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Загрузки\ТПЭ\"/>
    </mc:Choice>
  </mc:AlternateContent>
  <xr:revisionPtr revIDLastSave="0" documentId="13_ncr:1_{DFC21FC5-BB7F-47A7-8DF7-D49C09B002AC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Генерация" sheetId="1" r:id="rId1"/>
    <sheet name="Полученные значения" sheetId="2" r:id="rId2"/>
    <sheet name="Лабораторная работа 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2" i="3" l="1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21" i="3"/>
  <c r="C26" i="3"/>
  <c r="T22" i="3" l="1"/>
  <c r="T21" i="3"/>
  <c r="B26" i="3"/>
  <c r="S21" i="3"/>
  <c r="F21" i="3"/>
  <c r="P21" i="3"/>
  <c r="P45" i="3"/>
  <c r="P22" i="3"/>
  <c r="E21" i="3"/>
  <c r="D21" i="3"/>
  <c r="C21" i="3"/>
  <c r="B21" i="3"/>
  <c r="T45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S45" i="3"/>
  <c r="S22" i="3"/>
  <c r="P23" i="3"/>
  <c r="Q23" i="3" s="1"/>
  <c r="P24" i="3"/>
  <c r="Q24" i="3" s="1"/>
  <c r="P25" i="3"/>
  <c r="Q25" i="3" s="1"/>
  <c r="P26" i="3"/>
  <c r="Q26" i="3" s="1"/>
  <c r="P27" i="3"/>
  <c r="S27" i="3" s="1"/>
  <c r="P28" i="3"/>
  <c r="S28" i="3" s="1"/>
  <c r="P29" i="3"/>
  <c r="S29" i="3" s="1"/>
  <c r="P30" i="3"/>
  <c r="S30" i="3" s="1"/>
  <c r="P31" i="3"/>
  <c r="S31" i="3" s="1"/>
  <c r="P32" i="3"/>
  <c r="S32" i="3" s="1"/>
  <c r="P33" i="3"/>
  <c r="Q33" i="3" s="1"/>
  <c r="P34" i="3"/>
  <c r="S34" i="3" s="1"/>
  <c r="P35" i="3"/>
  <c r="S35" i="3" s="1"/>
  <c r="P36" i="3"/>
  <c r="S36" i="3" s="1"/>
  <c r="P37" i="3"/>
  <c r="S37" i="3" s="1"/>
  <c r="P38" i="3"/>
  <c r="S38" i="3" s="1"/>
  <c r="P39" i="3"/>
  <c r="Q39" i="3" s="1"/>
  <c r="P40" i="3"/>
  <c r="Q40" i="3" s="1"/>
  <c r="P41" i="3"/>
  <c r="S41" i="3" s="1"/>
  <c r="P42" i="3"/>
  <c r="S42" i="3" s="1"/>
  <c r="P43" i="3"/>
  <c r="S43" i="3" s="1"/>
  <c r="P44" i="3"/>
  <c r="S44" i="3" s="1"/>
  <c r="O45" i="3"/>
  <c r="O44" i="3"/>
  <c r="Q44" i="3" s="1"/>
  <c r="O43" i="3"/>
  <c r="Q43" i="3" s="1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Q28" i="3" s="1"/>
  <c r="O27" i="3"/>
  <c r="O26" i="3"/>
  <c r="O25" i="3"/>
  <c r="O24" i="3"/>
  <c r="O23" i="3"/>
  <c r="O22" i="3"/>
  <c r="O21" i="3"/>
  <c r="O8" i="3"/>
  <c r="S8" i="3"/>
  <c r="W8" i="3"/>
  <c r="K8" i="3"/>
  <c r="Y4" i="3"/>
  <c r="Y5" i="3"/>
  <c r="Y6" i="3"/>
  <c r="Y7" i="3"/>
  <c r="Y3" i="3"/>
  <c r="U4" i="3"/>
  <c r="U5" i="3"/>
  <c r="U6" i="3"/>
  <c r="U7" i="3"/>
  <c r="U3" i="3"/>
  <c r="Q4" i="3"/>
  <c r="Q5" i="3"/>
  <c r="Q6" i="3"/>
  <c r="Q7" i="3"/>
  <c r="Q3" i="3"/>
  <c r="M4" i="3"/>
  <c r="M5" i="3"/>
  <c r="M6" i="3"/>
  <c r="M7" i="3"/>
  <c r="M3" i="3"/>
  <c r="G17" i="3"/>
  <c r="G16" i="3"/>
  <c r="G15" i="3"/>
  <c r="G14" i="3"/>
  <c r="G13" i="3"/>
  <c r="F17" i="3"/>
  <c r="F16" i="3"/>
  <c r="F15" i="3"/>
  <c r="F14" i="3"/>
  <c r="F13" i="3"/>
  <c r="E17" i="3"/>
  <c r="E16" i="3"/>
  <c r="E15" i="3"/>
  <c r="E14" i="3"/>
  <c r="E13" i="3"/>
  <c r="D17" i="3"/>
  <c r="D16" i="3"/>
  <c r="D15" i="3"/>
  <c r="D14" i="3"/>
  <c r="D13" i="3"/>
  <c r="C17" i="3"/>
  <c r="C16" i="3"/>
  <c r="C15" i="3"/>
  <c r="C14" i="3"/>
  <c r="C13" i="3"/>
  <c r="G8" i="3"/>
  <c r="G7" i="3"/>
  <c r="G6" i="3"/>
  <c r="G5" i="3"/>
  <c r="G4" i="3"/>
  <c r="F8" i="3"/>
  <c r="F7" i="3"/>
  <c r="F6" i="3"/>
  <c r="F5" i="3"/>
  <c r="F4" i="3"/>
  <c r="E8" i="3"/>
  <c r="E7" i="3"/>
  <c r="E6" i="3"/>
  <c r="E5" i="3"/>
  <c r="E4" i="3"/>
  <c r="D8" i="3"/>
  <c r="D7" i="3"/>
  <c r="D6" i="3"/>
  <c r="D5" i="3"/>
  <c r="D4" i="3"/>
  <c r="C8" i="3"/>
  <c r="C7" i="3"/>
  <c r="C6" i="3"/>
  <c r="C5" i="3"/>
  <c r="C4" i="3"/>
  <c r="AD11" i="1"/>
  <c r="R9" i="1"/>
  <c r="AG3" i="1"/>
  <c r="AF3" i="1"/>
  <c r="AD3" i="1"/>
  <c r="AE3" i="1"/>
  <c r="Q21" i="3" l="1"/>
  <c r="Q36" i="3"/>
  <c r="Q37" i="3"/>
  <c r="Q29" i="3"/>
  <c r="Q35" i="3"/>
  <c r="Q45" i="3"/>
  <c r="Q22" i="3"/>
  <c r="Q30" i="3"/>
  <c r="S33" i="3"/>
  <c r="Q42" i="3"/>
  <c r="S26" i="3"/>
  <c r="Q41" i="3"/>
  <c r="S25" i="3"/>
  <c r="Q38" i="3"/>
  <c r="Q34" i="3"/>
  <c r="Q27" i="3"/>
  <c r="Q32" i="3"/>
  <c r="Q31" i="3"/>
  <c r="S40" i="3"/>
  <c r="S24" i="3"/>
  <c r="S39" i="3"/>
  <c r="S23" i="3"/>
  <c r="M8" i="3"/>
  <c r="Q8" i="3"/>
  <c r="U8" i="3"/>
  <c r="Y8" i="3"/>
  <c r="H4" i="3"/>
  <c r="P3" i="3" s="1"/>
  <c r="E18" i="3"/>
  <c r="T5" i="3" s="1"/>
  <c r="V5" i="3" s="1"/>
  <c r="H13" i="3"/>
  <c r="X3" i="3" s="1"/>
  <c r="E9" i="3"/>
  <c r="L5" i="3" s="1"/>
  <c r="N5" i="3" s="1"/>
  <c r="H14" i="3"/>
  <c r="X4" i="3" s="1"/>
  <c r="Z4" i="3" s="1"/>
  <c r="H17" i="3"/>
  <c r="X7" i="3" s="1"/>
  <c r="Z7" i="3" s="1"/>
  <c r="H7" i="3"/>
  <c r="P6" i="3" s="1"/>
  <c r="R6" i="3" s="1"/>
  <c r="H5" i="3"/>
  <c r="P4" i="3" s="1"/>
  <c r="R4" i="3" s="1"/>
  <c r="H15" i="3"/>
  <c r="X5" i="3" s="1"/>
  <c r="Z5" i="3" s="1"/>
  <c r="D18" i="3"/>
  <c r="T4" i="3" s="1"/>
  <c r="V4" i="3" s="1"/>
  <c r="H8" i="3"/>
  <c r="P7" i="3" s="1"/>
  <c r="R7" i="3" s="1"/>
  <c r="H16" i="3"/>
  <c r="X6" i="3" s="1"/>
  <c r="Z6" i="3" s="1"/>
  <c r="F18" i="3"/>
  <c r="T6" i="3" s="1"/>
  <c r="V6" i="3" s="1"/>
  <c r="H6" i="3"/>
  <c r="P5" i="3" s="1"/>
  <c r="R5" i="3" s="1"/>
  <c r="G9" i="3"/>
  <c r="L7" i="3" s="1"/>
  <c r="N7" i="3" s="1"/>
  <c r="D9" i="3"/>
  <c r="G18" i="3"/>
  <c r="T7" i="3" s="1"/>
  <c r="V7" i="3" s="1"/>
  <c r="F9" i="3"/>
  <c r="L6" i="3" s="1"/>
  <c r="N6" i="3" s="1"/>
  <c r="C9" i="3"/>
  <c r="C18" i="3"/>
  <c r="T3" i="3" s="1"/>
  <c r="T12" i="1"/>
  <c r="N15" i="1"/>
  <c r="P22" i="1"/>
  <c r="O26" i="1"/>
  <c r="I13" i="1"/>
  <c r="V24" i="1"/>
  <c r="U18" i="1"/>
  <c r="W20" i="1"/>
  <c r="J14" i="1"/>
  <c r="M7" i="1"/>
  <c r="Q8" i="1"/>
  <c r="X19" i="1"/>
  <c r="F4" i="1"/>
  <c r="S6" i="1"/>
  <c r="AB28" i="1"/>
  <c r="G10" i="1"/>
  <c r="AA17" i="1"/>
  <c r="K25" i="1"/>
  <c r="H16" i="1"/>
  <c r="Z11" i="1"/>
  <c r="L21" i="1"/>
  <c r="E23" i="1"/>
  <c r="Y5" i="1"/>
  <c r="D27" i="1"/>
  <c r="L4" i="3" l="1"/>
  <c r="N4" i="3" s="1"/>
  <c r="V3" i="3"/>
  <c r="V8" i="3" s="1"/>
  <c r="T8" i="3"/>
  <c r="Z3" i="3"/>
  <c r="Z8" i="3" s="1"/>
  <c r="X8" i="3"/>
  <c r="L3" i="3"/>
  <c r="R3" i="3"/>
  <c r="R8" i="3" s="1"/>
  <c r="P8" i="3"/>
  <c r="P9" i="3" l="1"/>
  <c r="R9" i="3" s="1"/>
  <c r="L8" i="3"/>
  <c r="N3" i="3"/>
  <c r="N8" i="3" s="1"/>
  <c r="L9" i="3" s="1"/>
  <c r="N9" i="3" s="1"/>
  <c r="X9" i="3"/>
  <c r="Z9" i="3" s="1"/>
  <c r="T9" i="3"/>
  <c r="V9" i="3" s="1"/>
</calcChain>
</file>

<file path=xl/sharedStrings.xml><?xml version="1.0" encoding="utf-8"?>
<sst xmlns="http://schemas.openxmlformats.org/spreadsheetml/2006/main" count="76" uniqueCount="56">
  <si>
    <t>A</t>
  </si>
  <si>
    <t>B</t>
  </si>
  <si>
    <t>C</t>
  </si>
  <si>
    <t>D</t>
  </si>
  <si>
    <t>Максим</t>
  </si>
  <si>
    <t>Шарыгин</t>
  </si>
  <si>
    <t>Имя</t>
  </si>
  <si>
    <t>Фамилия</t>
  </si>
  <si>
    <t>Месяц</t>
  </si>
  <si>
    <t>Вариант</t>
  </si>
  <si>
    <t>Проверка</t>
  </si>
  <si>
    <t>x1</t>
  </si>
  <si>
    <t>x2</t>
  </si>
  <si>
    <t>x3</t>
  </si>
  <si>
    <t>x4</t>
  </si>
  <si>
    <t>Результат</t>
  </si>
  <si>
    <t>Среднее</t>
  </si>
  <si>
    <t>X1</t>
  </si>
  <si>
    <t>Y</t>
  </si>
  <si>
    <t>X1^2</t>
  </si>
  <si>
    <t>X1Y</t>
  </si>
  <si>
    <t>X2</t>
  </si>
  <si>
    <t>X2^2</t>
  </si>
  <si>
    <t>X2Y</t>
  </si>
  <si>
    <t>X3</t>
  </si>
  <si>
    <t>X3^2</t>
  </si>
  <si>
    <t>X3Y</t>
  </si>
  <si>
    <t>X4</t>
  </si>
  <si>
    <t>X4^2</t>
  </si>
  <si>
    <t>X4Y</t>
  </si>
  <si>
    <t>Сумма</t>
  </si>
  <si>
    <t>k</t>
  </si>
  <si>
    <t>b</t>
  </si>
  <si>
    <t>Параметр</t>
  </si>
  <si>
    <t>Значение</t>
  </si>
  <si>
    <t>Коэффициенты</t>
  </si>
  <si>
    <t>Графики</t>
  </si>
  <si>
    <t>a2</t>
  </si>
  <si>
    <t>a1</t>
  </si>
  <si>
    <t>a3</t>
  </si>
  <si>
    <t>a4</t>
  </si>
  <si>
    <t>a0</t>
  </si>
  <si>
    <t>Yэкс</t>
  </si>
  <si>
    <t>Y*рег</t>
  </si>
  <si>
    <t>Delta*</t>
  </si>
  <si>
    <t>Yрег</t>
  </si>
  <si>
    <t>Delta</t>
  </si>
  <si>
    <t>(Yi-Yср)^2</t>
  </si>
  <si>
    <t>Уравнение регрессии</t>
  </si>
  <si>
    <t>Y = 2,82X1 + 3,22X2 + 4,92X3 + 17,02X4 + 0,18</t>
  </si>
  <si>
    <t>Yср</t>
  </si>
  <si>
    <t>F</t>
  </si>
  <si>
    <t>Fт</t>
  </si>
  <si>
    <t>k1</t>
  </si>
  <si>
    <t>k2</t>
  </si>
  <si>
    <t>F &lt; Fт =&gt; модель адекватна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</si>
</sst>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  <font>
      <b/>
      <sz val="14"/>
      <color theme="1"/>
      <name val="Calibri"/>
      <family val="2"/>
      <charset val="204"/>
    </font>
    <font>
      <b/>
      <sz val="14"/>
      <color theme="1"/>
      <name val="Calibri"/>
      <family val="2"/>
      <charset val="204"/>
      <scheme val="minor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1" fillId="0" borderId="0" xfId="0" applyFont="1"/>
    <xf numFmtId="0" fontId="2" fillId="0" borderId="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6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5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56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4" fillId="0" borderId="56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34" xfId="0" applyFont="1" applyFill="1" applyBorder="1" applyAlignment="1">
      <alignment horizontal="center" vertical="center"/>
    </xf>
    <xf numFmtId="0" fontId="7" fillId="2" borderId="35" xfId="0" applyFont="1" applyFill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yVal>
            <c:numRef>
              <c:f>'Лабораторная работа 2'!$C$9:$G$9</c:f>
              <c:numCache>
                <c:formatCode>General</c:formatCode>
                <c:ptCount val="5"/>
                <c:pt idx="0">
                  <c:v>78.2</c:v>
                </c:pt>
                <c:pt idx="1">
                  <c:v>81.400000000000006</c:v>
                </c:pt>
                <c:pt idx="2">
                  <c:v>84.4</c:v>
                </c:pt>
                <c:pt idx="3">
                  <c:v>87.2</c:v>
                </c:pt>
                <c:pt idx="4">
                  <c:v>89.4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1D-4685-8E86-2C1AA39B9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4414239"/>
        <c:axId val="1505952815"/>
      </c:scatterChart>
      <c:valAx>
        <c:axId val="150441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5952815"/>
        <c:crosses val="autoZero"/>
        <c:crossBetween val="midCat"/>
      </c:valAx>
      <c:valAx>
        <c:axId val="150595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4414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yVal>
            <c:numRef>
              <c:f>'Лабораторная работа 2'!$H$4:$H$8</c:f>
              <c:numCache>
                <c:formatCode>General</c:formatCode>
                <c:ptCount val="5"/>
                <c:pt idx="0">
                  <c:v>77.400000000000006</c:v>
                </c:pt>
                <c:pt idx="1">
                  <c:v>81</c:v>
                </c:pt>
                <c:pt idx="2">
                  <c:v>84.8</c:v>
                </c:pt>
                <c:pt idx="3">
                  <c:v>86.8</c:v>
                </c:pt>
                <c:pt idx="4">
                  <c:v>90.6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03-43AD-A993-A0AFEE738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4414239"/>
        <c:axId val="1505952815"/>
      </c:scatterChart>
      <c:valAx>
        <c:axId val="150441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5952815"/>
        <c:crosses val="autoZero"/>
        <c:crossBetween val="midCat"/>
      </c:valAx>
      <c:valAx>
        <c:axId val="150595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4414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yVal>
            <c:numRef>
              <c:f>'Лабораторная работа 2'!$C$18:$G$18</c:f>
              <c:numCache>
                <c:formatCode>General</c:formatCode>
                <c:ptCount val="5"/>
                <c:pt idx="0">
                  <c:v>74.400000000000006</c:v>
                </c:pt>
                <c:pt idx="1">
                  <c:v>78.8</c:v>
                </c:pt>
                <c:pt idx="2">
                  <c:v>84.4</c:v>
                </c:pt>
                <c:pt idx="3">
                  <c:v>89.2</c:v>
                </c:pt>
                <c:pt idx="4">
                  <c:v>93.8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18-4ADD-BBE1-1D8E81954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4414239"/>
        <c:axId val="1505952815"/>
      </c:scatterChart>
      <c:valAx>
        <c:axId val="150441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5952815"/>
        <c:crosses val="autoZero"/>
        <c:crossBetween val="midCat"/>
      </c:valAx>
      <c:valAx>
        <c:axId val="150595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4414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yVal>
            <c:numRef>
              <c:f>'Лабораторная работа 2'!$H$13:$H$17</c:f>
              <c:numCache>
                <c:formatCode>General</c:formatCode>
                <c:ptCount val="5"/>
                <c:pt idx="0">
                  <c:v>50</c:v>
                </c:pt>
                <c:pt idx="1">
                  <c:v>67.2</c:v>
                </c:pt>
                <c:pt idx="2">
                  <c:v>84.2</c:v>
                </c:pt>
                <c:pt idx="3">
                  <c:v>101</c:v>
                </c:pt>
                <c:pt idx="4">
                  <c:v>118.2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A7-467F-9715-56B1AEDD8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4414239"/>
        <c:axId val="1505952815"/>
      </c:scatterChart>
      <c:valAx>
        <c:axId val="150441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5952815"/>
        <c:crosses val="autoZero"/>
        <c:crossBetween val="midCat"/>
      </c:valAx>
      <c:valAx>
        <c:axId val="150595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4414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24713</xdr:colOff>
      <xdr:row>9</xdr:row>
      <xdr:rowOff>36203</xdr:rowOff>
    </xdr:from>
    <xdr:to>
      <xdr:col>13</xdr:col>
      <xdr:colOff>790575</xdr:colOff>
      <xdr:row>17</xdr:row>
      <xdr:rowOff>151184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FAFBB939-E7D2-6B13-B7B8-F3F5BAD10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21400</xdr:colOff>
      <xdr:row>9</xdr:row>
      <xdr:rowOff>32016</xdr:rowOff>
    </xdr:from>
    <xdr:to>
      <xdr:col>17</xdr:col>
      <xdr:colOff>781050</xdr:colOff>
      <xdr:row>17</xdr:row>
      <xdr:rowOff>155371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61202290-7C9B-4FE3-86DD-20B7BA754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30077</xdr:colOff>
      <xdr:row>9</xdr:row>
      <xdr:rowOff>33001</xdr:rowOff>
    </xdr:from>
    <xdr:to>
      <xdr:col>21</xdr:col>
      <xdr:colOff>752475</xdr:colOff>
      <xdr:row>17</xdr:row>
      <xdr:rowOff>154386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917385B0-0C80-4D92-8747-939C451842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30080</xdr:colOff>
      <xdr:row>9</xdr:row>
      <xdr:rowOff>39404</xdr:rowOff>
    </xdr:from>
    <xdr:to>
      <xdr:col>25</xdr:col>
      <xdr:colOff>723901</xdr:colOff>
      <xdr:row>17</xdr:row>
      <xdr:rowOff>147982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id="{70AE9890-4798-402E-B638-722722BF66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"/>
  <sheetViews>
    <sheetView zoomScale="90" zoomScaleNormal="90" workbookViewId="0">
      <selection activeCell="AC29" sqref="AC29"/>
    </sheetView>
  </sheetViews>
  <sheetFormatPr defaultRowHeight="15" x14ac:dyDescent="0.25"/>
  <cols>
    <col min="1" max="29" width="5.7109375" customWidth="1"/>
    <col min="30" max="33" width="15.7109375" customWidth="1"/>
  </cols>
  <sheetData>
    <row r="1" spans="1:34" ht="15" customHeight="1" thickBot="1" x14ac:dyDescent="0.35">
      <c r="A1" s="40"/>
      <c r="B1" s="40"/>
      <c r="C1" s="40"/>
      <c r="D1" s="40">
        <v>1</v>
      </c>
      <c r="E1" s="40">
        <v>1</v>
      </c>
      <c r="F1" s="40">
        <v>1</v>
      </c>
      <c r="G1" s="40">
        <v>1</v>
      </c>
      <c r="H1" s="40">
        <v>1</v>
      </c>
      <c r="I1" s="40">
        <v>2</v>
      </c>
      <c r="J1" s="40">
        <v>2</v>
      </c>
      <c r="K1" s="40">
        <v>2</v>
      </c>
      <c r="L1" s="40">
        <v>2</v>
      </c>
      <c r="M1" s="40">
        <v>2</v>
      </c>
      <c r="N1" s="40">
        <v>3</v>
      </c>
      <c r="O1" s="40">
        <v>3</v>
      </c>
      <c r="P1" s="40">
        <v>3</v>
      </c>
      <c r="Q1" s="40">
        <v>3</v>
      </c>
      <c r="R1" s="40">
        <v>3</v>
      </c>
      <c r="S1" s="40">
        <v>4</v>
      </c>
      <c r="T1" s="40">
        <v>4</v>
      </c>
      <c r="U1" s="40">
        <v>4</v>
      </c>
      <c r="V1" s="40">
        <v>4</v>
      </c>
      <c r="W1" s="40">
        <v>4</v>
      </c>
      <c r="X1" s="40">
        <v>5</v>
      </c>
      <c r="Y1" s="40">
        <v>5</v>
      </c>
      <c r="Z1" s="40">
        <v>5</v>
      </c>
      <c r="AA1" s="40">
        <v>5</v>
      </c>
      <c r="AB1" s="40">
        <v>5</v>
      </c>
      <c r="AC1" s="22"/>
      <c r="AD1" s="1"/>
      <c r="AE1" s="1"/>
      <c r="AF1" s="1"/>
      <c r="AG1" s="1"/>
      <c r="AH1" s="1"/>
    </row>
    <row r="2" spans="1:34" ht="15" customHeight="1" thickBot="1" x14ac:dyDescent="0.35">
      <c r="A2" s="40"/>
      <c r="B2" s="113"/>
      <c r="C2" s="114"/>
      <c r="D2" s="107">
        <v>1</v>
      </c>
      <c r="E2" s="108"/>
      <c r="F2" s="108"/>
      <c r="G2" s="108"/>
      <c r="H2" s="109"/>
      <c r="I2" s="107">
        <v>2</v>
      </c>
      <c r="J2" s="108"/>
      <c r="K2" s="108"/>
      <c r="L2" s="108"/>
      <c r="M2" s="109"/>
      <c r="N2" s="107">
        <v>3</v>
      </c>
      <c r="O2" s="108"/>
      <c r="P2" s="108"/>
      <c r="Q2" s="108"/>
      <c r="R2" s="109"/>
      <c r="S2" s="107">
        <v>4</v>
      </c>
      <c r="T2" s="108"/>
      <c r="U2" s="108"/>
      <c r="V2" s="108"/>
      <c r="W2" s="109"/>
      <c r="X2" s="107">
        <v>5</v>
      </c>
      <c r="Y2" s="108"/>
      <c r="Z2" s="108"/>
      <c r="AA2" s="108"/>
      <c r="AB2" s="109"/>
      <c r="AC2" s="22"/>
      <c r="AD2" s="5" t="s">
        <v>0</v>
      </c>
      <c r="AE2" s="6" t="s">
        <v>1</v>
      </c>
      <c r="AF2" s="6" t="s">
        <v>2</v>
      </c>
      <c r="AG2" s="7" t="s">
        <v>3</v>
      </c>
      <c r="AH2" s="1"/>
    </row>
    <row r="3" spans="1:34" ht="15" customHeight="1" thickBot="1" x14ac:dyDescent="0.35">
      <c r="A3" s="40"/>
      <c r="B3" s="115"/>
      <c r="C3" s="116"/>
      <c r="D3" s="46">
        <v>1</v>
      </c>
      <c r="E3" s="41">
        <v>2</v>
      </c>
      <c r="F3" s="41">
        <v>3</v>
      </c>
      <c r="G3" s="41">
        <v>4</v>
      </c>
      <c r="H3" s="42">
        <v>5</v>
      </c>
      <c r="I3" s="46">
        <v>1</v>
      </c>
      <c r="J3" s="41">
        <v>2</v>
      </c>
      <c r="K3" s="41">
        <v>3</v>
      </c>
      <c r="L3" s="41">
        <v>4</v>
      </c>
      <c r="M3" s="42">
        <v>5</v>
      </c>
      <c r="N3" s="46">
        <v>1</v>
      </c>
      <c r="O3" s="41">
        <v>2</v>
      </c>
      <c r="P3" s="41">
        <v>3</v>
      </c>
      <c r="Q3" s="41">
        <v>4</v>
      </c>
      <c r="R3" s="42">
        <v>5</v>
      </c>
      <c r="S3" s="46">
        <v>1</v>
      </c>
      <c r="T3" s="41">
        <v>2</v>
      </c>
      <c r="U3" s="41">
        <v>3</v>
      </c>
      <c r="V3" s="41">
        <v>4</v>
      </c>
      <c r="W3" s="42">
        <v>5</v>
      </c>
      <c r="X3" s="46">
        <v>1</v>
      </c>
      <c r="Y3" s="41">
        <v>2</v>
      </c>
      <c r="Z3" s="41">
        <v>3</v>
      </c>
      <c r="AA3" s="41">
        <v>4</v>
      </c>
      <c r="AB3" s="42">
        <v>5</v>
      </c>
      <c r="AC3" s="22"/>
      <c r="AD3" s="36">
        <f>QUOTIENT(LEN(AD5),2)</f>
        <v>3</v>
      </c>
      <c r="AE3" s="37">
        <f>QUOTIENT(LEN(AE5),2)</f>
        <v>3</v>
      </c>
      <c r="AF3" s="37">
        <f>AF5-6</f>
        <v>5</v>
      </c>
      <c r="AG3" s="38">
        <f>AG5-7</f>
        <v>17</v>
      </c>
      <c r="AH3" s="1"/>
    </row>
    <row r="4" spans="1:34" ht="15" customHeight="1" x14ac:dyDescent="0.3">
      <c r="A4" s="40">
        <v>1</v>
      </c>
      <c r="B4" s="110">
        <v>1</v>
      </c>
      <c r="C4" s="43">
        <v>1</v>
      </c>
      <c r="D4" s="8"/>
      <c r="E4" s="9"/>
      <c r="F4" s="10">
        <f ca="1">RANDBETWEEN($AD$3*F$1+$AE$3*F$3+$AF$3*$A4+$AG$3*$C4-1, $AD$3*F$1+$AE$3*F$3+$AF$3*$A4+$AG$3*$C4+1)</f>
        <v>35</v>
      </c>
      <c r="G4" s="9"/>
      <c r="H4" s="11"/>
      <c r="I4" s="8"/>
      <c r="J4" s="9"/>
      <c r="K4" s="9"/>
      <c r="L4" s="9"/>
      <c r="M4" s="11"/>
      <c r="N4" s="8"/>
      <c r="O4" s="9"/>
      <c r="P4" s="9"/>
      <c r="Q4" s="9"/>
      <c r="R4" s="11"/>
      <c r="S4" s="8"/>
      <c r="T4" s="9"/>
      <c r="U4" s="9"/>
      <c r="V4" s="9"/>
      <c r="W4" s="11"/>
      <c r="X4" s="8"/>
      <c r="Y4" s="9"/>
      <c r="Z4" s="9"/>
      <c r="AA4" s="9"/>
      <c r="AB4" s="11"/>
      <c r="AC4" s="22"/>
      <c r="AD4" s="28" t="s">
        <v>6</v>
      </c>
      <c r="AE4" s="29" t="s">
        <v>7</v>
      </c>
      <c r="AF4" s="29" t="s">
        <v>8</v>
      </c>
      <c r="AG4" s="30" t="s">
        <v>9</v>
      </c>
      <c r="AH4" s="1"/>
    </row>
    <row r="5" spans="1:34" ht="15" customHeight="1" thickBot="1" x14ac:dyDescent="0.35">
      <c r="A5" s="40">
        <v>1</v>
      </c>
      <c r="B5" s="111"/>
      <c r="C5" s="44">
        <v>2</v>
      </c>
      <c r="D5" s="12"/>
      <c r="E5" s="13"/>
      <c r="F5" s="13"/>
      <c r="G5" s="13"/>
      <c r="H5" s="2"/>
      <c r="I5" s="12"/>
      <c r="J5" s="13"/>
      <c r="K5" s="13"/>
      <c r="L5" s="13"/>
      <c r="M5" s="2"/>
      <c r="N5" s="12"/>
      <c r="O5" s="13"/>
      <c r="P5" s="13"/>
      <c r="Q5" s="13"/>
      <c r="R5" s="2"/>
      <c r="S5" s="12"/>
      <c r="T5" s="13"/>
      <c r="U5" s="13"/>
      <c r="V5" s="13"/>
      <c r="W5" s="2"/>
      <c r="X5" s="12"/>
      <c r="Y5" s="14">
        <f ca="1">RANDBETWEEN($AD$3*Y$1+$AE$3*Y$3+$AF$3*$A5+$AG$3*$C5-1, $AD$3*Y$1+$AE$3*Y$3+$AF$3*$A5+$AG$3*$C5+1)</f>
        <v>60</v>
      </c>
      <c r="Z5" s="13"/>
      <c r="AA5" s="13"/>
      <c r="AB5" s="2"/>
      <c r="AC5" s="22"/>
      <c r="AD5" s="33" t="s">
        <v>4</v>
      </c>
      <c r="AE5" s="34" t="s">
        <v>5</v>
      </c>
      <c r="AF5" s="34">
        <v>11</v>
      </c>
      <c r="AG5" s="35">
        <v>24</v>
      </c>
      <c r="AH5" s="1"/>
    </row>
    <row r="6" spans="1:34" ht="15" customHeight="1" thickBot="1" x14ac:dyDescent="0.35">
      <c r="A6" s="40">
        <v>1</v>
      </c>
      <c r="B6" s="111"/>
      <c r="C6" s="44">
        <v>3</v>
      </c>
      <c r="D6" s="12"/>
      <c r="E6" s="13"/>
      <c r="F6" s="13"/>
      <c r="G6" s="13"/>
      <c r="H6" s="2"/>
      <c r="I6" s="12"/>
      <c r="J6" s="13"/>
      <c r="K6" s="13"/>
      <c r="L6" s="13"/>
      <c r="M6" s="2"/>
      <c r="N6" s="12"/>
      <c r="O6" s="13"/>
      <c r="P6" s="13"/>
      <c r="Q6" s="13"/>
      <c r="R6" s="2"/>
      <c r="S6" s="15">
        <f ca="1">RANDBETWEEN($AD$3*S$1+$AE$3*S$3+$AF$3*$A6+$AG$3*$C6-1, $AD$3*S$1+$AE$3*S$3+$AF$3*$A6+$AG$3*$C6+1)</f>
        <v>72</v>
      </c>
      <c r="T6" s="13"/>
      <c r="U6" s="13"/>
      <c r="V6" s="13"/>
      <c r="W6" s="2"/>
      <c r="X6" s="12"/>
      <c r="Y6" s="13"/>
      <c r="Z6" s="13"/>
      <c r="AA6" s="13"/>
      <c r="AB6" s="2"/>
      <c r="AC6" s="22"/>
      <c r="AD6" s="1"/>
      <c r="AE6" s="1"/>
      <c r="AF6" s="1"/>
      <c r="AG6" s="1"/>
      <c r="AH6" s="1"/>
    </row>
    <row r="7" spans="1:34" ht="15" customHeight="1" thickBot="1" x14ac:dyDescent="0.35">
      <c r="A7" s="40">
        <v>1</v>
      </c>
      <c r="B7" s="111"/>
      <c r="C7" s="44">
        <v>4</v>
      </c>
      <c r="D7" s="12"/>
      <c r="E7" s="13"/>
      <c r="F7" s="13"/>
      <c r="G7" s="13"/>
      <c r="H7" s="2"/>
      <c r="I7" s="12"/>
      <c r="J7" s="13"/>
      <c r="K7" s="13"/>
      <c r="L7" s="13"/>
      <c r="M7" s="16">
        <f ca="1">RANDBETWEEN($AD$3*M$1+$AE$3*M$3+$AF$3*$A7+$AG$3*$C7-1, $AD$3*M$1+$AE$3*M$3+$AF$3*$A7+$AG$3*$C7+1)</f>
        <v>93</v>
      </c>
      <c r="N7" s="12"/>
      <c r="O7" s="13"/>
      <c r="P7" s="13"/>
      <c r="Q7" s="13"/>
      <c r="R7" s="2"/>
      <c r="S7" s="12"/>
      <c r="T7" s="13"/>
      <c r="U7" s="13"/>
      <c r="V7" s="13"/>
      <c r="W7" s="2"/>
      <c r="X7" s="12"/>
      <c r="Y7" s="13"/>
      <c r="Z7" s="13"/>
      <c r="AA7" s="13"/>
      <c r="AB7" s="2"/>
      <c r="AC7" s="22"/>
      <c r="AD7" s="101" t="s">
        <v>10</v>
      </c>
      <c r="AE7" s="102"/>
      <c r="AF7" s="102"/>
      <c r="AG7" s="103"/>
      <c r="AH7" s="1"/>
    </row>
    <row r="8" spans="1:34" ht="15" customHeight="1" thickBot="1" x14ac:dyDescent="0.35">
      <c r="A8" s="40">
        <v>1</v>
      </c>
      <c r="B8" s="112"/>
      <c r="C8" s="45">
        <v>5</v>
      </c>
      <c r="D8" s="17"/>
      <c r="E8" s="4"/>
      <c r="F8" s="4"/>
      <c r="G8" s="4"/>
      <c r="H8" s="3"/>
      <c r="I8" s="17"/>
      <c r="J8" s="4"/>
      <c r="K8" s="4"/>
      <c r="L8" s="4"/>
      <c r="M8" s="3"/>
      <c r="N8" s="17"/>
      <c r="O8" s="4"/>
      <c r="P8" s="4"/>
      <c r="Q8" s="18">
        <f ca="1">RANDBETWEEN($AD$3*Q$1+$AE$3*Q$3+$AF$3*$A8+$AG$3*$C8-1, $AD$3*Q$1+$AE$3*Q$3+$AF$3*$A8+$AG$3*$C8+1)</f>
        <v>110</v>
      </c>
      <c r="R8" s="3"/>
      <c r="S8" s="17"/>
      <c r="T8" s="4"/>
      <c r="U8" s="4"/>
      <c r="V8" s="4"/>
      <c r="W8" s="3"/>
      <c r="X8" s="17"/>
      <c r="Y8" s="4"/>
      <c r="Z8" s="4"/>
      <c r="AA8" s="4"/>
      <c r="AB8" s="3"/>
      <c r="AC8" s="22"/>
      <c r="AD8" s="5" t="s">
        <v>11</v>
      </c>
      <c r="AE8" s="6" t="s">
        <v>12</v>
      </c>
      <c r="AF8" s="6" t="s">
        <v>13</v>
      </c>
      <c r="AG8" s="7" t="s">
        <v>14</v>
      </c>
      <c r="AH8" s="1"/>
    </row>
    <row r="9" spans="1:34" ht="15" customHeight="1" thickBot="1" x14ac:dyDescent="0.35">
      <c r="A9" s="40">
        <v>2</v>
      </c>
      <c r="B9" s="110">
        <v>2</v>
      </c>
      <c r="C9" s="43">
        <v>1</v>
      </c>
      <c r="D9" s="8"/>
      <c r="E9" s="9"/>
      <c r="F9" s="9"/>
      <c r="G9" s="9"/>
      <c r="H9" s="11"/>
      <c r="I9" s="8"/>
      <c r="J9" s="9"/>
      <c r="K9" s="9"/>
      <c r="L9" s="9"/>
      <c r="M9" s="11"/>
      <c r="N9" s="8"/>
      <c r="O9" s="9"/>
      <c r="P9" s="9"/>
      <c r="Q9" s="9"/>
      <c r="R9" s="19">
        <f ca="1">RANDBETWEEN($AD$3*R$1+$AE$3*R$3+$AF$3*$A9+$AG$3*$C9-1, $AD$3*R$1+$AE$3*R$3+$AF$3*$A9+$AG$3*$C9+1)</f>
        <v>50</v>
      </c>
      <c r="S9" s="8"/>
      <c r="T9" s="9"/>
      <c r="U9" s="9"/>
      <c r="V9" s="9"/>
      <c r="W9" s="11"/>
      <c r="X9" s="8"/>
      <c r="Y9" s="9"/>
      <c r="Z9" s="9"/>
      <c r="AA9" s="9"/>
      <c r="AB9" s="11"/>
      <c r="AC9" s="22"/>
      <c r="AD9" s="23">
        <v>1</v>
      </c>
      <c r="AE9" s="24">
        <v>3</v>
      </c>
      <c r="AF9" s="24">
        <v>1</v>
      </c>
      <c r="AG9" s="25">
        <v>1</v>
      </c>
      <c r="AH9" s="1"/>
    </row>
    <row r="10" spans="1:34" ht="15" customHeight="1" thickBot="1" x14ac:dyDescent="0.35">
      <c r="A10" s="40">
        <v>2</v>
      </c>
      <c r="B10" s="111"/>
      <c r="C10" s="44">
        <v>2</v>
      </c>
      <c r="D10" s="12"/>
      <c r="E10" s="13"/>
      <c r="F10" s="13"/>
      <c r="G10" s="14">
        <f ca="1">RANDBETWEEN($AD$3*G$1+$AE$3*G$3+$AF$3*$A10+$AG$3*$C10-1, $AD$3*G$1+$AE$3*G$3+$AF$3*$A10+$AG$3*$C10+1)</f>
        <v>60</v>
      </c>
      <c r="H10" s="2"/>
      <c r="I10" s="12"/>
      <c r="J10" s="13"/>
      <c r="K10" s="13"/>
      <c r="L10" s="13"/>
      <c r="M10" s="2"/>
      <c r="N10" s="12"/>
      <c r="O10" s="13"/>
      <c r="P10" s="13"/>
      <c r="Q10" s="13"/>
      <c r="R10" s="2"/>
      <c r="S10" s="12"/>
      <c r="T10" s="13"/>
      <c r="U10" s="13"/>
      <c r="V10" s="13"/>
      <c r="W10" s="2"/>
      <c r="X10" s="12"/>
      <c r="Y10" s="13"/>
      <c r="Z10" s="13"/>
      <c r="AA10" s="13"/>
      <c r="AB10" s="2"/>
      <c r="AC10" s="22"/>
      <c r="AD10" s="101" t="s">
        <v>15</v>
      </c>
      <c r="AE10" s="102"/>
      <c r="AF10" s="102"/>
      <c r="AG10" s="103"/>
      <c r="AH10" s="1"/>
    </row>
    <row r="11" spans="1:34" ht="15" customHeight="1" thickBot="1" x14ac:dyDescent="0.35">
      <c r="A11" s="40">
        <v>2</v>
      </c>
      <c r="B11" s="111"/>
      <c r="C11" s="44">
        <v>3</v>
      </c>
      <c r="D11" s="12"/>
      <c r="E11" s="13"/>
      <c r="F11" s="13"/>
      <c r="G11" s="13"/>
      <c r="H11" s="2"/>
      <c r="I11" s="12"/>
      <c r="J11" s="13"/>
      <c r="K11" s="13"/>
      <c r="L11" s="13"/>
      <c r="M11" s="2"/>
      <c r="N11" s="12"/>
      <c r="O11" s="13"/>
      <c r="P11" s="13"/>
      <c r="Q11" s="13"/>
      <c r="R11" s="2"/>
      <c r="S11" s="12"/>
      <c r="T11" s="13"/>
      <c r="U11" s="13"/>
      <c r="V11" s="13"/>
      <c r="W11" s="2"/>
      <c r="X11" s="12"/>
      <c r="Y11" s="13"/>
      <c r="Z11" s="14">
        <f ca="1">RANDBETWEEN($AD$3*Z$1+$AE$3*Z$3+$AF$3*$A11+$AG$3*$C11-1, $AD$3*Z$1+$AE$3*Z$3+$AF$3*$A11+$AG$3*$C11+1)</f>
        <v>85</v>
      </c>
      <c r="AA11" s="13"/>
      <c r="AB11" s="2"/>
      <c r="AC11" s="22"/>
      <c r="AD11" s="104">
        <f>AD3*AD9+AE3*AE9+AF3*AF9+AG3*AG9</f>
        <v>34</v>
      </c>
      <c r="AE11" s="105"/>
      <c r="AF11" s="105"/>
      <c r="AG11" s="106"/>
      <c r="AH11" s="1"/>
    </row>
    <row r="12" spans="1:34" ht="15" customHeight="1" x14ac:dyDescent="0.3">
      <c r="A12" s="40">
        <v>2</v>
      </c>
      <c r="B12" s="111"/>
      <c r="C12" s="44">
        <v>4</v>
      </c>
      <c r="D12" s="12"/>
      <c r="E12" s="13"/>
      <c r="F12" s="13"/>
      <c r="G12" s="13"/>
      <c r="H12" s="2"/>
      <c r="I12" s="12"/>
      <c r="J12" s="13"/>
      <c r="K12" s="13"/>
      <c r="L12" s="13"/>
      <c r="M12" s="2"/>
      <c r="N12" s="12"/>
      <c r="O12" s="13"/>
      <c r="P12" s="13"/>
      <c r="Q12" s="13"/>
      <c r="R12" s="2"/>
      <c r="S12" s="12"/>
      <c r="T12" s="14">
        <f ca="1">RANDBETWEEN($AD$3*T$1+$AE$3*T$3+$AF$3*$A12+$AG$3*$C12-1, $AD$3*T$1+$AE$3*T$3+$AF$3*$A12+$AG$3*$C12+1)</f>
        <v>97</v>
      </c>
      <c r="U12" s="13"/>
      <c r="V12" s="13"/>
      <c r="W12" s="2"/>
      <c r="X12" s="12"/>
      <c r="Y12" s="13"/>
      <c r="Z12" s="13"/>
      <c r="AA12" s="13"/>
      <c r="AB12" s="2"/>
      <c r="AC12" s="22"/>
      <c r="AD12" s="1"/>
      <c r="AE12" s="1"/>
      <c r="AF12" s="1"/>
      <c r="AG12" s="1"/>
      <c r="AH12" s="1"/>
    </row>
    <row r="13" spans="1:34" ht="15" customHeight="1" thickBot="1" x14ac:dyDescent="0.35">
      <c r="A13" s="40">
        <v>2</v>
      </c>
      <c r="B13" s="112"/>
      <c r="C13" s="45">
        <v>5</v>
      </c>
      <c r="D13" s="17"/>
      <c r="E13" s="4"/>
      <c r="F13" s="4"/>
      <c r="G13" s="4"/>
      <c r="H13" s="3"/>
      <c r="I13" s="20">
        <f ca="1">RANDBETWEEN($AD$3*I$1+$AE$3*I$3+$AF$3*$A13+$AG$3*$C13-1, $AD$3*I$1+$AE$3*I$3+$AF$3*$A13+$AG$3*$C13+1)</f>
        <v>104</v>
      </c>
      <c r="J13" s="4"/>
      <c r="K13" s="4"/>
      <c r="L13" s="4"/>
      <c r="M13" s="3"/>
      <c r="N13" s="17"/>
      <c r="O13" s="4"/>
      <c r="P13" s="4"/>
      <c r="Q13" s="4"/>
      <c r="R13" s="3"/>
      <c r="S13" s="17"/>
      <c r="T13" s="4"/>
      <c r="U13" s="4"/>
      <c r="V13" s="4"/>
      <c r="W13" s="3"/>
      <c r="X13" s="17"/>
      <c r="Y13" s="4"/>
      <c r="Z13" s="4"/>
      <c r="AA13" s="4"/>
      <c r="AB13" s="3"/>
      <c r="AC13" s="22"/>
      <c r="AD13" s="1"/>
      <c r="AE13" s="1"/>
      <c r="AF13" s="1"/>
      <c r="AG13" s="1"/>
      <c r="AH13" s="1"/>
    </row>
    <row r="14" spans="1:34" ht="15" customHeight="1" x14ac:dyDescent="0.3">
      <c r="A14" s="40">
        <v>3</v>
      </c>
      <c r="B14" s="110">
        <v>3</v>
      </c>
      <c r="C14" s="43">
        <v>1</v>
      </c>
      <c r="D14" s="8"/>
      <c r="E14" s="9"/>
      <c r="F14" s="9"/>
      <c r="G14" s="9"/>
      <c r="H14" s="11"/>
      <c r="I14" s="8"/>
      <c r="J14" s="10">
        <f ca="1">RANDBETWEEN($AD$3*J$1+$AE$3*J$3+$AF$3*$A14+$AG$3*$C14-1, $AD$3*J$1+$AE$3*J$3+$AF$3*$A14+$AG$3*$C14+1)</f>
        <v>43</v>
      </c>
      <c r="K14" s="9"/>
      <c r="L14" s="9"/>
      <c r="M14" s="11"/>
      <c r="N14" s="8"/>
      <c r="O14" s="9"/>
      <c r="P14" s="9"/>
      <c r="Q14" s="9"/>
      <c r="R14" s="11"/>
      <c r="S14" s="8"/>
      <c r="T14" s="9"/>
      <c r="U14" s="9"/>
      <c r="V14" s="9"/>
      <c r="W14" s="11"/>
      <c r="X14" s="8"/>
      <c r="Y14" s="9"/>
      <c r="Z14" s="9"/>
      <c r="AA14" s="9"/>
      <c r="AB14" s="11"/>
      <c r="AC14" s="22"/>
      <c r="AD14" s="1"/>
      <c r="AE14" s="1"/>
      <c r="AF14" s="1"/>
      <c r="AG14" s="1"/>
      <c r="AH14" s="1"/>
    </row>
    <row r="15" spans="1:34" ht="15" customHeight="1" x14ac:dyDescent="0.3">
      <c r="A15" s="40">
        <v>3</v>
      </c>
      <c r="B15" s="111"/>
      <c r="C15" s="44">
        <v>2</v>
      </c>
      <c r="D15" s="12"/>
      <c r="E15" s="13"/>
      <c r="F15" s="13"/>
      <c r="G15" s="13"/>
      <c r="H15" s="2"/>
      <c r="I15" s="12"/>
      <c r="J15" s="13"/>
      <c r="K15" s="13"/>
      <c r="L15" s="13"/>
      <c r="M15" s="2"/>
      <c r="N15" s="15">
        <f ca="1">RANDBETWEEN($AD$3*N$1+$AE$3*N$3+$AF$3*$A15+$AG$3*$C15-1, $AD$3*N$1+$AE$3*N$3+$AF$3*$A15+$AG$3*$C15+1)</f>
        <v>60</v>
      </c>
      <c r="O15" s="13"/>
      <c r="P15" s="13"/>
      <c r="Q15" s="13"/>
      <c r="R15" s="2"/>
      <c r="S15" s="12"/>
      <c r="T15" s="13"/>
      <c r="U15" s="13"/>
      <c r="V15" s="13"/>
      <c r="W15" s="2"/>
      <c r="X15" s="12"/>
      <c r="Y15" s="13"/>
      <c r="Z15" s="13"/>
      <c r="AA15" s="13"/>
      <c r="AB15" s="2"/>
      <c r="AC15" s="22"/>
      <c r="AD15" s="1"/>
      <c r="AE15" s="1"/>
      <c r="AF15" s="1"/>
      <c r="AG15" s="1"/>
      <c r="AH15" s="1"/>
    </row>
    <row r="16" spans="1:34" ht="15" customHeight="1" x14ac:dyDescent="0.3">
      <c r="A16" s="40">
        <v>3</v>
      </c>
      <c r="B16" s="111"/>
      <c r="C16" s="44">
        <v>3</v>
      </c>
      <c r="D16" s="12"/>
      <c r="E16" s="13"/>
      <c r="F16" s="13"/>
      <c r="G16" s="13"/>
      <c r="H16" s="16">
        <f ca="1">RANDBETWEEN($AD$3*H$1+$AE$3*H$3+$AF$3*$A16+$AG$3*$C16-1, $AD$3*H$1+$AE$3*H$3+$AF$3*$A16+$AG$3*$C16+1)</f>
        <v>83</v>
      </c>
      <c r="I16" s="12"/>
      <c r="J16" s="13"/>
      <c r="K16" s="13"/>
      <c r="L16" s="13"/>
      <c r="M16" s="2"/>
      <c r="N16" s="12"/>
      <c r="O16" s="13"/>
      <c r="P16" s="13"/>
      <c r="Q16" s="13"/>
      <c r="R16" s="2"/>
      <c r="S16" s="12"/>
      <c r="T16" s="13"/>
      <c r="U16" s="13"/>
      <c r="V16" s="13"/>
      <c r="W16" s="2"/>
      <c r="X16" s="12"/>
      <c r="Y16" s="13"/>
      <c r="Z16" s="13"/>
      <c r="AA16" s="13"/>
      <c r="AB16" s="2"/>
      <c r="AC16" s="22"/>
      <c r="AD16" s="1"/>
      <c r="AE16" s="1"/>
      <c r="AF16" s="1"/>
      <c r="AG16" s="1"/>
      <c r="AH16" s="1"/>
    </row>
    <row r="17" spans="1:34" ht="15" customHeight="1" x14ac:dyDescent="0.3">
      <c r="A17" s="40">
        <v>3</v>
      </c>
      <c r="B17" s="111"/>
      <c r="C17" s="44">
        <v>4</v>
      </c>
      <c r="D17" s="12"/>
      <c r="E17" s="13"/>
      <c r="F17" s="13"/>
      <c r="G17" s="13"/>
      <c r="H17" s="2"/>
      <c r="I17" s="12"/>
      <c r="J17" s="13"/>
      <c r="K17" s="13"/>
      <c r="L17" s="13"/>
      <c r="M17" s="2"/>
      <c r="N17" s="12"/>
      <c r="O17" s="13"/>
      <c r="P17" s="13"/>
      <c r="Q17" s="13"/>
      <c r="R17" s="2"/>
      <c r="S17" s="12"/>
      <c r="T17" s="13"/>
      <c r="U17" s="13"/>
      <c r="V17" s="13"/>
      <c r="W17" s="2"/>
      <c r="X17" s="12"/>
      <c r="Y17" s="13"/>
      <c r="Z17" s="13"/>
      <c r="AA17" s="14">
        <f ca="1">RANDBETWEEN($AD$3*AA$1+$AE$3*AA$3+$AF$3*$A17+$AG$3*$C17-1, $AD$3*AA$1+$AE$3*AA$3+$AF$3*$A17+$AG$3*$C17+1)</f>
        <v>111</v>
      </c>
      <c r="AB17" s="2"/>
      <c r="AC17" s="22"/>
      <c r="AD17" s="1"/>
      <c r="AE17" s="1"/>
      <c r="AF17" s="1"/>
      <c r="AG17" s="1"/>
      <c r="AH17" s="1"/>
    </row>
    <row r="18" spans="1:34" ht="15" customHeight="1" thickBot="1" x14ac:dyDescent="0.35">
      <c r="A18" s="40">
        <v>3</v>
      </c>
      <c r="B18" s="112"/>
      <c r="C18" s="45">
        <v>5</v>
      </c>
      <c r="D18" s="17"/>
      <c r="E18" s="4"/>
      <c r="F18" s="4"/>
      <c r="G18" s="4"/>
      <c r="H18" s="3"/>
      <c r="I18" s="17"/>
      <c r="J18" s="4"/>
      <c r="K18" s="4"/>
      <c r="L18" s="4"/>
      <c r="M18" s="3"/>
      <c r="N18" s="17"/>
      <c r="O18" s="4"/>
      <c r="P18" s="4"/>
      <c r="Q18" s="4"/>
      <c r="R18" s="3"/>
      <c r="S18" s="17"/>
      <c r="T18" s="4"/>
      <c r="U18" s="18">
        <f ca="1">RANDBETWEEN($AD$3*U$1+$AE$3*U$3+$AF$3*$A18+$AG$3*$C18-1, $AD$3*U$1+$AE$3*U$3+$AF$3*$A18+$AG$3*$C18+1)</f>
        <v>120</v>
      </c>
      <c r="V18" s="4"/>
      <c r="W18" s="3"/>
      <c r="X18" s="17"/>
      <c r="Y18" s="4"/>
      <c r="Z18" s="4"/>
      <c r="AA18" s="4"/>
      <c r="AB18" s="3"/>
      <c r="AC18" s="22"/>
      <c r="AD18" s="1"/>
      <c r="AE18" s="1"/>
      <c r="AF18" s="1"/>
      <c r="AG18" s="1"/>
      <c r="AH18" s="1"/>
    </row>
    <row r="19" spans="1:34" ht="15" customHeight="1" x14ac:dyDescent="0.3">
      <c r="A19" s="40">
        <v>4</v>
      </c>
      <c r="B19" s="110">
        <v>4</v>
      </c>
      <c r="C19" s="43">
        <v>1</v>
      </c>
      <c r="D19" s="8"/>
      <c r="E19" s="9"/>
      <c r="F19" s="9"/>
      <c r="G19" s="9"/>
      <c r="H19" s="11"/>
      <c r="I19" s="8"/>
      <c r="J19" s="9"/>
      <c r="K19" s="9"/>
      <c r="L19" s="9"/>
      <c r="M19" s="11"/>
      <c r="N19" s="8"/>
      <c r="O19" s="9"/>
      <c r="P19" s="9"/>
      <c r="Q19" s="9"/>
      <c r="R19" s="11"/>
      <c r="S19" s="8"/>
      <c r="T19" s="9"/>
      <c r="U19" s="9"/>
      <c r="V19" s="9"/>
      <c r="W19" s="11"/>
      <c r="X19" s="39">
        <f ca="1">RANDBETWEEN($AD$3*X$1+$AE$3*X$3+$AF$3*$A19+$AG$3*$C19-1, $AD$3*X$1+$AE$3*X$3+$AF$3*$A19+$AG$3*$C19+1)</f>
        <v>55</v>
      </c>
      <c r="Y19" s="9"/>
      <c r="Z19" s="9"/>
      <c r="AA19" s="9"/>
      <c r="AB19" s="11"/>
      <c r="AC19" s="22"/>
      <c r="AD19" s="1"/>
      <c r="AE19" s="1"/>
      <c r="AF19" s="1"/>
      <c r="AG19" s="1"/>
      <c r="AH19" s="1"/>
    </row>
    <row r="20" spans="1:34" ht="15" customHeight="1" x14ac:dyDescent="0.3">
      <c r="A20" s="40">
        <v>4</v>
      </c>
      <c r="B20" s="111"/>
      <c r="C20" s="44">
        <v>2</v>
      </c>
      <c r="D20" s="12"/>
      <c r="E20" s="13"/>
      <c r="F20" s="13"/>
      <c r="G20" s="13"/>
      <c r="H20" s="2"/>
      <c r="I20" s="12"/>
      <c r="J20" s="13"/>
      <c r="K20" s="13"/>
      <c r="L20" s="13"/>
      <c r="M20" s="2"/>
      <c r="N20" s="12"/>
      <c r="O20" s="13"/>
      <c r="P20" s="13"/>
      <c r="Q20" s="13"/>
      <c r="R20" s="2"/>
      <c r="S20" s="12"/>
      <c r="T20" s="13"/>
      <c r="U20" s="13"/>
      <c r="V20" s="13"/>
      <c r="W20" s="16">
        <f ca="1">RANDBETWEEN($AD$3*W$1+$AE$3*W$3+$AF$3*$A20+$AG$3*$C20-1, $AD$3*W$1+$AE$3*W$3+$AF$3*$A20+$AG$3*$C20+1)</f>
        <v>80</v>
      </c>
      <c r="X20" s="12"/>
      <c r="Y20" s="13"/>
      <c r="Z20" s="13"/>
      <c r="AA20" s="13"/>
      <c r="AB20" s="2"/>
      <c r="AC20" s="22"/>
      <c r="AD20" s="1"/>
      <c r="AE20" s="1"/>
      <c r="AF20" s="1"/>
      <c r="AG20" s="1"/>
      <c r="AH20" s="1"/>
    </row>
    <row r="21" spans="1:34" ht="15" customHeight="1" x14ac:dyDescent="0.3">
      <c r="A21" s="40">
        <v>4</v>
      </c>
      <c r="B21" s="111"/>
      <c r="C21" s="44">
        <v>3</v>
      </c>
      <c r="D21" s="12"/>
      <c r="E21" s="13"/>
      <c r="F21" s="13"/>
      <c r="G21" s="13"/>
      <c r="H21" s="2"/>
      <c r="I21" s="12"/>
      <c r="J21" s="13"/>
      <c r="K21" s="13"/>
      <c r="L21" s="14">
        <f ca="1">RANDBETWEEN($AD$3*L$1+$AE$3*L$3+$AF$3*$A21+$AG$3*$C21-1, $AD$3*L$1+$AE$3*L$3+$AF$3*$A21+$AG$3*$C21+1)</f>
        <v>90</v>
      </c>
      <c r="M21" s="2"/>
      <c r="N21" s="12"/>
      <c r="O21" s="13"/>
      <c r="P21" s="13"/>
      <c r="Q21" s="13"/>
      <c r="R21" s="2"/>
      <c r="S21" s="12"/>
      <c r="T21" s="13"/>
      <c r="U21" s="13"/>
      <c r="V21" s="13"/>
      <c r="W21" s="2"/>
      <c r="X21" s="12"/>
      <c r="Y21" s="13"/>
      <c r="Z21" s="13"/>
      <c r="AA21" s="13"/>
      <c r="AB21" s="2"/>
      <c r="AC21" s="22"/>
      <c r="AD21" s="1"/>
      <c r="AE21" s="1"/>
      <c r="AF21" s="1"/>
      <c r="AG21" s="1"/>
      <c r="AH21" s="1"/>
    </row>
    <row r="22" spans="1:34" ht="15" customHeight="1" x14ac:dyDescent="0.3">
      <c r="A22" s="40">
        <v>4</v>
      </c>
      <c r="B22" s="111"/>
      <c r="C22" s="44">
        <v>4</v>
      </c>
      <c r="D22" s="12"/>
      <c r="E22" s="13"/>
      <c r="F22" s="13"/>
      <c r="G22" s="13"/>
      <c r="H22" s="2"/>
      <c r="I22" s="12"/>
      <c r="J22" s="13"/>
      <c r="K22" s="13"/>
      <c r="L22" s="13"/>
      <c r="M22" s="2"/>
      <c r="N22" s="12"/>
      <c r="O22" s="13"/>
      <c r="P22" s="14">
        <f ca="1">RANDBETWEEN($AD$3*P$1+$AE$3*P$3+$AF$3*$A22+$AG$3*$C22-1, $AD$3*P$1+$AE$3*P$3+$AF$3*$A22+$AG$3*$C22+1)</f>
        <v>105</v>
      </c>
      <c r="Q22" s="13"/>
      <c r="R22" s="2"/>
      <c r="S22" s="12"/>
      <c r="T22" s="13"/>
      <c r="U22" s="13"/>
      <c r="V22" s="13"/>
      <c r="W22" s="2"/>
      <c r="X22" s="12"/>
      <c r="Y22" s="13"/>
      <c r="Z22" s="13"/>
      <c r="AA22" s="13"/>
      <c r="AB22" s="2"/>
      <c r="AC22" s="22"/>
      <c r="AD22" s="1"/>
      <c r="AE22" s="1"/>
      <c r="AF22" s="1"/>
      <c r="AG22" s="1"/>
      <c r="AH22" s="1"/>
    </row>
    <row r="23" spans="1:34" ht="15" customHeight="1" thickBot="1" x14ac:dyDescent="0.35">
      <c r="A23" s="40">
        <v>4</v>
      </c>
      <c r="B23" s="112"/>
      <c r="C23" s="45">
        <v>5</v>
      </c>
      <c r="D23" s="17"/>
      <c r="E23" s="18">
        <f ca="1">RANDBETWEEN($AD$3*E$1+$AE$3*E$3+$AF$3*$A23+$AG$3*$C23-1, $AD$3*E$1+$AE$3*E$3+$AF$3*$A23+$AG$3*$C23+1)</f>
        <v>115</v>
      </c>
      <c r="F23" s="4"/>
      <c r="G23" s="4"/>
      <c r="H23" s="3"/>
      <c r="I23" s="17"/>
      <c r="J23" s="4"/>
      <c r="K23" s="4"/>
      <c r="L23" s="4"/>
      <c r="M23" s="3"/>
      <c r="N23" s="17"/>
      <c r="O23" s="4"/>
      <c r="P23" s="4"/>
      <c r="Q23" s="4"/>
      <c r="R23" s="3"/>
      <c r="S23" s="17"/>
      <c r="T23" s="4"/>
      <c r="U23" s="4"/>
      <c r="V23" s="4"/>
      <c r="W23" s="3"/>
      <c r="X23" s="17"/>
      <c r="Y23" s="4"/>
      <c r="Z23" s="4"/>
      <c r="AA23" s="4"/>
      <c r="AB23" s="3"/>
      <c r="AC23" s="22"/>
      <c r="AD23" s="1"/>
      <c r="AE23" s="1"/>
      <c r="AF23" s="1"/>
      <c r="AG23" s="1"/>
      <c r="AH23" s="1"/>
    </row>
    <row r="24" spans="1:34" ht="15" customHeight="1" x14ac:dyDescent="0.3">
      <c r="A24" s="40">
        <v>5</v>
      </c>
      <c r="B24" s="110">
        <v>5</v>
      </c>
      <c r="C24" s="43">
        <v>1</v>
      </c>
      <c r="D24" s="8"/>
      <c r="E24" s="9"/>
      <c r="F24" s="9"/>
      <c r="G24" s="9"/>
      <c r="H24" s="11"/>
      <c r="I24" s="8"/>
      <c r="J24" s="9"/>
      <c r="K24" s="9"/>
      <c r="L24" s="9"/>
      <c r="M24" s="11"/>
      <c r="N24" s="8"/>
      <c r="O24" s="9"/>
      <c r="P24" s="9"/>
      <c r="Q24" s="9"/>
      <c r="R24" s="11"/>
      <c r="S24" s="8"/>
      <c r="T24" s="9"/>
      <c r="U24" s="9"/>
      <c r="V24" s="10">
        <f ca="1">RANDBETWEEN($AD$3*V$1+$AE$3*V$3+$AF$3*$A24+$AG$3*$C24-1, $AD$3*V$1+$AE$3*V$3+$AF$3*$A24+$AG$3*$C24+1)</f>
        <v>66</v>
      </c>
      <c r="W24" s="11"/>
      <c r="X24" s="8"/>
      <c r="Y24" s="9"/>
      <c r="Z24" s="9"/>
      <c r="AA24" s="9"/>
      <c r="AB24" s="11"/>
      <c r="AC24" s="22"/>
      <c r="AD24" s="1"/>
      <c r="AE24" s="1"/>
      <c r="AF24" s="1"/>
      <c r="AG24" s="1"/>
      <c r="AH24" s="1"/>
    </row>
    <row r="25" spans="1:34" ht="15" customHeight="1" x14ac:dyDescent="0.3">
      <c r="A25" s="40">
        <v>5</v>
      </c>
      <c r="B25" s="111"/>
      <c r="C25" s="44">
        <v>2</v>
      </c>
      <c r="D25" s="12"/>
      <c r="E25" s="13"/>
      <c r="F25" s="13"/>
      <c r="G25" s="13"/>
      <c r="H25" s="2"/>
      <c r="I25" s="12"/>
      <c r="J25" s="13"/>
      <c r="K25" s="14">
        <f ca="1">RANDBETWEEN($AD$3*K$1+$AE$3*K$3+$AF$3*$A25+$AG$3*$C25-1, $AD$3*K$1+$AE$3*K$3+$AF$3*$A25+$AG$3*$C25+1)</f>
        <v>73</v>
      </c>
      <c r="L25" s="13"/>
      <c r="M25" s="2"/>
      <c r="N25" s="12"/>
      <c r="O25" s="13"/>
      <c r="P25" s="13"/>
      <c r="Q25" s="13"/>
      <c r="R25" s="2"/>
      <c r="S25" s="12"/>
      <c r="T25" s="13"/>
      <c r="U25" s="13"/>
      <c r="V25" s="13"/>
      <c r="W25" s="2"/>
      <c r="X25" s="12"/>
      <c r="Y25" s="13"/>
      <c r="Z25" s="13"/>
      <c r="AA25" s="13"/>
      <c r="AB25" s="2"/>
      <c r="AC25" s="22"/>
      <c r="AD25" s="1"/>
      <c r="AE25" s="1"/>
      <c r="AF25" s="1"/>
      <c r="AG25" s="1"/>
      <c r="AH25" s="1"/>
    </row>
    <row r="26" spans="1:34" ht="15" customHeight="1" x14ac:dyDescent="0.3">
      <c r="A26" s="40">
        <v>5</v>
      </c>
      <c r="B26" s="111"/>
      <c r="C26" s="44">
        <v>3</v>
      </c>
      <c r="D26" s="12"/>
      <c r="E26" s="13"/>
      <c r="F26" s="13"/>
      <c r="G26" s="13"/>
      <c r="H26" s="2"/>
      <c r="I26" s="12"/>
      <c r="J26" s="13"/>
      <c r="K26" s="13"/>
      <c r="L26" s="13"/>
      <c r="M26" s="2"/>
      <c r="N26" s="12"/>
      <c r="O26" s="14">
        <f ca="1">RANDBETWEEN($AD$3*O$1+$AE$3*O$3+$AF$3*$A26+$AG$3*$C26-1, $AD$3*O$1+$AE$3*O$3+$AF$3*$A26+$AG$3*$C26+1)</f>
        <v>92</v>
      </c>
      <c r="P26" s="13"/>
      <c r="Q26" s="13"/>
      <c r="R26" s="2"/>
      <c r="S26" s="12"/>
      <c r="T26" s="13"/>
      <c r="U26" s="13"/>
      <c r="V26" s="13"/>
      <c r="W26" s="2"/>
      <c r="X26" s="12"/>
      <c r="Y26" s="13"/>
      <c r="Z26" s="13"/>
      <c r="AA26" s="13"/>
      <c r="AB26" s="2"/>
      <c r="AC26" s="22"/>
      <c r="AD26" s="1"/>
      <c r="AE26" s="1"/>
      <c r="AF26" s="1"/>
      <c r="AG26" s="1"/>
      <c r="AH26" s="1"/>
    </row>
    <row r="27" spans="1:34" ht="15" customHeight="1" x14ac:dyDescent="0.3">
      <c r="A27" s="40">
        <v>5</v>
      </c>
      <c r="B27" s="111"/>
      <c r="C27" s="44">
        <v>4</v>
      </c>
      <c r="D27" s="15">
        <f ca="1">RANDBETWEEN($AD$3*D$1+$AE$3*D$3+$AF$3*$A27+$AG$3*$C27-1, $AD$3*D$1+$AE$3*D$3+$AF$3*$A27+$AG$3*$C27+1)</f>
        <v>98</v>
      </c>
      <c r="E27" s="13"/>
      <c r="F27" s="13"/>
      <c r="G27" s="13"/>
      <c r="H27" s="2"/>
      <c r="I27" s="12"/>
      <c r="J27" s="13"/>
      <c r="K27" s="13"/>
      <c r="L27" s="13"/>
      <c r="M27" s="2"/>
      <c r="N27" s="12"/>
      <c r="O27" s="13"/>
      <c r="P27" s="13"/>
      <c r="Q27" s="13"/>
      <c r="R27" s="2"/>
      <c r="S27" s="12"/>
      <c r="T27" s="13"/>
      <c r="U27" s="13"/>
      <c r="V27" s="13"/>
      <c r="W27" s="2"/>
      <c r="X27" s="12"/>
      <c r="Y27" s="13"/>
      <c r="Z27" s="13"/>
      <c r="AA27" s="13"/>
      <c r="AB27" s="2"/>
      <c r="AC27" s="22"/>
      <c r="AD27" s="1"/>
      <c r="AE27" s="1"/>
      <c r="AF27" s="1"/>
      <c r="AG27" s="1"/>
      <c r="AH27" s="1"/>
    </row>
    <row r="28" spans="1:34" ht="15" customHeight="1" thickBot="1" x14ac:dyDescent="0.35">
      <c r="A28" s="40">
        <v>5</v>
      </c>
      <c r="B28" s="112"/>
      <c r="C28" s="45">
        <v>5</v>
      </c>
      <c r="D28" s="17"/>
      <c r="E28" s="4"/>
      <c r="F28" s="4"/>
      <c r="G28" s="4"/>
      <c r="H28" s="3"/>
      <c r="I28" s="17"/>
      <c r="J28" s="4"/>
      <c r="K28" s="4"/>
      <c r="L28" s="4"/>
      <c r="M28" s="3"/>
      <c r="N28" s="17"/>
      <c r="O28" s="4"/>
      <c r="P28" s="4"/>
      <c r="Q28" s="4"/>
      <c r="R28" s="3"/>
      <c r="S28" s="17"/>
      <c r="T28" s="4"/>
      <c r="U28" s="4"/>
      <c r="V28" s="4"/>
      <c r="W28" s="3"/>
      <c r="X28" s="17"/>
      <c r="Y28" s="4"/>
      <c r="Z28" s="4"/>
      <c r="AA28" s="4"/>
      <c r="AB28" s="21">
        <f ca="1">RANDBETWEEN($AD$3*AB$1+$AE$3*AB$3+$AF$3*$A28+$AG$3*$C28-1, $AD$3*AB$1+$AE$3*AB$3+$AF$3*$A28+$AG$3*$C28+1)</f>
        <v>139</v>
      </c>
      <c r="AC28" s="22"/>
      <c r="AD28" s="1"/>
      <c r="AE28" s="1"/>
      <c r="AF28" s="1"/>
      <c r="AG28" s="1"/>
      <c r="AH28" s="1"/>
    </row>
    <row r="29" spans="1:34" ht="15" customHeight="1" x14ac:dyDescent="0.3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1"/>
      <c r="AE29" s="1"/>
      <c r="AF29" s="1"/>
      <c r="AG29" s="1"/>
      <c r="AH29" s="1"/>
    </row>
    <row r="30" spans="1:34" ht="15" customHeight="1" x14ac:dyDescent="0.3">
      <c r="A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1"/>
      <c r="AE30" s="1"/>
      <c r="AF30" s="1"/>
      <c r="AG30" s="1"/>
      <c r="AH30" s="1"/>
    </row>
    <row r="31" spans="1:34" ht="15" customHeight="1" x14ac:dyDescent="0.3">
      <c r="A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6"/>
      <c r="W31" s="22"/>
      <c r="X31" s="22"/>
      <c r="Y31" s="22"/>
      <c r="Z31" s="22"/>
      <c r="AA31" s="22"/>
      <c r="AB31" s="22"/>
      <c r="AC31" s="22"/>
      <c r="AD31" s="1"/>
      <c r="AE31" s="1"/>
      <c r="AF31" s="1"/>
      <c r="AG31" s="1"/>
      <c r="AH31" s="1"/>
    </row>
    <row r="32" spans="1:34" ht="1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:34" ht="18.75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4" ht="18.75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34" ht="18.75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</sheetData>
  <mergeCells count="14">
    <mergeCell ref="B9:B13"/>
    <mergeCell ref="B14:B18"/>
    <mergeCell ref="B19:B23"/>
    <mergeCell ref="B24:B28"/>
    <mergeCell ref="B2:C3"/>
    <mergeCell ref="B4:B8"/>
    <mergeCell ref="AD7:AG7"/>
    <mergeCell ref="AD10:AG10"/>
    <mergeCell ref="AD11:AG11"/>
    <mergeCell ref="D2:H2"/>
    <mergeCell ref="I2:M2"/>
    <mergeCell ref="N2:R2"/>
    <mergeCell ref="S2:W2"/>
    <mergeCell ref="X2:A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1057-AAB1-4951-B7B7-77079BEBB88C}">
  <dimension ref="B1:AB30"/>
  <sheetViews>
    <sheetView zoomScale="90" zoomScaleNormal="90" workbookViewId="0">
      <selection activeCell="AD28" sqref="AD28"/>
    </sheetView>
  </sheetViews>
  <sheetFormatPr defaultRowHeight="15" x14ac:dyDescent="0.25"/>
  <cols>
    <col min="1" max="29" width="5.7109375" customWidth="1"/>
  </cols>
  <sheetData>
    <row r="1" spans="2:28" ht="15" customHeight="1" thickBot="1" x14ac:dyDescent="0.3"/>
    <row r="2" spans="2:28" ht="15" customHeight="1" thickBot="1" x14ac:dyDescent="0.3">
      <c r="B2" s="120"/>
      <c r="C2" s="121"/>
      <c r="D2" s="101">
        <v>1</v>
      </c>
      <c r="E2" s="102"/>
      <c r="F2" s="102"/>
      <c r="G2" s="102"/>
      <c r="H2" s="103"/>
      <c r="I2" s="101">
        <v>2</v>
      </c>
      <c r="J2" s="102"/>
      <c r="K2" s="102"/>
      <c r="L2" s="102"/>
      <c r="M2" s="103"/>
      <c r="N2" s="101">
        <v>3</v>
      </c>
      <c r="O2" s="102"/>
      <c r="P2" s="102"/>
      <c r="Q2" s="102"/>
      <c r="R2" s="103"/>
      <c r="S2" s="101">
        <v>4</v>
      </c>
      <c r="T2" s="102"/>
      <c r="U2" s="102"/>
      <c r="V2" s="102"/>
      <c r="W2" s="103"/>
      <c r="X2" s="101">
        <v>5</v>
      </c>
      <c r="Y2" s="102"/>
      <c r="Z2" s="102"/>
      <c r="AA2" s="102"/>
      <c r="AB2" s="103"/>
    </row>
    <row r="3" spans="2:28" ht="15" customHeight="1" thickBot="1" x14ac:dyDescent="0.3">
      <c r="B3" s="122"/>
      <c r="C3" s="123"/>
      <c r="D3" s="59">
        <v>1</v>
      </c>
      <c r="E3" s="51">
        <v>2</v>
      </c>
      <c r="F3" s="51">
        <v>3</v>
      </c>
      <c r="G3" s="51">
        <v>4</v>
      </c>
      <c r="H3" s="52">
        <v>5</v>
      </c>
      <c r="I3" s="59">
        <v>1</v>
      </c>
      <c r="J3" s="51">
        <v>2</v>
      </c>
      <c r="K3" s="51">
        <v>3</v>
      </c>
      <c r="L3" s="51">
        <v>4</v>
      </c>
      <c r="M3" s="52">
        <v>5</v>
      </c>
      <c r="N3" s="59">
        <v>1</v>
      </c>
      <c r="O3" s="51">
        <v>2</v>
      </c>
      <c r="P3" s="51">
        <v>3</v>
      </c>
      <c r="Q3" s="51">
        <v>4</v>
      </c>
      <c r="R3" s="52">
        <v>5</v>
      </c>
      <c r="S3" s="59">
        <v>1</v>
      </c>
      <c r="T3" s="51">
        <v>2</v>
      </c>
      <c r="U3" s="51">
        <v>3</v>
      </c>
      <c r="V3" s="51">
        <v>4</v>
      </c>
      <c r="W3" s="52">
        <v>5</v>
      </c>
      <c r="X3" s="59">
        <v>1</v>
      </c>
      <c r="Y3" s="51">
        <v>2</v>
      </c>
      <c r="Z3" s="51">
        <v>3</v>
      </c>
      <c r="AA3" s="51">
        <v>4</v>
      </c>
      <c r="AB3" s="52">
        <v>5</v>
      </c>
    </row>
    <row r="4" spans="2:28" ht="15" customHeight="1" x14ac:dyDescent="0.25">
      <c r="B4" s="117">
        <v>1</v>
      </c>
      <c r="C4" s="56">
        <v>1</v>
      </c>
      <c r="D4" s="48"/>
      <c r="E4" s="49"/>
      <c r="F4" s="53">
        <v>35</v>
      </c>
      <c r="G4" s="49"/>
      <c r="H4" s="54"/>
      <c r="I4" s="48"/>
      <c r="J4" s="49"/>
      <c r="K4" s="49"/>
      <c r="L4" s="49"/>
      <c r="M4" s="54"/>
      <c r="N4" s="48"/>
      <c r="O4" s="49"/>
      <c r="P4" s="49"/>
      <c r="Q4" s="49"/>
      <c r="R4" s="54"/>
      <c r="S4" s="48"/>
      <c r="T4" s="49"/>
      <c r="U4" s="49"/>
      <c r="V4" s="49"/>
      <c r="W4" s="54"/>
      <c r="X4" s="48"/>
      <c r="Y4" s="49"/>
      <c r="Z4" s="49"/>
      <c r="AA4" s="49"/>
      <c r="AB4" s="54"/>
    </row>
    <row r="5" spans="2:28" ht="15" customHeight="1" x14ac:dyDescent="0.25">
      <c r="B5" s="118"/>
      <c r="C5" s="57">
        <v>2</v>
      </c>
      <c r="D5" s="31"/>
      <c r="E5" s="27"/>
      <c r="F5" s="27"/>
      <c r="G5" s="27"/>
      <c r="H5" s="32"/>
      <c r="I5" s="31"/>
      <c r="J5" s="27"/>
      <c r="K5" s="27"/>
      <c r="L5" s="27"/>
      <c r="M5" s="32"/>
      <c r="N5" s="31"/>
      <c r="O5" s="27"/>
      <c r="P5" s="27"/>
      <c r="Q5" s="27"/>
      <c r="R5" s="32"/>
      <c r="S5" s="31"/>
      <c r="T5" s="27"/>
      <c r="U5" s="27"/>
      <c r="V5" s="27"/>
      <c r="W5" s="32"/>
      <c r="X5" s="31"/>
      <c r="Y5" s="47">
        <v>59</v>
      </c>
      <c r="Z5" s="27"/>
      <c r="AA5" s="27"/>
      <c r="AB5" s="32"/>
    </row>
    <row r="6" spans="2:28" ht="15" customHeight="1" x14ac:dyDescent="0.25">
      <c r="B6" s="118"/>
      <c r="C6" s="57">
        <v>3</v>
      </c>
      <c r="D6" s="31"/>
      <c r="E6" s="27"/>
      <c r="F6" s="27"/>
      <c r="G6" s="27"/>
      <c r="H6" s="32"/>
      <c r="I6" s="31"/>
      <c r="J6" s="27"/>
      <c r="K6" s="27"/>
      <c r="L6" s="27"/>
      <c r="M6" s="32"/>
      <c r="N6" s="31"/>
      <c r="O6" s="27"/>
      <c r="P6" s="27"/>
      <c r="Q6" s="27"/>
      <c r="R6" s="32"/>
      <c r="S6" s="61">
        <v>71</v>
      </c>
      <c r="T6" s="27"/>
      <c r="U6" s="27"/>
      <c r="V6" s="27"/>
      <c r="W6" s="32"/>
      <c r="X6" s="31"/>
      <c r="Y6" s="27"/>
      <c r="Z6" s="27"/>
      <c r="AA6" s="27"/>
      <c r="AB6" s="32"/>
    </row>
    <row r="7" spans="2:28" ht="15" customHeight="1" x14ac:dyDescent="0.25">
      <c r="B7" s="118"/>
      <c r="C7" s="57">
        <v>4</v>
      </c>
      <c r="D7" s="31"/>
      <c r="E7" s="27"/>
      <c r="F7" s="27"/>
      <c r="G7" s="27"/>
      <c r="H7" s="32"/>
      <c r="I7" s="31"/>
      <c r="J7" s="27"/>
      <c r="K7" s="27"/>
      <c r="L7" s="27"/>
      <c r="M7" s="60">
        <v>95</v>
      </c>
      <c r="N7" s="31"/>
      <c r="O7" s="27"/>
      <c r="P7" s="27"/>
      <c r="Q7" s="27"/>
      <c r="R7" s="32"/>
      <c r="S7" s="31"/>
      <c r="T7" s="27"/>
      <c r="U7" s="27"/>
      <c r="V7" s="27"/>
      <c r="W7" s="32"/>
      <c r="X7" s="31"/>
      <c r="Y7" s="27"/>
      <c r="Z7" s="27"/>
      <c r="AA7" s="27"/>
      <c r="AB7" s="32"/>
    </row>
    <row r="8" spans="2:28" ht="15" customHeight="1" thickBot="1" x14ac:dyDescent="0.3">
      <c r="B8" s="119"/>
      <c r="C8" s="58">
        <v>5</v>
      </c>
      <c r="D8" s="33"/>
      <c r="E8" s="34"/>
      <c r="F8" s="34"/>
      <c r="G8" s="34"/>
      <c r="H8" s="35"/>
      <c r="I8" s="33"/>
      <c r="J8" s="34"/>
      <c r="K8" s="34"/>
      <c r="L8" s="34"/>
      <c r="M8" s="35"/>
      <c r="N8" s="33"/>
      <c r="O8" s="34"/>
      <c r="P8" s="34"/>
      <c r="Q8" s="55">
        <v>112</v>
      </c>
      <c r="R8" s="35"/>
      <c r="S8" s="33"/>
      <c r="T8" s="34"/>
      <c r="U8" s="34"/>
      <c r="V8" s="34"/>
      <c r="W8" s="35"/>
      <c r="X8" s="33"/>
      <c r="Y8" s="34"/>
      <c r="Z8" s="34"/>
      <c r="AA8" s="34"/>
      <c r="AB8" s="35"/>
    </row>
    <row r="9" spans="2:28" ht="15" customHeight="1" x14ac:dyDescent="0.25">
      <c r="B9" s="117">
        <v>2</v>
      </c>
      <c r="C9" s="56">
        <v>1</v>
      </c>
      <c r="D9" s="48"/>
      <c r="E9" s="49"/>
      <c r="F9" s="49"/>
      <c r="G9" s="49"/>
      <c r="H9" s="54"/>
      <c r="I9" s="48"/>
      <c r="J9" s="49"/>
      <c r="K9" s="49"/>
      <c r="L9" s="49"/>
      <c r="M9" s="54"/>
      <c r="N9" s="48"/>
      <c r="O9" s="49"/>
      <c r="P9" s="49"/>
      <c r="Q9" s="49"/>
      <c r="R9" s="63">
        <v>51</v>
      </c>
      <c r="S9" s="48"/>
      <c r="T9" s="49"/>
      <c r="U9" s="49"/>
      <c r="V9" s="49"/>
      <c r="W9" s="54"/>
      <c r="X9" s="48"/>
      <c r="Y9" s="49"/>
      <c r="Z9" s="49"/>
      <c r="AA9" s="49"/>
      <c r="AB9" s="54"/>
    </row>
    <row r="10" spans="2:28" ht="15" customHeight="1" x14ac:dyDescent="0.25">
      <c r="B10" s="118"/>
      <c r="C10" s="57">
        <v>2</v>
      </c>
      <c r="D10" s="31"/>
      <c r="E10" s="27"/>
      <c r="F10" s="27"/>
      <c r="G10" s="47">
        <v>59</v>
      </c>
      <c r="H10" s="32"/>
      <c r="I10" s="31"/>
      <c r="J10" s="27"/>
      <c r="K10" s="27"/>
      <c r="L10" s="27"/>
      <c r="M10" s="32"/>
      <c r="N10" s="31"/>
      <c r="O10" s="27"/>
      <c r="P10" s="27"/>
      <c r="Q10" s="27"/>
      <c r="R10" s="32"/>
      <c r="S10" s="31"/>
      <c r="T10" s="27"/>
      <c r="U10" s="27"/>
      <c r="V10" s="27"/>
      <c r="W10" s="32"/>
      <c r="X10" s="31"/>
      <c r="Y10" s="27"/>
      <c r="Z10" s="27"/>
      <c r="AA10" s="27"/>
      <c r="AB10" s="32"/>
    </row>
    <row r="11" spans="2:28" ht="15" customHeight="1" x14ac:dyDescent="0.25">
      <c r="B11" s="118"/>
      <c r="C11" s="57">
        <v>3</v>
      </c>
      <c r="D11" s="31"/>
      <c r="E11" s="27"/>
      <c r="F11" s="27"/>
      <c r="G11" s="27"/>
      <c r="H11" s="32"/>
      <c r="I11" s="31"/>
      <c r="J11" s="27"/>
      <c r="K11" s="27"/>
      <c r="L11" s="27"/>
      <c r="M11" s="32"/>
      <c r="N11" s="31"/>
      <c r="O11" s="27"/>
      <c r="P11" s="27"/>
      <c r="Q11" s="27"/>
      <c r="R11" s="32"/>
      <c r="S11" s="31"/>
      <c r="T11" s="27"/>
      <c r="U11" s="27"/>
      <c r="V11" s="27"/>
      <c r="W11" s="32"/>
      <c r="X11" s="31"/>
      <c r="Y11" s="27"/>
      <c r="Z11" s="47">
        <v>85</v>
      </c>
      <c r="AA11" s="27"/>
      <c r="AB11" s="32"/>
    </row>
    <row r="12" spans="2:28" ht="15" customHeight="1" x14ac:dyDescent="0.25">
      <c r="B12" s="118"/>
      <c r="C12" s="57">
        <v>4</v>
      </c>
      <c r="D12" s="31"/>
      <c r="E12" s="27"/>
      <c r="F12" s="27"/>
      <c r="G12" s="27"/>
      <c r="H12" s="32"/>
      <c r="I12" s="31"/>
      <c r="J12" s="27"/>
      <c r="K12" s="27"/>
      <c r="L12" s="27"/>
      <c r="M12" s="32"/>
      <c r="N12" s="31"/>
      <c r="O12" s="27"/>
      <c r="P12" s="27"/>
      <c r="Q12" s="27"/>
      <c r="R12" s="32"/>
      <c r="S12" s="31"/>
      <c r="T12" s="47">
        <v>96</v>
      </c>
      <c r="U12" s="27"/>
      <c r="V12" s="27"/>
      <c r="W12" s="32"/>
      <c r="X12" s="31"/>
      <c r="Y12" s="27"/>
      <c r="Z12" s="27"/>
      <c r="AA12" s="27"/>
      <c r="AB12" s="32"/>
    </row>
    <row r="13" spans="2:28" ht="15" customHeight="1" thickBot="1" x14ac:dyDescent="0.3">
      <c r="B13" s="119"/>
      <c r="C13" s="58">
        <v>5</v>
      </c>
      <c r="D13" s="33"/>
      <c r="E13" s="34"/>
      <c r="F13" s="34"/>
      <c r="G13" s="34"/>
      <c r="H13" s="35"/>
      <c r="I13" s="62">
        <v>103</v>
      </c>
      <c r="J13" s="34"/>
      <c r="K13" s="34"/>
      <c r="L13" s="34"/>
      <c r="M13" s="35"/>
      <c r="N13" s="33"/>
      <c r="O13" s="34"/>
      <c r="P13" s="34"/>
      <c r="Q13" s="34"/>
      <c r="R13" s="35"/>
      <c r="S13" s="33"/>
      <c r="T13" s="34"/>
      <c r="U13" s="34"/>
      <c r="V13" s="34"/>
      <c r="W13" s="35"/>
      <c r="X13" s="33"/>
      <c r="Y13" s="34"/>
      <c r="Z13" s="34"/>
      <c r="AA13" s="34"/>
      <c r="AB13" s="35"/>
    </row>
    <row r="14" spans="2:28" ht="15" customHeight="1" x14ac:dyDescent="0.25">
      <c r="B14" s="117">
        <v>3</v>
      </c>
      <c r="C14" s="56">
        <v>1</v>
      </c>
      <c r="D14" s="48"/>
      <c r="E14" s="49"/>
      <c r="F14" s="49"/>
      <c r="G14" s="49"/>
      <c r="H14" s="54"/>
      <c r="I14" s="48"/>
      <c r="J14" s="53">
        <v>45</v>
      </c>
      <c r="K14" s="49"/>
      <c r="L14" s="49"/>
      <c r="M14" s="54"/>
      <c r="N14" s="48"/>
      <c r="O14" s="49"/>
      <c r="P14" s="49"/>
      <c r="Q14" s="49"/>
      <c r="R14" s="54"/>
      <c r="S14" s="48"/>
      <c r="T14" s="49"/>
      <c r="U14" s="49"/>
      <c r="V14" s="49"/>
      <c r="W14" s="54"/>
      <c r="X14" s="48"/>
      <c r="Y14" s="49"/>
      <c r="Z14" s="49"/>
      <c r="AA14" s="49"/>
      <c r="AB14" s="54"/>
    </row>
    <row r="15" spans="2:28" ht="15" customHeight="1" x14ac:dyDescent="0.25">
      <c r="B15" s="118"/>
      <c r="C15" s="57">
        <v>2</v>
      </c>
      <c r="D15" s="31"/>
      <c r="E15" s="27"/>
      <c r="F15" s="27"/>
      <c r="G15" s="27"/>
      <c r="H15" s="32"/>
      <c r="I15" s="31"/>
      <c r="J15" s="27"/>
      <c r="K15" s="27"/>
      <c r="L15" s="27"/>
      <c r="M15" s="32"/>
      <c r="N15" s="61">
        <v>61</v>
      </c>
      <c r="O15" s="27"/>
      <c r="P15" s="27"/>
      <c r="Q15" s="27"/>
      <c r="R15" s="32"/>
      <c r="S15" s="31"/>
      <c r="T15" s="27"/>
      <c r="U15" s="27"/>
      <c r="V15" s="27"/>
      <c r="W15" s="32"/>
      <c r="X15" s="31"/>
      <c r="Y15" s="27"/>
      <c r="Z15" s="27"/>
      <c r="AA15" s="27"/>
      <c r="AB15" s="32"/>
    </row>
    <row r="16" spans="2:28" ht="15" customHeight="1" x14ac:dyDescent="0.25">
      <c r="B16" s="118"/>
      <c r="C16" s="57">
        <v>3</v>
      </c>
      <c r="D16" s="31"/>
      <c r="E16" s="27"/>
      <c r="F16" s="27"/>
      <c r="G16" s="27"/>
      <c r="H16" s="60">
        <v>85</v>
      </c>
      <c r="I16" s="31"/>
      <c r="J16" s="27"/>
      <c r="K16" s="27"/>
      <c r="L16" s="27"/>
      <c r="M16" s="32"/>
      <c r="N16" s="31"/>
      <c r="O16" s="27"/>
      <c r="P16" s="27"/>
      <c r="Q16" s="27"/>
      <c r="R16" s="32"/>
      <c r="S16" s="31"/>
      <c r="T16" s="27"/>
      <c r="U16" s="27"/>
      <c r="V16" s="27"/>
      <c r="W16" s="32"/>
      <c r="X16" s="31"/>
      <c r="Y16" s="27"/>
      <c r="Z16" s="27"/>
      <c r="AA16" s="27"/>
      <c r="AB16" s="32"/>
    </row>
    <row r="17" spans="2:28" ht="15" customHeight="1" x14ac:dyDescent="0.25">
      <c r="B17" s="118"/>
      <c r="C17" s="57">
        <v>4</v>
      </c>
      <c r="D17" s="31"/>
      <c r="E17" s="27"/>
      <c r="F17" s="27"/>
      <c r="G17" s="27"/>
      <c r="H17" s="32"/>
      <c r="I17" s="31"/>
      <c r="J17" s="27"/>
      <c r="K17" s="27"/>
      <c r="L17" s="27"/>
      <c r="M17" s="32"/>
      <c r="N17" s="31"/>
      <c r="O17" s="27"/>
      <c r="P17" s="27"/>
      <c r="Q17" s="27"/>
      <c r="R17" s="32"/>
      <c r="S17" s="31"/>
      <c r="T17" s="27"/>
      <c r="U17" s="27"/>
      <c r="V17" s="27"/>
      <c r="W17" s="32"/>
      <c r="X17" s="31"/>
      <c r="Y17" s="27"/>
      <c r="Z17" s="27"/>
      <c r="AA17" s="47">
        <v>109</v>
      </c>
      <c r="AB17" s="32"/>
    </row>
    <row r="18" spans="2:28" ht="15" customHeight="1" thickBot="1" x14ac:dyDescent="0.3">
      <c r="B18" s="119"/>
      <c r="C18" s="58">
        <v>5</v>
      </c>
      <c r="D18" s="33"/>
      <c r="E18" s="34"/>
      <c r="F18" s="34"/>
      <c r="G18" s="34"/>
      <c r="H18" s="35"/>
      <c r="I18" s="33"/>
      <c r="J18" s="34"/>
      <c r="K18" s="34"/>
      <c r="L18" s="34"/>
      <c r="M18" s="35"/>
      <c r="N18" s="33"/>
      <c r="O18" s="34"/>
      <c r="P18" s="34"/>
      <c r="Q18" s="34"/>
      <c r="R18" s="35"/>
      <c r="S18" s="33"/>
      <c r="T18" s="34"/>
      <c r="U18" s="55">
        <v>122</v>
      </c>
      <c r="V18" s="34"/>
      <c r="W18" s="35"/>
      <c r="X18" s="33"/>
      <c r="Y18" s="34"/>
      <c r="Z18" s="34"/>
      <c r="AA18" s="34"/>
      <c r="AB18" s="35"/>
    </row>
    <row r="19" spans="2:28" ht="15" customHeight="1" x14ac:dyDescent="0.25">
      <c r="B19" s="117">
        <v>4</v>
      </c>
      <c r="C19" s="56">
        <v>1</v>
      </c>
      <c r="D19" s="48"/>
      <c r="E19" s="49"/>
      <c r="F19" s="49"/>
      <c r="G19" s="49"/>
      <c r="H19" s="54"/>
      <c r="I19" s="48"/>
      <c r="J19" s="49"/>
      <c r="K19" s="49"/>
      <c r="L19" s="49"/>
      <c r="M19" s="54"/>
      <c r="N19" s="48"/>
      <c r="O19" s="49"/>
      <c r="P19" s="49"/>
      <c r="Q19" s="49"/>
      <c r="R19" s="54"/>
      <c r="S19" s="48"/>
      <c r="T19" s="49"/>
      <c r="U19" s="49"/>
      <c r="V19" s="49"/>
      <c r="W19" s="54"/>
      <c r="X19" s="64">
        <v>54</v>
      </c>
      <c r="Y19" s="49"/>
      <c r="Z19" s="49"/>
      <c r="AA19" s="49"/>
      <c r="AB19" s="54"/>
    </row>
    <row r="20" spans="2:28" ht="15" customHeight="1" x14ac:dyDescent="0.25">
      <c r="B20" s="118"/>
      <c r="C20" s="57">
        <v>2</v>
      </c>
      <c r="D20" s="31"/>
      <c r="E20" s="27"/>
      <c r="F20" s="27"/>
      <c r="G20" s="27"/>
      <c r="H20" s="32"/>
      <c r="I20" s="31"/>
      <c r="J20" s="27"/>
      <c r="K20" s="27"/>
      <c r="L20" s="27"/>
      <c r="M20" s="32"/>
      <c r="N20" s="31"/>
      <c r="O20" s="27"/>
      <c r="P20" s="27"/>
      <c r="Q20" s="27"/>
      <c r="R20" s="32"/>
      <c r="S20" s="31"/>
      <c r="T20" s="27"/>
      <c r="U20" s="27"/>
      <c r="V20" s="27"/>
      <c r="W20" s="60">
        <v>82</v>
      </c>
      <c r="X20" s="31"/>
      <c r="Y20" s="27"/>
      <c r="Z20" s="27"/>
      <c r="AA20" s="27"/>
      <c r="AB20" s="32"/>
    </row>
    <row r="21" spans="2:28" ht="15" customHeight="1" x14ac:dyDescent="0.25">
      <c r="B21" s="118"/>
      <c r="C21" s="57">
        <v>3</v>
      </c>
      <c r="D21" s="31"/>
      <c r="E21" s="27"/>
      <c r="F21" s="27"/>
      <c r="G21" s="27"/>
      <c r="H21" s="32"/>
      <c r="I21" s="31"/>
      <c r="J21" s="27"/>
      <c r="K21" s="27"/>
      <c r="L21" s="47">
        <v>89</v>
      </c>
      <c r="M21" s="32"/>
      <c r="N21" s="31"/>
      <c r="O21" s="27"/>
      <c r="P21" s="27"/>
      <c r="Q21" s="27"/>
      <c r="R21" s="32"/>
      <c r="S21" s="31"/>
      <c r="T21" s="27"/>
      <c r="U21" s="27"/>
      <c r="V21" s="27"/>
      <c r="W21" s="32"/>
      <c r="X21" s="31"/>
      <c r="Y21" s="27"/>
      <c r="Z21" s="27"/>
      <c r="AA21" s="27"/>
      <c r="AB21" s="32"/>
    </row>
    <row r="22" spans="2:28" ht="15" customHeight="1" x14ac:dyDescent="0.25">
      <c r="B22" s="118"/>
      <c r="C22" s="57">
        <v>4</v>
      </c>
      <c r="D22" s="31"/>
      <c r="E22" s="27"/>
      <c r="F22" s="27"/>
      <c r="G22" s="27"/>
      <c r="H22" s="32"/>
      <c r="I22" s="31"/>
      <c r="J22" s="27"/>
      <c r="K22" s="27"/>
      <c r="L22" s="27"/>
      <c r="M22" s="32"/>
      <c r="N22" s="31"/>
      <c r="O22" s="27"/>
      <c r="P22" s="47">
        <v>107</v>
      </c>
      <c r="Q22" s="27"/>
      <c r="R22" s="32"/>
      <c r="S22" s="31"/>
      <c r="T22" s="27"/>
      <c r="U22" s="27"/>
      <c r="V22" s="27"/>
      <c r="W22" s="32"/>
      <c r="X22" s="31"/>
      <c r="Y22" s="27"/>
      <c r="Z22" s="27"/>
      <c r="AA22" s="27"/>
      <c r="AB22" s="32"/>
    </row>
    <row r="23" spans="2:28" ht="15" customHeight="1" thickBot="1" x14ac:dyDescent="0.3">
      <c r="B23" s="119"/>
      <c r="C23" s="58">
        <v>5</v>
      </c>
      <c r="D23" s="33"/>
      <c r="E23" s="55">
        <v>114</v>
      </c>
      <c r="F23" s="34"/>
      <c r="G23" s="34"/>
      <c r="H23" s="35"/>
      <c r="I23" s="33"/>
      <c r="J23" s="34"/>
      <c r="K23" s="34"/>
      <c r="L23" s="34"/>
      <c r="M23" s="35"/>
      <c r="N23" s="33"/>
      <c r="O23" s="34"/>
      <c r="P23" s="34"/>
      <c r="Q23" s="34"/>
      <c r="R23" s="35"/>
      <c r="S23" s="33"/>
      <c r="T23" s="34"/>
      <c r="U23" s="34"/>
      <c r="V23" s="34"/>
      <c r="W23" s="35"/>
      <c r="X23" s="33"/>
      <c r="Y23" s="34"/>
      <c r="Z23" s="34"/>
      <c r="AA23" s="34"/>
      <c r="AB23" s="35"/>
    </row>
    <row r="24" spans="2:28" ht="15" customHeight="1" x14ac:dyDescent="0.25">
      <c r="B24" s="117">
        <v>5</v>
      </c>
      <c r="C24" s="56">
        <v>1</v>
      </c>
      <c r="D24" s="48"/>
      <c r="E24" s="49"/>
      <c r="F24" s="49"/>
      <c r="G24" s="49"/>
      <c r="H24" s="54"/>
      <c r="I24" s="48"/>
      <c r="J24" s="49"/>
      <c r="K24" s="49"/>
      <c r="L24" s="49"/>
      <c r="M24" s="54"/>
      <c r="N24" s="48"/>
      <c r="O24" s="49"/>
      <c r="P24" s="49"/>
      <c r="Q24" s="49"/>
      <c r="R24" s="54"/>
      <c r="S24" s="48"/>
      <c r="T24" s="49"/>
      <c r="U24" s="49"/>
      <c r="V24" s="53">
        <v>65</v>
      </c>
      <c r="W24" s="54"/>
      <c r="X24" s="48"/>
      <c r="Y24" s="49"/>
      <c r="Z24" s="49"/>
      <c r="AA24" s="49"/>
      <c r="AB24" s="54"/>
    </row>
    <row r="25" spans="2:28" ht="15" customHeight="1" x14ac:dyDescent="0.25">
      <c r="B25" s="118"/>
      <c r="C25" s="57">
        <v>2</v>
      </c>
      <c r="D25" s="31"/>
      <c r="E25" s="27"/>
      <c r="F25" s="27"/>
      <c r="G25" s="27"/>
      <c r="H25" s="32"/>
      <c r="I25" s="31"/>
      <c r="J25" s="27"/>
      <c r="K25" s="47">
        <v>75</v>
      </c>
      <c r="L25" s="27"/>
      <c r="M25" s="32"/>
      <c r="N25" s="31"/>
      <c r="O25" s="27"/>
      <c r="P25" s="27"/>
      <c r="Q25" s="27"/>
      <c r="R25" s="32"/>
      <c r="S25" s="31"/>
      <c r="T25" s="27"/>
      <c r="U25" s="27"/>
      <c r="V25" s="27"/>
      <c r="W25" s="32"/>
      <c r="X25" s="31"/>
      <c r="Y25" s="27"/>
      <c r="Z25" s="27"/>
      <c r="AA25" s="27"/>
      <c r="AB25" s="32"/>
    </row>
    <row r="26" spans="2:28" ht="15" customHeight="1" x14ac:dyDescent="0.25">
      <c r="B26" s="118"/>
      <c r="C26" s="57">
        <v>3</v>
      </c>
      <c r="D26" s="31"/>
      <c r="E26" s="27"/>
      <c r="F26" s="27"/>
      <c r="G26" s="27"/>
      <c r="H26" s="32"/>
      <c r="I26" s="31"/>
      <c r="J26" s="27"/>
      <c r="K26" s="27"/>
      <c r="L26" s="27"/>
      <c r="M26" s="32"/>
      <c r="N26" s="31"/>
      <c r="O26" s="47">
        <v>91</v>
      </c>
      <c r="P26" s="27"/>
      <c r="Q26" s="27"/>
      <c r="R26" s="32"/>
      <c r="S26" s="31"/>
      <c r="T26" s="27"/>
      <c r="U26" s="27"/>
      <c r="V26" s="27"/>
      <c r="W26" s="32"/>
      <c r="X26" s="31"/>
      <c r="Y26" s="27"/>
      <c r="Z26" s="27"/>
      <c r="AA26" s="27"/>
      <c r="AB26" s="32"/>
    </row>
    <row r="27" spans="2:28" ht="15" customHeight="1" x14ac:dyDescent="0.25">
      <c r="B27" s="118"/>
      <c r="C27" s="57">
        <v>4</v>
      </c>
      <c r="D27" s="61">
        <v>98</v>
      </c>
      <c r="E27" s="27"/>
      <c r="F27" s="27"/>
      <c r="G27" s="27"/>
      <c r="H27" s="32"/>
      <c r="I27" s="31"/>
      <c r="J27" s="27"/>
      <c r="K27" s="27"/>
      <c r="L27" s="27"/>
      <c r="M27" s="32"/>
      <c r="N27" s="31"/>
      <c r="O27" s="27"/>
      <c r="P27" s="27"/>
      <c r="Q27" s="27"/>
      <c r="R27" s="32"/>
      <c r="S27" s="31"/>
      <c r="T27" s="27"/>
      <c r="U27" s="27"/>
      <c r="V27" s="27"/>
      <c r="W27" s="32"/>
      <c r="X27" s="31"/>
      <c r="Y27" s="27"/>
      <c r="Z27" s="27"/>
      <c r="AA27" s="27"/>
      <c r="AB27" s="32"/>
    </row>
    <row r="28" spans="2:28" ht="15" customHeight="1" thickBot="1" x14ac:dyDescent="0.3">
      <c r="B28" s="119"/>
      <c r="C28" s="58">
        <v>5</v>
      </c>
      <c r="D28" s="33"/>
      <c r="E28" s="34"/>
      <c r="F28" s="34"/>
      <c r="G28" s="34"/>
      <c r="H28" s="35"/>
      <c r="I28" s="33"/>
      <c r="J28" s="34"/>
      <c r="K28" s="34"/>
      <c r="L28" s="34"/>
      <c r="M28" s="35"/>
      <c r="N28" s="33"/>
      <c r="O28" s="34"/>
      <c r="P28" s="34"/>
      <c r="Q28" s="34"/>
      <c r="R28" s="35"/>
      <c r="S28" s="33"/>
      <c r="T28" s="34"/>
      <c r="U28" s="34"/>
      <c r="V28" s="34"/>
      <c r="W28" s="35"/>
      <c r="X28" s="33"/>
      <c r="Y28" s="34"/>
      <c r="Z28" s="34"/>
      <c r="AA28" s="34"/>
      <c r="AB28" s="50">
        <v>140</v>
      </c>
    </row>
    <row r="29" spans="2:28" ht="15" customHeight="1" x14ac:dyDescent="0.25"/>
    <row r="30" spans="2:28" ht="15" customHeight="1" x14ac:dyDescent="0.25"/>
  </sheetData>
  <mergeCells count="11">
    <mergeCell ref="B19:B23"/>
    <mergeCell ref="B24:B28"/>
    <mergeCell ref="N2:R2"/>
    <mergeCell ref="S2:W2"/>
    <mergeCell ref="X2:AB2"/>
    <mergeCell ref="B4:B8"/>
    <mergeCell ref="B9:B13"/>
    <mergeCell ref="B2:C3"/>
    <mergeCell ref="D2:H2"/>
    <mergeCell ref="I2:M2"/>
    <mergeCell ref="B14:B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9994D-FA60-46A3-8859-20C372CFD4A2}">
  <dimension ref="A1:AR115"/>
  <sheetViews>
    <sheetView tabSelected="1" zoomScale="80" zoomScaleNormal="80" workbookViewId="0">
      <selection activeCell="C26" sqref="C26"/>
    </sheetView>
  </sheetViews>
  <sheetFormatPr defaultRowHeight="15" x14ac:dyDescent="0.25"/>
  <cols>
    <col min="2" max="8" width="12.7109375" customWidth="1"/>
    <col min="10" max="10" width="20.7109375" customWidth="1"/>
    <col min="11" max="26" width="12.7109375" customWidth="1"/>
  </cols>
  <sheetData>
    <row r="1" spans="2:26" ht="15" customHeight="1" thickBot="1" x14ac:dyDescent="0.3"/>
    <row r="2" spans="2:26" ht="15" customHeight="1" thickBot="1" x14ac:dyDescent="0.3">
      <c r="B2" s="117" t="s">
        <v>12</v>
      </c>
      <c r="C2" s="101" t="s">
        <v>11</v>
      </c>
      <c r="D2" s="102"/>
      <c r="E2" s="102"/>
      <c r="F2" s="102"/>
      <c r="G2" s="103"/>
      <c r="H2" s="117" t="s">
        <v>16</v>
      </c>
      <c r="J2" s="86" t="s">
        <v>33</v>
      </c>
      <c r="K2" s="5" t="s">
        <v>17</v>
      </c>
      <c r="L2" s="6" t="s">
        <v>18</v>
      </c>
      <c r="M2" s="6" t="s">
        <v>19</v>
      </c>
      <c r="N2" s="7" t="s">
        <v>20</v>
      </c>
      <c r="O2" s="5" t="s">
        <v>21</v>
      </c>
      <c r="P2" s="6" t="s">
        <v>18</v>
      </c>
      <c r="Q2" s="6" t="s">
        <v>22</v>
      </c>
      <c r="R2" s="7" t="s">
        <v>23</v>
      </c>
      <c r="S2" s="5" t="s">
        <v>24</v>
      </c>
      <c r="T2" s="6" t="s">
        <v>18</v>
      </c>
      <c r="U2" s="6" t="s">
        <v>25</v>
      </c>
      <c r="V2" s="7" t="s">
        <v>26</v>
      </c>
      <c r="W2" s="89" t="s">
        <v>27</v>
      </c>
      <c r="X2" s="6" t="s">
        <v>18</v>
      </c>
      <c r="Y2" s="6" t="s">
        <v>28</v>
      </c>
      <c r="Z2" s="7" t="s">
        <v>29</v>
      </c>
    </row>
    <row r="3" spans="2:26" ht="15" customHeight="1" thickBot="1" x14ac:dyDescent="0.3">
      <c r="B3" s="119"/>
      <c r="C3" s="90">
        <v>1</v>
      </c>
      <c r="D3" s="91">
        <v>2</v>
      </c>
      <c r="E3" s="91">
        <v>3</v>
      </c>
      <c r="F3" s="91">
        <v>4</v>
      </c>
      <c r="G3" s="92">
        <v>5</v>
      </c>
      <c r="H3" s="119"/>
      <c r="J3" s="139" t="s">
        <v>34</v>
      </c>
      <c r="K3" s="66">
        <v>1</v>
      </c>
      <c r="L3" s="67">
        <f>C9</f>
        <v>78.2</v>
      </c>
      <c r="M3" s="67">
        <f>POWER(K3,2)</f>
        <v>1</v>
      </c>
      <c r="N3" s="68">
        <f>K3*L3</f>
        <v>78.2</v>
      </c>
      <c r="O3" s="66">
        <v>1</v>
      </c>
      <c r="P3" s="67">
        <f>H4</f>
        <v>77.400000000000006</v>
      </c>
      <c r="Q3" s="67">
        <f>POWER(O3,2)</f>
        <v>1</v>
      </c>
      <c r="R3" s="68">
        <f>O3*P3</f>
        <v>77.400000000000006</v>
      </c>
      <c r="S3" s="66">
        <v>1</v>
      </c>
      <c r="T3" s="67">
        <f>C18</f>
        <v>74.400000000000006</v>
      </c>
      <c r="U3" s="67">
        <f>POWER(S3,2)</f>
        <v>1</v>
      </c>
      <c r="V3" s="68">
        <f>S3*T3</f>
        <v>74.400000000000006</v>
      </c>
      <c r="W3" s="69">
        <v>1</v>
      </c>
      <c r="X3" s="67">
        <f>H13</f>
        <v>50</v>
      </c>
      <c r="Y3" s="67">
        <f>POWER(W3,2)</f>
        <v>1</v>
      </c>
      <c r="Z3" s="68">
        <f>W3*X3</f>
        <v>50</v>
      </c>
    </row>
    <row r="4" spans="2:26" ht="15" customHeight="1" x14ac:dyDescent="0.25">
      <c r="B4" s="84">
        <v>1</v>
      </c>
      <c r="C4" s="69">
        <f>'Полученные значения'!D27</f>
        <v>98</v>
      </c>
      <c r="D4" s="67">
        <f>'Полученные значения'!I13</f>
        <v>103</v>
      </c>
      <c r="E4" s="67">
        <f>'Полученные значения'!N15</f>
        <v>61</v>
      </c>
      <c r="F4" s="67">
        <f>'Полученные значения'!S6</f>
        <v>71</v>
      </c>
      <c r="G4" s="80">
        <f>'Полученные значения'!X19</f>
        <v>54</v>
      </c>
      <c r="H4" s="71">
        <f>AVERAGE(C4:G4)</f>
        <v>77.400000000000006</v>
      </c>
      <c r="J4" s="140"/>
      <c r="K4" s="31">
        <v>2</v>
      </c>
      <c r="L4" s="27">
        <f>D9</f>
        <v>81.400000000000006</v>
      </c>
      <c r="M4" s="27">
        <f t="shared" ref="M4:M6" si="0">POWER(K4,2)</f>
        <v>4</v>
      </c>
      <c r="N4" s="32">
        <f t="shared" ref="N4:N6" si="1">K4*L4</f>
        <v>162.80000000000001</v>
      </c>
      <c r="O4" s="31">
        <v>2</v>
      </c>
      <c r="P4" s="27">
        <f>H5</f>
        <v>81</v>
      </c>
      <c r="Q4" s="27">
        <f t="shared" ref="Q4:Q7" si="2">POWER(O4,2)</f>
        <v>4</v>
      </c>
      <c r="R4" s="32">
        <f t="shared" ref="R4:R7" si="3">O4*P4</f>
        <v>162</v>
      </c>
      <c r="S4" s="31">
        <v>2</v>
      </c>
      <c r="T4" s="27">
        <f>D18</f>
        <v>78.8</v>
      </c>
      <c r="U4" s="27">
        <f t="shared" ref="U4:U7" si="4">POWER(S4,2)</f>
        <v>4</v>
      </c>
      <c r="V4" s="32">
        <f t="shared" ref="V4:V7" si="5">S4*T4</f>
        <v>157.6</v>
      </c>
      <c r="W4" s="70">
        <v>2</v>
      </c>
      <c r="X4" s="27">
        <f>H14</f>
        <v>67.2</v>
      </c>
      <c r="Y4" s="27">
        <f t="shared" ref="Y4:Y7" si="6">POWER(W4,2)</f>
        <v>4</v>
      </c>
      <c r="Z4" s="32">
        <f t="shared" ref="Z4:Z7" si="7">W4*X4</f>
        <v>134.4</v>
      </c>
    </row>
    <row r="5" spans="2:26" ht="15" customHeight="1" x14ac:dyDescent="0.25">
      <c r="B5" s="65">
        <v>2</v>
      </c>
      <c r="C5" s="70">
        <f>'Полученные значения'!E23</f>
        <v>114</v>
      </c>
      <c r="D5" s="27">
        <f>'Полученные значения'!J14</f>
        <v>45</v>
      </c>
      <c r="E5" s="27">
        <f>'Полученные значения'!O26</f>
        <v>91</v>
      </c>
      <c r="F5" s="27">
        <f>'Полученные значения'!T12</f>
        <v>96</v>
      </c>
      <c r="G5" s="81">
        <f>'Полученные значения'!Y5</f>
        <v>59</v>
      </c>
      <c r="H5" s="72">
        <f t="shared" ref="H5:H8" si="8">AVERAGE(C5:G5)</f>
        <v>81</v>
      </c>
      <c r="J5" s="140"/>
      <c r="K5" s="31">
        <v>3</v>
      </c>
      <c r="L5" s="27">
        <f>E9</f>
        <v>84.4</v>
      </c>
      <c r="M5" s="27">
        <f t="shared" si="0"/>
        <v>9</v>
      </c>
      <c r="N5" s="32">
        <f t="shared" si="1"/>
        <v>253.20000000000002</v>
      </c>
      <c r="O5" s="31">
        <v>3</v>
      </c>
      <c r="P5" s="27">
        <f>H6</f>
        <v>84.8</v>
      </c>
      <c r="Q5" s="27">
        <f t="shared" si="2"/>
        <v>9</v>
      </c>
      <c r="R5" s="32">
        <f t="shared" si="3"/>
        <v>254.39999999999998</v>
      </c>
      <c r="S5" s="31">
        <v>3</v>
      </c>
      <c r="T5" s="27">
        <f>E18</f>
        <v>84.4</v>
      </c>
      <c r="U5" s="27">
        <f t="shared" si="4"/>
        <v>9</v>
      </c>
      <c r="V5" s="32">
        <f t="shared" si="5"/>
        <v>253.20000000000002</v>
      </c>
      <c r="W5" s="70">
        <v>3</v>
      </c>
      <c r="X5" s="27">
        <f>H15</f>
        <v>84.2</v>
      </c>
      <c r="Y5" s="27">
        <f t="shared" si="6"/>
        <v>9</v>
      </c>
      <c r="Z5" s="32">
        <f t="shared" si="7"/>
        <v>252.60000000000002</v>
      </c>
    </row>
    <row r="6" spans="2:26" ht="15" customHeight="1" x14ac:dyDescent="0.25">
      <c r="B6" s="65">
        <v>3</v>
      </c>
      <c r="C6" s="70">
        <f>'Полученные значения'!F4</f>
        <v>35</v>
      </c>
      <c r="D6" s="27">
        <f>'Полученные значения'!K25</f>
        <v>75</v>
      </c>
      <c r="E6" s="27">
        <f>'Полученные значения'!P22</f>
        <v>107</v>
      </c>
      <c r="F6" s="27">
        <f>'Полученные значения'!U18</f>
        <v>122</v>
      </c>
      <c r="G6" s="81">
        <f>'Полученные значения'!Z11</f>
        <v>85</v>
      </c>
      <c r="H6" s="72">
        <f t="shared" si="8"/>
        <v>84.8</v>
      </c>
      <c r="J6" s="140"/>
      <c r="K6" s="31">
        <v>4</v>
      </c>
      <c r="L6" s="27">
        <f>F9</f>
        <v>87.2</v>
      </c>
      <c r="M6" s="27">
        <f t="shared" si="0"/>
        <v>16</v>
      </c>
      <c r="N6" s="32">
        <f t="shared" si="1"/>
        <v>348.8</v>
      </c>
      <c r="O6" s="31">
        <v>4</v>
      </c>
      <c r="P6" s="27">
        <f>H7</f>
        <v>86.8</v>
      </c>
      <c r="Q6" s="27">
        <f t="shared" si="2"/>
        <v>16</v>
      </c>
      <c r="R6" s="32">
        <f t="shared" si="3"/>
        <v>347.2</v>
      </c>
      <c r="S6" s="31">
        <v>4</v>
      </c>
      <c r="T6" s="27">
        <f>F18</f>
        <v>89.2</v>
      </c>
      <c r="U6" s="27">
        <f t="shared" si="4"/>
        <v>16</v>
      </c>
      <c r="V6" s="32">
        <f t="shared" si="5"/>
        <v>356.8</v>
      </c>
      <c r="W6" s="70">
        <v>4</v>
      </c>
      <c r="X6" s="27">
        <f>H16</f>
        <v>101</v>
      </c>
      <c r="Y6" s="27">
        <f t="shared" si="6"/>
        <v>16</v>
      </c>
      <c r="Z6" s="32">
        <f t="shared" si="7"/>
        <v>404</v>
      </c>
    </row>
    <row r="7" spans="2:26" ht="15" customHeight="1" thickBot="1" x14ac:dyDescent="0.3">
      <c r="B7" s="65">
        <v>4</v>
      </c>
      <c r="C7" s="70">
        <f>'Полученные значения'!G10</f>
        <v>59</v>
      </c>
      <c r="D7" s="27">
        <f>'Полученные значения'!L21</f>
        <v>89</v>
      </c>
      <c r="E7" s="27">
        <f>'Полученные значения'!Q8</f>
        <v>112</v>
      </c>
      <c r="F7" s="27">
        <f>'Полученные значения'!V24</f>
        <v>65</v>
      </c>
      <c r="G7" s="81">
        <f>'Полученные значения'!AA17</f>
        <v>109</v>
      </c>
      <c r="H7" s="72">
        <f t="shared" si="8"/>
        <v>86.8</v>
      </c>
      <c r="J7" s="141"/>
      <c r="K7" s="88">
        <v>5</v>
      </c>
      <c r="L7" s="76">
        <f>G9</f>
        <v>89.4</v>
      </c>
      <c r="M7" s="76">
        <f>POWER(K7,2)</f>
        <v>25</v>
      </c>
      <c r="N7" s="77">
        <f>K7*L7</f>
        <v>447</v>
      </c>
      <c r="O7" s="88">
        <v>5</v>
      </c>
      <c r="P7" s="76">
        <f>H8</f>
        <v>90.6</v>
      </c>
      <c r="Q7" s="76">
        <f t="shared" si="2"/>
        <v>25</v>
      </c>
      <c r="R7" s="77">
        <f t="shared" si="3"/>
        <v>453</v>
      </c>
      <c r="S7" s="88">
        <v>5</v>
      </c>
      <c r="T7" s="76">
        <f>G18</f>
        <v>93.8</v>
      </c>
      <c r="U7" s="76">
        <f t="shared" si="4"/>
        <v>25</v>
      </c>
      <c r="V7" s="77">
        <f t="shared" si="5"/>
        <v>469</v>
      </c>
      <c r="W7" s="75">
        <v>5</v>
      </c>
      <c r="X7" s="76">
        <f>H17</f>
        <v>118.2</v>
      </c>
      <c r="Y7" s="76">
        <f t="shared" si="6"/>
        <v>25</v>
      </c>
      <c r="Z7" s="77">
        <f t="shared" si="7"/>
        <v>591</v>
      </c>
    </row>
    <row r="8" spans="2:26" ht="15" customHeight="1" thickBot="1" x14ac:dyDescent="0.3">
      <c r="B8" s="85">
        <v>5</v>
      </c>
      <c r="C8" s="75">
        <f>'Полученные значения'!H16</f>
        <v>85</v>
      </c>
      <c r="D8" s="76">
        <f>'Полученные значения'!M7</f>
        <v>95</v>
      </c>
      <c r="E8" s="76">
        <f>'Полученные значения'!R9</f>
        <v>51</v>
      </c>
      <c r="F8" s="76">
        <f>'Полученные значения'!W20</f>
        <v>82</v>
      </c>
      <c r="G8" s="82">
        <f>'Полученные значения'!AB28</f>
        <v>140</v>
      </c>
      <c r="H8" s="74">
        <f t="shared" si="8"/>
        <v>90.6</v>
      </c>
      <c r="J8" s="86" t="s">
        <v>30</v>
      </c>
      <c r="K8" s="23">
        <f>SUM(K3:K7)</f>
        <v>15</v>
      </c>
      <c r="L8" s="24">
        <f t="shared" ref="L8:Z8" si="9">SUM(L3:L7)</f>
        <v>420.6</v>
      </c>
      <c r="M8" s="24">
        <f t="shared" si="9"/>
        <v>55</v>
      </c>
      <c r="N8" s="25">
        <f t="shared" si="9"/>
        <v>1290</v>
      </c>
      <c r="O8" s="23">
        <f t="shared" si="9"/>
        <v>15</v>
      </c>
      <c r="P8" s="24">
        <f t="shared" si="9"/>
        <v>420.6</v>
      </c>
      <c r="Q8" s="24">
        <f t="shared" si="9"/>
        <v>55</v>
      </c>
      <c r="R8" s="25">
        <f t="shared" si="9"/>
        <v>1294</v>
      </c>
      <c r="S8" s="23">
        <f t="shared" si="9"/>
        <v>15</v>
      </c>
      <c r="T8" s="24">
        <f t="shared" si="9"/>
        <v>420.6</v>
      </c>
      <c r="U8" s="24">
        <f t="shared" si="9"/>
        <v>55</v>
      </c>
      <c r="V8" s="25">
        <f t="shared" si="9"/>
        <v>1311</v>
      </c>
      <c r="W8" s="79">
        <f t="shared" si="9"/>
        <v>15</v>
      </c>
      <c r="X8" s="24">
        <f t="shared" si="9"/>
        <v>420.59999999999997</v>
      </c>
      <c r="Y8" s="24">
        <f t="shared" si="9"/>
        <v>55</v>
      </c>
      <c r="Z8" s="25">
        <f t="shared" si="9"/>
        <v>1432</v>
      </c>
    </row>
    <row r="9" spans="2:26" ht="15" customHeight="1" thickBot="1" x14ac:dyDescent="0.3">
      <c r="B9" s="86" t="s">
        <v>16</v>
      </c>
      <c r="C9" s="79">
        <f>AVERAGE(C4:C8)</f>
        <v>78.2</v>
      </c>
      <c r="D9" s="24">
        <f t="shared" ref="D9:G9" si="10">AVERAGE(D4:D8)</f>
        <v>81.400000000000006</v>
      </c>
      <c r="E9" s="24">
        <f t="shared" si="10"/>
        <v>84.4</v>
      </c>
      <c r="F9" s="24">
        <f t="shared" si="10"/>
        <v>87.2</v>
      </c>
      <c r="G9" s="83">
        <f t="shared" si="10"/>
        <v>89.4</v>
      </c>
      <c r="H9" s="78"/>
      <c r="J9" s="86" t="s">
        <v>35</v>
      </c>
      <c r="K9" s="23" t="s">
        <v>31</v>
      </c>
      <c r="L9" s="25">
        <f>(5*N8-K8*L8)/(5*M8-K8*K8)</f>
        <v>2.82</v>
      </c>
      <c r="M9" s="79" t="s">
        <v>32</v>
      </c>
      <c r="N9" s="25">
        <f>(L8-L9*K8)/5</f>
        <v>75.66</v>
      </c>
      <c r="O9" s="23" t="s">
        <v>31</v>
      </c>
      <c r="P9" s="25">
        <f>(5*R8-O8*P8)/(5*Q8-O8*O8)</f>
        <v>3.22</v>
      </c>
      <c r="Q9" s="79" t="s">
        <v>32</v>
      </c>
      <c r="R9" s="25">
        <f>(P8-P9*O8)/5</f>
        <v>74.460000000000008</v>
      </c>
      <c r="S9" s="23" t="s">
        <v>31</v>
      </c>
      <c r="T9" s="25">
        <f>(5*V8-S8*T8)/(5*U8-S8*S8)</f>
        <v>4.92</v>
      </c>
      <c r="U9" s="79" t="s">
        <v>32</v>
      </c>
      <c r="V9" s="25">
        <f>(T8-T9*S8)/5</f>
        <v>69.36</v>
      </c>
      <c r="W9" s="23" t="s">
        <v>31</v>
      </c>
      <c r="X9" s="25">
        <f>(5*Z8-W8*X8)/(5*Y8-W8*W8)</f>
        <v>17.020000000000017</v>
      </c>
      <c r="Y9" s="79" t="s">
        <v>32</v>
      </c>
      <c r="Z9" s="25">
        <f>(X8-X9*W8)/5</f>
        <v>33.059999999999938</v>
      </c>
    </row>
    <row r="10" spans="2:26" ht="15" customHeight="1" thickBot="1" x14ac:dyDescent="0.3">
      <c r="B10" s="22"/>
      <c r="C10" s="22"/>
      <c r="D10" s="22"/>
      <c r="E10" s="22"/>
      <c r="F10" s="22"/>
      <c r="G10" s="22"/>
      <c r="H10" s="22"/>
      <c r="J10" s="139" t="s">
        <v>36</v>
      </c>
      <c r="K10" s="124"/>
      <c r="L10" s="125"/>
      <c r="M10" s="125"/>
      <c r="N10" s="126"/>
      <c r="O10" s="124"/>
      <c r="P10" s="125"/>
      <c r="Q10" s="125"/>
      <c r="R10" s="126"/>
      <c r="S10" s="124"/>
      <c r="T10" s="125"/>
      <c r="U10" s="125"/>
      <c r="V10" s="126"/>
      <c r="W10" s="124"/>
      <c r="X10" s="125"/>
      <c r="Y10" s="125"/>
      <c r="Z10" s="126"/>
    </row>
    <row r="11" spans="2:26" ht="15" customHeight="1" thickBot="1" x14ac:dyDescent="0.3">
      <c r="B11" s="117" t="s">
        <v>14</v>
      </c>
      <c r="C11" s="101" t="s">
        <v>13</v>
      </c>
      <c r="D11" s="102"/>
      <c r="E11" s="102"/>
      <c r="F11" s="102"/>
      <c r="G11" s="103"/>
      <c r="H11" s="117" t="s">
        <v>16</v>
      </c>
      <c r="J11" s="140"/>
      <c r="K11" s="127"/>
      <c r="L11" s="128"/>
      <c r="M11" s="128"/>
      <c r="N11" s="129"/>
      <c r="O11" s="127"/>
      <c r="P11" s="128"/>
      <c r="Q11" s="128"/>
      <c r="R11" s="129"/>
      <c r="S11" s="127"/>
      <c r="T11" s="128"/>
      <c r="U11" s="128"/>
      <c r="V11" s="129"/>
      <c r="W11" s="127"/>
      <c r="X11" s="128"/>
      <c r="Y11" s="128"/>
      <c r="Z11" s="129"/>
    </row>
    <row r="12" spans="2:26" ht="15" customHeight="1" thickBot="1" x14ac:dyDescent="0.3">
      <c r="B12" s="119"/>
      <c r="C12" s="90">
        <v>1</v>
      </c>
      <c r="D12" s="91">
        <v>2</v>
      </c>
      <c r="E12" s="91">
        <v>3</v>
      </c>
      <c r="F12" s="91">
        <v>4</v>
      </c>
      <c r="G12" s="92">
        <v>5</v>
      </c>
      <c r="H12" s="119"/>
      <c r="J12" s="140"/>
      <c r="K12" s="127"/>
      <c r="L12" s="128"/>
      <c r="M12" s="128"/>
      <c r="N12" s="129"/>
      <c r="O12" s="127"/>
      <c r="P12" s="128"/>
      <c r="Q12" s="128"/>
      <c r="R12" s="129"/>
      <c r="S12" s="127"/>
      <c r="T12" s="128"/>
      <c r="U12" s="128"/>
      <c r="V12" s="129"/>
      <c r="W12" s="127"/>
      <c r="X12" s="128"/>
      <c r="Y12" s="128"/>
      <c r="Z12" s="129"/>
    </row>
    <row r="13" spans="2:26" ht="15" customHeight="1" x14ac:dyDescent="0.25">
      <c r="B13" s="84">
        <v>1</v>
      </c>
      <c r="C13" s="69">
        <f>'Полученные значения'!F4</f>
        <v>35</v>
      </c>
      <c r="D13" s="67">
        <f>'Полученные значения'!R9</f>
        <v>51</v>
      </c>
      <c r="E13" s="67">
        <f>'Полученные значения'!J14</f>
        <v>45</v>
      </c>
      <c r="F13" s="67">
        <f>'Полученные значения'!X19</f>
        <v>54</v>
      </c>
      <c r="G13" s="80">
        <f>'Полученные значения'!V24</f>
        <v>65</v>
      </c>
      <c r="H13" s="71">
        <f>AVERAGE(C13:G13)</f>
        <v>50</v>
      </c>
      <c r="J13" s="140"/>
      <c r="K13" s="127"/>
      <c r="L13" s="128"/>
      <c r="M13" s="128"/>
      <c r="N13" s="129"/>
      <c r="O13" s="127"/>
      <c r="P13" s="128"/>
      <c r="Q13" s="128"/>
      <c r="R13" s="129"/>
      <c r="S13" s="127"/>
      <c r="T13" s="128"/>
      <c r="U13" s="128"/>
      <c r="V13" s="129"/>
      <c r="W13" s="127"/>
      <c r="X13" s="128"/>
      <c r="Y13" s="128"/>
      <c r="Z13" s="129"/>
    </row>
    <row r="14" spans="2:26" ht="15" customHeight="1" x14ac:dyDescent="0.25">
      <c r="B14" s="65">
        <v>2</v>
      </c>
      <c r="C14" s="70">
        <f>'Полученные значения'!Y5</f>
        <v>59</v>
      </c>
      <c r="D14" s="27">
        <f>'Полученные значения'!G10</f>
        <v>59</v>
      </c>
      <c r="E14" s="27">
        <f>'Полученные значения'!N15</f>
        <v>61</v>
      </c>
      <c r="F14" s="27">
        <f>'Полученные значения'!W20</f>
        <v>82</v>
      </c>
      <c r="G14" s="81">
        <f>'Полученные значения'!K25</f>
        <v>75</v>
      </c>
      <c r="H14" s="72">
        <f t="shared" ref="H14:H17" si="11">AVERAGE(C14:G14)</f>
        <v>67.2</v>
      </c>
      <c r="J14" s="140"/>
      <c r="K14" s="127"/>
      <c r="L14" s="128"/>
      <c r="M14" s="128"/>
      <c r="N14" s="129"/>
      <c r="O14" s="127"/>
      <c r="P14" s="128"/>
      <c r="Q14" s="128"/>
      <c r="R14" s="129"/>
      <c r="S14" s="127"/>
      <c r="T14" s="128"/>
      <c r="U14" s="128"/>
      <c r="V14" s="129"/>
      <c r="W14" s="127"/>
      <c r="X14" s="128"/>
      <c r="Y14" s="128"/>
      <c r="Z14" s="129"/>
    </row>
    <row r="15" spans="2:26" ht="15" customHeight="1" x14ac:dyDescent="0.25">
      <c r="B15" s="65">
        <v>3</v>
      </c>
      <c r="C15" s="70">
        <f>'Полученные значения'!S6</f>
        <v>71</v>
      </c>
      <c r="D15" s="27">
        <f>'Полученные значения'!Z11</f>
        <v>85</v>
      </c>
      <c r="E15" s="27">
        <f>'Полученные значения'!H16</f>
        <v>85</v>
      </c>
      <c r="F15" s="27">
        <f>'Полученные значения'!L21</f>
        <v>89</v>
      </c>
      <c r="G15" s="81">
        <f>'Полученные значения'!O26</f>
        <v>91</v>
      </c>
      <c r="H15" s="72">
        <f t="shared" si="11"/>
        <v>84.2</v>
      </c>
      <c r="J15" s="140"/>
      <c r="K15" s="127"/>
      <c r="L15" s="128"/>
      <c r="M15" s="128"/>
      <c r="N15" s="129"/>
      <c r="O15" s="127"/>
      <c r="P15" s="128"/>
      <c r="Q15" s="128"/>
      <c r="R15" s="129"/>
      <c r="S15" s="127"/>
      <c r="T15" s="128"/>
      <c r="U15" s="128"/>
      <c r="V15" s="129"/>
      <c r="W15" s="127"/>
      <c r="X15" s="128"/>
      <c r="Y15" s="128"/>
      <c r="Z15" s="129"/>
    </row>
    <row r="16" spans="2:26" ht="15" customHeight="1" x14ac:dyDescent="0.25">
      <c r="B16" s="65">
        <v>4</v>
      </c>
      <c r="C16" s="70">
        <f>'Полученные значения'!M7</f>
        <v>95</v>
      </c>
      <c r="D16" s="27">
        <f>'Полученные значения'!T12</f>
        <v>96</v>
      </c>
      <c r="E16" s="27">
        <f>'Полученные значения'!AA17</f>
        <v>109</v>
      </c>
      <c r="F16" s="27">
        <f>'Полученные значения'!P22</f>
        <v>107</v>
      </c>
      <c r="G16" s="81">
        <f>'Полученные значения'!D27</f>
        <v>98</v>
      </c>
      <c r="H16" s="72">
        <f t="shared" si="11"/>
        <v>101</v>
      </c>
      <c r="J16" s="140"/>
      <c r="K16" s="127"/>
      <c r="L16" s="128"/>
      <c r="M16" s="128"/>
      <c r="N16" s="129"/>
      <c r="O16" s="127"/>
      <c r="P16" s="128"/>
      <c r="Q16" s="128"/>
      <c r="R16" s="129"/>
      <c r="S16" s="127"/>
      <c r="T16" s="128"/>
      <c r="U16" s="128"/>
      <c r="V16" s="129"/>
      <c r="W16" s="127"/>
      <c r="X16" s="128"/>
      <c r="Y16" s="128"/>
      <c r="Z16" s="129"/>
    </row>
    <row r="17" spans="1:44" ht="15" customHeight="1" thickBot="1" x14ac:dyDescent="0.3">
      <c r="B17" s="85">
        <v>5</v>
      </c>
      <c r="C17" s="75">
        <f>'Полученные значения'!Q8</f>
        <v>112</v>
      </c>
      <c r="D17" s="76">
        <f>'Полученные значения'!I13</f>
        <v>103</v>
      </c>
      <c r="E17" s="76">
        <f>'Полученные значения'!U18</f>
        <v>122</v>
      </c>
      <c r="F17" s="76">
        <f>'Полученные значения'!E23</f>
        <v>114</v>
      </c>
      <c r="G17" s="82">
        <f>'Полученные значения'!AB28</f>
        <v>140</v>
      </c>
      <c r="H17" s="74">
        <f t="shared" si="11"/>
        <v>118.2</v>
      </c>
      <c r="J17" s="140"/>
      <c r="K17" s="127"/>
      <c r="L17" s="128"/>
      <c r="M17" s="128"/>
      <c r="N17" s="129"/>
      <c r="O17" s="127"/>
      <c r="P17" s="128"/>
      <c r="Q17" s="128"/>
      <c r="R17" s="129"/>
      <c r="S17" s="127"/>
      <c r="T17" s="128"/>
      <c r="U17" s="128"/>
      <c r="V17" s="129"/>
      <c r="W17" s="127"/>
      <c r="X17" s="128"/>
      <c r="Y17" s="128"/>
      <c r="Z17" s="129"/>
    </row>
    <row r="18" spans="1:44" ht="15" customHeight="1" thickBot="1" x14ac:dyDescent="0.3">
      <c r="B18" s="86" t="s">
        <v>16</v>
      </c>
      <c r="C18" s="79">
        <f>AVERAGE(C13:C17)</f>
        <v>74.400000000000006</v>
      </c>
      <c r="D18" s="24">
        <f t="shared" ref="D18:G18" si="12">AVERAGE(D13:D17)</f>
        <v>78.8</v>
      </c>
      <c r="E18" s="24">
        <f t="shared" si="12"/>
        <v>84.4</v>
      </c>
      <c r="F18" s="24">
        <f t="shared" si="12"/>
        <v>89.2</v>
      </c>
      <c r="G18" s="83">
        <f t="shared" si="12"/>
        <v>93.8</v>
      </c>
      <c r="H18" s="78"/>
      <c r="J18" s="141"/>
      <c r="K18" s="130"/>
      <c r="L18" s="131"/>
      <c r="M18" s="131"/>
      <c r="N18" s="132"/>
      <c r="O18" s="130"/>
      <c r="P18" s="131"/>
      <c r="Q18" s="131"/>
      <c r="R18" s="132"/>
      <c r="S18" s="130"/>
      <c r="T18" s="131"/>
      <c r="U18" s="131"/>
      <c r="V18" s="132"/>
      <c r="W18" s="130"/>
      <c r="X18" s="131"/>
      <c r="Y18" s="131"/>
      <c r="Z18" s="132"/>
    </row>
    <row r="19" spans="1:44" ht="15" customHeight="1" thickBot="1" x14ac:dyDescent="0.35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1"/>
      <c r="AL19" s="1"/>
      <c r="AM19" s="1"/>
      <c r="AN19" s="1"/>
      <c r="AO19" s="1"/>
      <c r="AP19" s="1"/>
      <c r="AQ19" s="1"/>
      <c r="AR19" s="1"/>
    </row>
    <row r="20" spans="1:44" ht="15" customHeight="1" thickBot="1" x14ac:dyDescent="0.35">
      <c r="A20" s="22"/>
      <c r="B20" s="5" t="s">
        <v>38</v>
      </c>
      <c r="C20" s="6" t="s">
        <v>37</v>
      </c>
      <c r="D20" s="6" t="s">
        <v>39</v>
      </c>
      <c r="E20" s="99" t="s">
        <v>40</v>
      </c>
      <c r="F20" s="86" t="s">
        <v>41</v>
      </c>
      <c r="G20" s="22"/>
      <c r="H20" s="22"/>
      <c r="I20" s="22"/>
      <c r="J20" s="22"/>
      <c r="K20" s="95" t="s">
        <v>11</v>
      </c>
      <c r="L20" s="96" t="s">
        <v>12</v>
      </c>
      <c r="M20" s="96" t="s">
        <v>13</v>
      </c>
      <c r="N20" s="97" t="s">
        <v>14</v>
      </c>
      <c r="O20" s="98" t="s">
        <v>42</v>
      </c>
      <c r="P20" s="98" t="s">
        <v>43</v>
      </c>
      <c r="Q20" s="98" t="s">
        <v>44</v>
      </c>
      <c r="R20" s="98" t="s">
        <v>45</v>
      </c>
      <c r="S20" s="98" t="s">
        <v>46</v>
      </c>
      <c r="T20" s="98" t="s">
        <v>47</v>
      </c>
      <c r="U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1"/>
      <c r="AL20" s="1"/>
      <c r="AM20" s="1"/>
      <c r="AN20" s="1"/>
      <c r="AO20" s="1"/>
      <c r="AP20" s="1"/>
      <c r="AQ20" s="1"/>
      <c r="AR20" s="1"/>
    </row>
    <row r="21" spans="1:44" ht="15" customHeight="1" thickBot="1" x14ac:dyDescent="0.35">
      <c r="A21" s="22"/>
      <c r="B21" s="36">
        <f>L9</f>
        <v>2.82</v>
      </c>
      <c r="C21" s="37">
        <f>P9</f>
        <v>3.22</v>
      </c>
      <c r="D21" s="37">
        <f>T9</f>
        <v>4.92</v>
      </c>
      <c r="E21" s="94">
        <f>X9</f>
        <v>17.020000000000017</v>
      </c>
      <c r="F21" s="87">
        <f>AVERAGE(Q21:Q45)</f>
        <v>0.17999999999994884</v>
      </c>
      <c r="G21" s="22"/>
      <c r="H21" s="22"/>
      <c r="I21" s="22"/>
      <c r="J21" s="22"/>
      <c r="K21" s="66">
        <v>1</v>
      </c>
      <c r="L21" s="67">
        <v>3</v>
      </c>
      <c r="M21" s="67">
        <v>1</v>
      </c>
      <c r="N21" s="68">
        <v>1</v>
      </c>
      <c r="O21" s="71">
        <f>'Полученные значения'!F4</f>
        <v>35</v>
      </c>
      <c r="P21" s="71">
        <f>SUMPRODUCT($B$21:$E$21,K21:N21)</f>
        <v>34.420000000000016</v>
      </c>
      <c r="Q21" s="71">
        <f>O21-P21</f>
        <v>0.57999999999998408</v>
      </c>
      <c r="R21" s="71">
        <f>P21+$F$21</f>
        <v>34.599999999999966</v>
      </c>
      <c r="S21" s="71">
        <f>R21-O21</f>
        <v>-0.40000000000003411</v>
      </c>
      <c r="T21" s="71">
        <f>POWER(O21-$B$26, 2)</f>
        <v>2412.7744000000002</v>
      </c>
      <c r="U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1"/>
      <c r="AL21" s="1"/>
      <c r="AM21" s="1"/>
      <c r="AN21" s="1"/>
      <c r="AO21" s="1"/>
      <c r="AP21" s="1"/>
      <c r="AQ21" s="1"/>
      <c r="AR21" s="1"/>
    </row>
    <row r="22" spans="1:44" ht="15" customHeight="1" thickBot="1" x14ac:dyDescent="0.35">
      <c r="A22" s="22"/>
      <c r="B22" s="136" t="s">
        <v>48</v>
      </c>
      <c r="C22" s="137"/>
      <c r="D22" s="137"/>
      <c r="E22" s="137"/>
      <c r="F22" s="138"/>
      <c r="G22" s="22"/>
      <c r="H22" s="22"/>
      <c r="I22" s="22"/>
      <c r="J22" s="22"/>
      <c r="K22" s="31">
        <v>1</v>
      </c>
      <c r="L22" s="27">
        <v>4</v>
      </c>
      <c r="M22" s="27">
        <v>2</v>
      </c>
      <c r="N22" s="32">
        <v>2</v>
      </c>
      <c r="O22" s="72">
        <f>'Полученные значения'!G10</f>
        <v>59</v>
      </c>
      <c r="P22" s="71">
        <f>SUMPRODUCT($B$21:$E$21,K22:N22)</f>
        <v>59.580000000000034</v>
      </c>
      <c r="Q22" s="71">
        <f t="shared" ref="Q22:Q45" si="13">O22-P22</f>
        <v>-0.58000000000003382</v>
      </c>
      <c r="R22" s="71">
        <f t="shared" ref="R22:R45" si="14">P22+$F$21</f>
        <v>59.759999999999984</v>
      </c>
      <c r="S22" s="71">
        <f t="shared" ref="S22:S45" si="15">R22-O22</f>
        <v>0.7599999999999838</v>
      </c>
      <c r="T22" s="71">
        <f>POWER(O22-$B$26, 2)</f>
        <v>631.01440000000025</v>
      </c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1"/>
      <c r="AL22" s="1"/>
      <c r="AM22" s="1"/>
      <c r="AN22" s="1"/>
      <c r="AO22" s="1"/>
      <c r="AP22" s="1"/>
      <c r="AQ22" s="1"/>
      <c r="AR22" s="1"/>
    </row>
    <row r="23" spans="1:44" ht="15" customHeight="1" thickBot="1" x14ac:dyDescent="0.35">
      <c r="A23" s="22"/>
      <c r="B23" s="133" t="s">
        <v>49</v>
      </c>
      <c r="C23" s="134"/>
      <c r="D23" s="134"/>
      <c r="E23" s="134"/>
      <c r="F23" s="135"/>
      <c r="G23" s="22"/>
      <c r="H23" s="22"/>
      <c r="I23" s="22"/>
      <c r="J23" s="22"/>
      <c r="K23" s="31">
        <v>1</v>
      </c>
      <c r="L23" s="27">
        <v>5</v>
      </c>
      <c r="M23" s="27">
        <v>3</v>
      </c>
      <c r="N23" s="32">
        <v>3</v>
      </c>
      <c r="O23" s="72">
        <f>'Полученные значения'!H16</f>
        <v>85</v>
      </c>
      <c r="P23" s="71">
        <f t="shared" ref="P22:P44" si="16">SUMPRODUCT($B$21:$E$21,K23:N23)</f>
        <v>84.740000000000052</v>
      </c>
      <c r="Q23" s="71">
        <f t="shared" si="13"/>
        <v>0.25999999999994827</v>
      </c>
      <c r="R23" s="71">
        <f t="shared" si="14"/>
        <v>84.92</v>
      </c>
      <c r="S23" s="71">
        <f t="shared" si="15"/>
        <v>-7.9999999999998295E-2</v>
      </c>
      <c r="T23" s="71">
        <f>POWER(O23-$B$26, 2)</f>
        <v>0.77439999999999198</v>
      </c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1"/>
      <c r="AL23" s="1"/>
      <c r="AM23" s="1"/>
      <c r="AN23" s="1"/>
      <c r="AO23" s="1"/>
      <c r="AP23" s="1"/>
      <c r="AQ23" s="1"/>
      <c r="AR23" s="1"/>
    </row>
    <row r="24" spans="1:44" ht="15" customHeight="1" thickBot="1" x14ac:dyDescent="0.3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31">
        <v>1</v>
      </c>
      <c r="L24" s="27">
        <v>2</v>
      </c>
      <c r="M24" s="27">
        <v>4</v>
      </c>
      <c r="N24" s="32">
        <v>5</v>
      </c>
      <c r="O24" s="72">
        <f>'Полученные значения'!E23</f>
        <v>114</v>
      </c>
      <c r="P24" s="71">
        <f t="shared" si="16"/>
        <v>114.04000000000008</v>
      </c>
      <c r="Q24" s="71">
        <f t="shared" si="13"/>
        <v>-4.0000000000077307E-2</v>
      </c>
      <c r="R24" s="71">
        <f t="shared" si="14"/>
        <v>114.22000000000003</v>
      </c>
      <c r="S24" s="71">
        <f t="shared" si="15"/>
        <v>0.22000000000002728</v>
      </c>
      <c r="T24" s="71">
        <f>POWER(O24-$B$26, 2)</f>
        <v>892.81439999999975</v>
      </c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1"/>
      <c r="AL24" s="1"/>
      <c r="AM24" s="1"/>
      <c r="AN24" s="1"/>
      <c r="AO24" s="1"/>
      <c r="AP24" s="1"/>
      <c r="AQ24" s="1"/>
      <c r="AR24" s="1"/>
    </row>
    <row r="25" spans="1:44" ht="15" customHeight="1" thickBot="1" x14ac:dyDescent="0.35">
      <c r="A25" s="22"/>
      <c r="B25" s="100" t="s">
        <v>50</v>
      </c>
      <c r="C25" s="23" t="s">
        <v>51</v>
      </c>
      <c r="D25" s="25" t="s">
        <v>52</v>
      </c>
      <c r="E25" s="23" t="s">
        <v>53</v>
      </c>
      <c r="F25" s="25" t="s">
        <v>54</v>
      </c>
      <c r="G25" s="22"/>
      <c r="H25" s="22"/>
      <c r="I25" s="22"/>
      <c r="J25" s="22"/>
      <c r="K25" s="31">
        <v>1</v>
      </c>
      <c r="L25" s="27">
        <v>1</v>
      </c>
      <c r="M25" s="27">
        <v>5</v>
      </c>
      <c r="N25" s="32">
        <v>4</v>
      </c>
      <c r="O25" s="72">
        <f>'Полученные значения'!D27</f>
        <v>98</v>
      </c>
      <c r="P25" s="71">
        <f t="shared" si="16"/>
        <v>98.72000000000007</v>
      </c>
      <c r="Q25" s="71">
        <f t="shared" si="13"/>
        <v>-0.72000000000006992</v>
      </c>
      <c r="R25" s="71">
        <f t="shared" si="14"/>
        <v>98.90000000000002</v>
      </c>
      <c r="S25" s="71">
        <f t="shared" si="15"/>
        <v>0.9000000000000199</v>
      </c>
      <c r="T25" s="71">
        <f>POWER(O25-$B$26, 2)</f>
        <v>192.65439999999987</v>
      </c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1"/>
      <c r="AL25" s="1"/>
      <c r="AM25" s="1"/>
      <c r="AN25" s="1"/>
      <c r="AO25" s="1"/>
      <c r="AP25" s="1"/>
      <c r="AQ25" s="1"/>
      <c r="AR25" s="1"/>
    </row>
    <row r="26" spans="1:44" ht="15" customHeight="1" thickBot="1" x14ac:dyDescent="0.35">
      <c r="A26" s="22"/>
      <c r="B26" s="142">
        <f>AVERAGE(O21:O45)</f>
        <v>84.12</v>
      </c>
      <c r="C26" s="36">
        <f>FTEST(O21:O45,T21:T45)</f>
        <v>1.4006302074516672E-29</v>
      </c>
      <c r="D26" s="38">
        <v>1.98</v>
      </c>
      <c r="E26" s="36">
        <v>24</v>
      </c>
      <c r="F26" s="38">
        <v>24</v>
      </c>
      <c r="G26" s="22"/>
      <c r="H26" s="22"/>
      <c r="I26" s="22"/>
      <c r="J26" s="22"/>
      <c r="K26" s="31">
        <v>2</v>
      </c>
      <c r="L26" s="27">
        <v>5</v>
      </c>
      <c r="M26" s="27">
        <v>1</v>
      </c>
      <c r="N26" s="32">
        <v>4</v>
      </c>
      <c r="O26" s="72">
        <f>'Полученные значения'!M7</f>
        <v>95</v>
      </c>
      <c r="P26" s="71">
        <f t="shared" si="16"/>
        <v>94.740000000000066</v>
      </c>
      <c r="Q26" s="71">
        <f t="shared" si="13"/>
        <v>0.25999999999993406</v>
      </c>
      <c r="R26" s="71">
        <f t="shared" si="14"/>
        <v>94.920000000000016</v>
      </c>
      <c r="S26" s="71">
        <f t="shared" si="15"/>
        <v>-7.9999999999984084E-2</v>
      </c>
      <c r="T26" s="71">
        <f>POWER(O26-$B$26, 2)</f>
        <v>118.37439999999989</v>
      </c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1"/>
      <c r="AL26" s="1"/>
      <c r="AM26" s="1"/>
      <c r="AN26" s="1"/>
      <c r="AO26" s="1"/>
      <c r="AP26" s="1"/>
      <c r="AQ26" s="1"/>
      <c r="AR26" s="1"/>
    </row>
    <row r="27" spans="1:44" ht="15" customHeight="1" thickBot="1" x14ac:dyDescent="0.35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31">
        <v>2</v>
      </c>
      <c r="L27" s="27">
        <v>1</v>
      </c>
      <c r="M27" s="27">
        <v>2</v>
      </c>
      <c r="N27" s="32">
        <v>5</v>
      </c>
      <c r="O27" s="72">
        <f>'Полученные значения'!I13</f>
        <v>103</v>
      </c>
      <c r="P27" s="71">
        <f t="shared" si="16"/>
        <v>103.80000000000008</v>
      </c>
      <c r="Q27" s="71">
        <f t="shared" si="13"/>
        <v>-0.80000000000008242</v>
      </c>
      <c r="R27" s="71">
        <f t="shared" si="14"/>
        <v>103.98000000000003</v>
      </c>
      <c r="S27" s="71">
        <f t="shared" si="15"/>
        <v>0.9800000000000324</v>
      </c>
      <c r="T27" s="71">
        <f>POWER(O27-$B$26, 2)</f>
        <v>356.45439999999985</v>
      </c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1"/>
      <c r="AL27" s="1"/>
      <c r="AM27" s="1"/>
      <c r="AN27" s="1"/>
      <c r="AO27" s="1"/>
      <c r="AP27" s="1"/>
      <c r="AQ27" s="1"/>
      <c r="AR27" s="1"/>
    </row>
    <row r="28" spans="1:44" ht="15" customHeight="1" x14ac:dyDescent="0.3">
      <c r="A28" s="22"/>
      <c r="B28" s="143" t="s">
        <v>55</v>
      </c>
      <c r="C28" s="144"/>
      <c r="D28" s="144"/>
      <c r="E28" s="144"/>
      <c r="F28" s="145"/>
      <c r="G28" s="22"/>
      <c r="H28" s="22"/>
      <c r="I28" s="22"/>
      <c r="J28" s="22"/>
      <c r="K28" s="31">
        <v>2</v>
      </c>
      <c r="L28" s="27">
        <v>2</v>
      </c>
      <c r="M28" s="27">
        <v>3</v>
      </c>
      <c r="N28" s="32">
        <v>1</v>
      </c>
      <c r="O28" s="72">
        <f>'Полученные значения'!J14</f>
        <v>45</v>
      </c>
      <c r="P28" s="71">
        <f t="shared" si="16"/>
        <v>43.860000000000014</v>
      </c>
      <c r="Q28" s="71">
        <f t="shared" si="13"/>
        <v>1.1399999999999864</v>
      </c>
      <c r="R28" s="71">
        <f t="shared" si="14"/>
        <v>44.039999999999964</v>
      </c>
      <c r="S28" s="71">
        <f t="shared" si="15"/>
        <v>-0.96000000000003638</v>
      </c>
      <c r="T28" s="71">
        <f>POWER(O28-$B$26, 2)</f>
        <v>1530.3744000000004</v>
      </c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1"/>
      <c r="AL28" s="1"/>
      <c r="AM28" s="1"/>
      <c r="AN28" s="1"/>
      <c r="AO28" s="1"/>
      <c r="AP28" s="1"/>
      <c r="AQ28" s="1"/>
      <c r="AR28" s="1"/>
    </row>
    <row r="29" spans="1:44" ht="15" customHeight="1" thickBot="1" x14ac:dyDescent="0.35">
      <c r="A29" s="22"/>
      <c r="B29" s="146"/>
      <c r="C29" s="147"/>
      <c r="D29" s="147"/>
      <c r="E29" s="147"/>
      <c r="F29" s="148"/>
      <c r="G29" s="22"/>
      <c r="H29" s="22"/>
      <c r="I29" s="22"/>
      <c r="J29" s="22"/>
      <c r="K29" s="31">
        <v>2</v>
      </c>
      <c r="L29" s="27">
        <v>4</v>
      </c>
      <c r="M29" s="27">
        <v>4</v>
      </c>
      <c r="N29" s="32">
        <v>3</v>
      </c>
      <c r="O29" s="72">
        <f>'Полученные значения'!L21</f>
        <v>89</v>
      </c>
      <c r="P29" s="71">
        <f t="shared" si="16"/>
        <v>89.260000000000048</v>
      </c>
      <c r="Q29" s="71">
        <f t="shared" si="13"/>
        <v>-0.26000000000004775</v>
      </c>
      <c r="R29" s="71">
        <f t="shared" si="14"/>
        <v>89.44</v>
      </c>
      <c r="S29" s="71">
        <f t="shared" si="15"/>
        <v>0.43999999999999773</v>
      </c>
      <c r="T29" s="71">
        <f>POWER(O29-$B$26, 2)</f>
        <v>23.814399999999956</v>
      </c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1"/>
      <c r="AL29" s="1"/>
      <c r="AM29" s="1"/>
      <c r="AN29" s="1"/>
      <c r="AO29" s="1"/>
      <c r="AP29" s="1"/>
      <c r="AQ29" s="1"/>
      <c r="AR29" s="1"/>
    </row>
    <row r="30" spans="1:44" ht="15" customHeight="1" x14ac:dyDescent="0.3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31">
        <v>2</v>
      </c>
      <c r="L30" s="27">
        <v>3</v>
      </c>
      <c r="M30" s="27">
        <v>5</v>
      </c>
      <c r="N30" s="32">
        <v>2</v>
      </c>
      <c r="O30" s="72">
        <f>'Полученные значения'!K25</f>
        <v>75</v>
      </c>
      <c r="P30" s="71">
        <f t="shared" si="16"/>
        <v>73.94000000000004</v>
      </c>
      <c r="Q30" s="71">
        <f t="shared" si="13"/>
        <v>1.0599999999999596</v>
      </c>
      <c r="R30" s="71">
        <f t="shared" si="14"/>
        <v>74.11999999999999</v>
      </c>
      <c r="S30" s="71">
        <f t="shared" si="15"/>
        <v>-0.88000000000000966</v>
      </c>
      <c r="T30" s="71">
        <f>POWER(O30-$B$26, 2)</f>
        <v>83.174400000000077</v>
      </c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1"/>
      <c r="AL30" s="1"/>
      <c r="AM30" s="1"/>
      <c r="AN30" s="1"/>
      <c r="AO30" s="1"/>
      <c r="AP30" s="1"/>
      <c r="AQ30" s="1"/>
      <c r="AR30" s="1"/>
    </row>
    <row r="31" spans="1:44" ht="15" customHeight="1" x14ac:dyDescent="0.3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31">
        <v>3</v>
      </c>
      <c r="L31" s="27">
        <v>4</v>
      </c>
      <c r="M31" s="27">
        <v>1</v>
      </c>
      <c r="N31" s="32">
        <v>5</v>
      </c>
      <c r="O31" s="72">
        <f>'Полученные значения'!Q8</f>
        <v>112</v>
      </c>
      <c r="P31" s="71">
        <f t="shared" si="16"/>
        <v>111.36000000000007</v>
      </c>
      <c r="Q31" s="71">
        <f t="shared" si="13"/>
        <v>0.63999999999992951</v>
      </c>
      <c r="R31" s="71">
        <f t="shared" si="14"/>
        <v>111.54000000000002</v>
      </c>
      <c r="S31" s="71">
        <f t="shared" si="15"/>
        <v>-0.45999999999997954</v>
      </c>
      <c r="T31" s="71">
        <f>POWER(O31-$B$26, 2)</f>
        <v>777.29439999999977</v>
      </c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1"/>
      <c r="AL31" s="1"/>
      <c r="AM31" s="1"/>
      <c r="AN31" s="1"/>
      <c r="AO31" s="1"/>
      <c r="AP31" s="1"/>
      <c r="AQ31" s="1"/>
      <c r="AR31" s="1"/>
    </row>
    <row r="32" spans="1:44" ht="15" customHeight="1" x14ac:dyDescent="0.3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31">
        <v>3</v>
      </c>
      <c r="L32" s="27">
        <v>5</v>
      </c>
      <c r="M32" s="27">
        <v>2</v>
      </c>
      <c r="N32" s="32">
        <v>1</v>
      </c>
      <c r="O32" s="72">
        <f>'Полученные значения'!R9</f>
        <v>51</v>
      </c>
      <c r="P32" s="71">
        <f t="shared" si="16"/>
        <v>51.420000000000023</v>
      </c>
      <c r="Q32" s="71">
        <f t="shared" si="13"/>
        <v>-0.42000000000002302</v>
      </c>
      <c r="R32" s="71">
        <f t="shared" si="14"/>
        <v>51.599999999999973</v>
      </c>
      <c r="S32" s="71">
        <f t="shared" si="15"/>
        <v>0.599999999999973</v>
      </c>
      <c r="T32" s="71">
        <f>POWER(O32-$B$26, 2)</f>
        <v>1096.9344000000003</v>
      </c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1"/>
      <c r="AL32" s="1"/>
      <c r="AM32" s="1"/>
      <c r="AN32" s="1"/>
      <c r="AO32" s="1"/>
      <c r="AP32" s="1"/>
      <c r="AQ32" s="1"/>
      <c r="AR32" s="1"/>
    </row>
    <row r="33" spans="1:44" ht="15" customHeight="1" x14ac:dyDescent="0.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31">
        <v>3</v>
      </c>
      <c r="L33" s="27">
        <v>1</v>
      </c>
      <c r="M33" s="27">
        <v>3</v>
      </c>
      <c r="N33" s="32">
        <v>2</v>
      </c>
      <c r="O33" s="72">
        <f>'Полученные значения'!N15</f>
        <v>61</v>
      </c>
      <c r="P33" s="71">
        <f t="shared" si="16"/>
        <v>60.480000000000032</v>
      </c>
      <c r="Q33" s="71">
        <f t="shared" si="13"/>
        <v>0.5199999999999676</v>
      </c>
      <c r="R33" s="71">
        <f t="shared" si="14"/>
        <v>60.659999999999982</v>
      </c>
      <c r="S33" s="71">
        <f t="shared" si="15"/>
        <v>-0.34000000000001762</v>
      </c>
      <c r="T33" s="71">
        <f>POWER(O33-$B$26, 2)</f>
        <v>534.53440000000023</v>
      </c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1"/>
      <c r="AL33" s="1"/>
      <c r="AM33" s="1"/>
      <c r="AN33" s="1"/>
      <c r="AO33" s="1"/>
      <c r="AP33" s="1"/>
      <c r="AQ33" s="1"/>
      <c r="AR33" s="1"/>
    </row>
    <row r="34" spans="1:44" ht="15" customHeight="1" x14ac:dyDescent="0.3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31">
        <v>3</v>
      </c>
      <c r="L34" s="27">
        <v>3</v>
      </c>
      <c r="M34" s="27">
        <v>4</v>
      </c>
      <c r="N34" s="32">
        <v>4</v>
      </c>
      <c r="O34" s="72">
        <f>'Полученные значения'!P22</f>
        <v>107</v>
      </c>
      <c r="P34" s="71">
        <f t="shared" si="16"/>
        <v>105.88000000000007</v>
      </c>
      <c r="Q34" s="71">
        <f t="shared" si="13"/>
        <v>1.1199999999999335</v>
      </c>
      <c r="R34" s="71">
        <f t="shared" si="14"/>
        <v>106.06000000000002</v>
      </c>
      <c r="S34" s="71">
        <f t="shared" si="15"/>
        <v>-0.93999999999998352</v>
      </c>
      <c r="T34" s="71">
        <f>POWER(O34-$B$26, 2)</f>
        <v>523.49439999999981</v>
      </c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1"/>
      <c r="AL34" s="1"/>
      <c r="AM34" s="1"/>
      <c r="AN34" s="1"/>
      <c r="AO34" s="1"/>
      <c r="AP34" s="1"/>
      <c r="AQ34" s="1"/>
      <c r="AR34" s="1"/>
    </row>
    <row r="35" spans="1:44" ht="15" customHeight="1" x14ac:dyDescent="0.3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31">
        <v>3</v>
      </c>
      <c r="L35" s="27">
        <v>2</v>
      </c>
      <c r="M35" s="27">
        <v>5</v>
      </c>
      <c r="N35" s="32">
        <v>3</v>
      </c>
      <c r="O35" s="72">
        <f>'Полученные значения'!O26</f>
        <v>91</v>
      </c>
      <c r="P35" s="71">
        <f t="shared" si="16"/>
        <v>90.560000000000059</v>
      </c>
      <c r="Q35" s="71">
        <f t="shared" si="13"/>
        <v>0.43999999999994088</v>
      </c>
      <c r="R35" s="71">
        <f t="shared" si="14"/>
        <v>90.740000000000009</v>
      </c>
      <c r="S35" s="71">
        <f t="shared" si="15"/>
        <v>-0.25999999999999091</v>
      </c>
      <c r="T35" s="71">
        <f>POWER(O35-$B$26, 2)</f>
        <v>47.334399999999938</v>
      </c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1"/>
      <c r="AL35" s="1"/>
      <c r="AM35" s="1"/>
      <c r="AN35" s="1"/>
      <c r="AO35" s="1"/>
      <c r="AP35" s="1"/>
      <c r="AQ35" s="1"/>
      <c r="AR35" s="1"/>
    </row>
    <row r="36" spans="1:44" ht="15" customHeight="1" x14ac:dyDescent="0.3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31">
        <v>4</v>
      </c>
      <c r="L36" s="27">
        <v>1</v>
      </c>
      <c r="M36" s="27">
        <v>1</v>
      </c>
      <c r="N36" s="32">
        <v>3</v>
      </c>
      <c r="O36" s="72">
        <f>'Полученные значения'!S6</f>
        <v>71</v>
      </c>
      <c r="P36" s="71">
        <f t="shared" si="16"/>
        <v>70.480000000000047</v>
      </c>
      <c r="Q36" s="71">
        <f t="shared" si="13"/>
        <v>0.51999999999995339</v>
      </c>
      <c r="R36" s="71">
        <f t="shared" si="14"/>
        <v>70.66</v>
      </c>
      <c r="S36" s="71">
        <f t="shared" si="15"/>
        <v>-0.34000000000000341</v>
      </c>
      <c r="T36" s="71">
        <f>POWER(O36-$B$26, 2)</f>
        <v>172.13440000000011</v>
      </c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1"/>
      <c r="AL36" s="1"/>
      <c r="AM36" s="1"/>
      <c r="AN36" s="1"/>
      <c r="AO36" s="1"/>
      <c r="AP36" s="1"/>
      <c r="AQ36" s="1"/>
      <c r="AR36" s="1"/>
    </row>
    <row r="37" spans="1:44" ht="15" customHeight="1" x14ac:dyDescent="0.3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31">
        <v>4</v>
      </c>
      <c r="L37" s="27">
        <v>2</v>
      </c>
      <c r="M37" s="27">
        <v>2</v>
      </c>
      <c r="N37" s="32">
        <v>4</v>
      </c>
      <c r="O37" s="72">
        <f>'Полученные значения'!T12</f>
        <v>96</v>
      </c>
      <c r="P37" s="71">
        <f t="shared" si="16"/>
        <v>95.640000000000072</v>
      </c>
      <c r="Q37" s="71">
        <f t="shared" si="13"/>
        <v>0.35999999999992838</v>
      </c>
      <c r="R37" s="71">
        <f t="shared" si="14"/>
        <v>95.820000000000022</v>
      </c>
      <c r="S37" s="71">
        <f t="shared" si="15"/>
        <v>-0.1799999999999784</v>
      </c>
      <c r="T37" s="71">
        <f>POWER(O37-$B$26, 2)</f>
        <v>141.13439999999989</v>
      </c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1"/>
      <c r="AL37" s="1"/>
      <c r="AM37" s="1"/>
      <c r="AN37" s="1"/>
      <c r="AO37" s="1"/>
      <c r="AP37" s="1"/>
      <c r="AQ37" s="1"/>
      <c r="AR37" s="1"/>
    </row>
    <row r="38" spans="1:44" ht="15" customHeight="1" x14ac:dyDescent="0.3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31">
        <v>4</v>
      </c>
      <c r="L38" s="27">
        <v>3</v>
      </c>
      <c r="M38" s="27">
        <v>3</v>
      </c>
      <c r="N38" s="32">
        <v>5</v>
      </c>
      <c r="O38" s="72">
        <f>'Полученные значения'!U18</f>
        <v>122</v>
      </c>
      <c r="P38" s="71">
        <f t="shared" si="16"/>
        <v>120.80000000000007</v>
      </c>
      <c r="Q38" s="71">
        <f t="shared" si="13"/>
        <v>1.1999999999999318</v>
      </c>
      <c r="R38" s="71">
        <f t="shared" si="14"/>
        <v>120.98000000000002</v>
      </c>
      <c r="S38" s="71">
        <f t="shared" si="15"/>
        <v>-1.0199999999999818</v>
      </c>
      <c r="T38" s="71">
        <f>POWER(O38-$B$26, 2)</f>
        <v>1434.8943999999997</v>
      </c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1"/>
      <c r="AL38" s="1"/>
      <c r="AM38" s="1"/>
      <c r="AN38" s="1"/>
      <c r="AO38" s="1"/>
      <c r="AP38" s="1"/>
      <c r="AQ38" s="1"/>
      <c r="AR38" s="1"/>
    </row>
    <row r="39" spans="1:44" ht="15" customHeight="1" x14ac:dyDescent="0.3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31">
        <v>4</v>
      </c>
      <c r="L39" s="27">
        <v>5</v>
      </c>
      <c r="M39" s="27">
        <v>4</v>
      </c>
      <c r="N39" s="32">
        <v>2</v>
      </c>
      <c r="O39" s="72">
        <f>'Полученные значения'!W20</f>
        <v>82</v>
      </c>
      <c r="P39" s="71">
        <f t="shared" si="16"/>
        <v>81.100000000000037</v>
      </c>
      <c r="Q39" s="71">
        <f t="shared" si="13"/>
        <v>0.89999999999996305</v>
      </c>
      <c r="R39" s="71">
        <f t="shared" si="14"/>
        <v>81.279999999999987</v>
      </c>
      <c r="S39" s="71">
        <f t="shared" si="15"/>
        <v>-0.72000000000001307</v>
      </c>
      <c r="T39" s="71">
        <f>POWER(O39-$B$26, 2)</f>
        <v>4.4944000000000193</v>
      </c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1"/>
      <c r="AL39" s="1"/>
      <c r="AM39" s="1"/>
      <c r="AN39" s="1"/>
      <c r="AO39" s="1"/>
      <c r="AP39" s="1"/>
      <c r="AQ39" s="1"/>
      <c r="AR39" s="1"/>
    </row>
    <row r="40" spans="1:44" ht="15" customHeight="1" x14ac:dyDescent="0.3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31">
        <v>4</v>
      </c>
      <c r="L40" s="27">
        <v>4</v>
      </c>
      <c r="M40" s="27">
        <v>5</v>
      </c>
      <c r="N40" s="32">
        <v>1</v>
      </c>
      <c r="O40" s="72">
        <f>'Полученные значения'!V24</f>
        <v>65</v>
      </c>
      <c r="P40" s="71">
        <f t="shared" si="16"/>
        <v>65.78000000000003</v>
      </c>
      <c r="Q40" s="71">
        <f t="shared" si="13"/>
        <v>-0.78000000000002956</v>
      </c>
      <c r="R40" s="71">
        <f t="shared" si="14"/>
        <v>65.95999999999998</v>
      </c>
      <c r="S40" s="71">
        <f t="shared" si="15"/>
        <v>0.95999999999997954</v>
      </c>
      <c r="T40" s="71">
        <f>POWER(O40-$B$26, 2)</f>
        <v>365.5744000000002</v>
      </c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1"/>
      <c r="AL40" s="1"/>
      <c r="AM40" s="1"/>
      <c r="AN40" s="1"/>
      <c r="AO40" s="1"/>
      <c r="AP40" s="1"/>
      <c r="AQ40" s="1"/>
      <c r="AR40" s="1"/>
    </row>
    <row r="41" spans="1:44" ht="15" customHeight="1" x14ac:dyDescent="0.3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31">
        <v>5</v>
      </c>
      <c r="L41" s="27">
        <v>2</v>
      </c>
      <c r="M41" s="27">
        <v>1</v>
      </c>
      <c r="N41" s="32">
        <v>2</v>
      </c>
      <c r="O41" s="72">
        <f>'Полученные значения'!Y5</f>
        <v>59</v>
      </c>
      <c r="P41" s="71">
        <f t="shared" si="16"/>
        <v>59.500000000000036</v>
      </c>
      <c r="Q41" s="71">
        <f t="shared" si="13"/>
        <v>-0.50000000000003553</v>
      </c>
      <c r="R41" s="71">
        <f t="shared" si="14"/>
        <v>59.679999999999986</v>
      </c>
      <c r="S41" s="71">
        <f t="shared" si="15"/>
        <v>0.6799999999999855</v>
      </c>
      <c r="T41" s="71">
        <f>POWER(O41-$B$26, 2)</f>
        <v>631.01440000000025</v>
      </c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1"/>
      <c r="AL41" s="1"/>
      <c r="AM41" s="1"/>
      <c r="AN41" s="1"/>
      <c r="AO41" s="1"/>
      <c r="AP41" s="1"/>
      <c r="AQ41" s="1"/>
      <c r="AR41" s="1"/>
    </row>
    <row r="42" spans="1:44" ht="15" customHeight="1" x14ac:dyDescent="0.3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31">
        <v>5</v>
      </c>
      <c r="L42" s="27">
        <v>3</v>
      </c>
      <c r="M42" s="27">
        <v>2</v>
      </c>
      <c r="N42" s="32">
        <v>3</v>
      </c>
      <c r="O42" s="72">
        <f>'Полученные значения'!Z11</f>
        <v>85</v>
      </c>
      <c r="P42" s="71">
        <f t="shared" si="16"/>
        <v>84.660000000000053</v>
      </c>
      <c r="Q42" s="71">
        <f t="shared" si="13"/>
        <v>0.33999999999994657</v>
      </c>
      <c r="R42" s="71">
        <f t="shared" si="14"/>
        <v>84.84</v>
      </c>
      <c r="S42" s="71">
        <f t="shared" si="15"/>
        <v>-0.15999999999999659</v>
      </c>
      <c r="T42" s="71">
        <f>POWER(O42-$B$26, 2)</f>
        <v>0.77439999999999198</v>
      </c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1"/>
      <c r="AL42" s="1"/>
      <c r="AM42" s="1"/>
      <c r="AN42" s="1"/>
      <c r="AO42" s="1"/>
      <c r="AP42" s="1"/>
      <c r="AQ42" s="1"/>
      <c r="AR42" s="1"/>
    </row>
    <row r="43" spans="1:44" ht="15" customHeight="1" x14ac:dyDescent="0.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31">
        <v>5</v>
      </c>
      <c r="L43" s="27">
        <v>4</v>
      </c>
      <c r="M43" s="27">
        <v>3</v>
      </c>
      <c r="N43" s="32">
        <v>4</v>
      </c>
      <c r="O43" s="72">
        <f>'Полученные значения'!AA17</f>
        <v>109</v>
      </c>
      <c r="P43" s="71">
        <f t="shared" si="16"/>
        <v>109.82000000000008</v>
      </c>
      <c r="Q43" s="71">
        <f t="shared" si="13"/>
        <v>-0.82000000000007844</v>
      </c>
      <c r="R43" s="71">
        <f t="shared" si="14"/>
        <v>110.00000000000003</v>
      </c>
      <c r="S43" s="71">
        <f t="shared" si="15"/>
        <v>1.0000000000000284</v>
      </c>
      <c r="T43" s="71">
        <f>POWER(O43-$B$26, 2)</f>
        <v>619.0143999999998</v>
      </c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1"/>
      <c r="AL43" s="1"/>
      <c r="AM43" s="1"/>
      <c r="AN43" s="1"/>
      <c r="AO43" s="1"/>
      <c r="AP43" s="1"/>
      <c r="AQ43" s="1"/>
      <c r="AR43" s="1"/>
    </row>
    <row r="44" spans="1:44" ht="15" customHeight="1" x14ac:dyDescent="0.3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31">
        <v>5</v>
      </c>
      <c r="L44" s="27">
        <v>1</v>
      </c>
      <c r="M44" s="27">
        <v>4</v>
      </c>
      <c r="N44" s="32">
        <v>1</v>
      </c>
      <c r="O44" s="72">
        <f>'Полученные значения'!X19</f>
        <v>54</v>
      </c>
      <c r="P44" s="71">
        <f t="shared" si="16"/>
        <v>54.020000000000017</v>
      </c>
      <c r="Q44" s="71">
        <f t="shared" si="13"/>
        <v>-2.0000000000017337E-2</v>
      </c>
      <c r="R44" s="71">
        <f t="shared" si="14"/>
        <v>54.199999999999967</v>
      </c>
      <c r="S44" s="71">
        <f t="shared" si="15"/>
        <v>0.19999999999996732</v>
      </c>
      <c r="T44" s="71">
        <f>POWER(O44-$B$26, 2)</f>
        <v>907.2144000000003</v>
      </c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1"/>
      <c r="AL44" s="1"/>
      <c r="AM44" s="1"/>
      <c r="AN44" s="1"/>
      <c r="AO44" s="1"/>
      <c r="AP44" s="1"/>
      <c r="AQ44" s="1"/>
      <c r="AR44" s="1"/>
    </row>
    <row r="45" spans="1:44" ht="15" customHeight="1" thickBot="1" x14ac:dyDescent="0.3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33">
        <v>5</v>
      </c>
      <c r="L45" s="34">
        <v>5</v>
      </c>
      <c r="M45" s="34">
        <v>5</v>
      </c>
      <c r="N45" s="35">
        <v>5</v>
      </c>
      <c r="O45" s="73">
        <f>'Полученные значения'!AB28</f>
        <v>140</v>
      </c>
      <c r="P45" s="87">
        <f>SUMPRODUCT($B$21:$E$21,K45:N45)</f>
        <v>139.90000000000009</v>
      </c>
      <c r="Q45" s="87">
        <f t="shared" si="13"/>
        <v>9.9999999999909051E-2</v>
      </c>
      <c r="R45" s="87">
        <f t="shared" si="14"/>
        <v>140.08000000000004</v>
      </c>
      <c r="S45" s="87">
        <f t="shared" si="15"/>
        <v>8.0000000000040927E-2</v>
      </c>
      <c r="T45" s="87">
        <f>POWER(O45-$B$26, 2)</f>
        <v>3122.5743999999995</v>
      </c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1"/>
      <c r="AL45" s="1"/>
      <c r="AM45" s="1"/>
      <c r="AN45" s="1"/>
      <c r="AO45" s="1"/>
      <c r="AP45" s="1"/>
      <c r="AQ45" s="1"/>
      <c r="AR45" s="1"/>
    </row>
    <row r="46" spans="1:44" ht="15" customHeight="1" x14ac:dyDescent="0.3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1"/>
      <c r="AL46" s="1"/>
      <c r="AM46" s="1"/>
      <c r="AN46" s="1"/>
      <c r="AO46" s="1"/>
      <c r="AP46" s="1"/>
      <c r="AQ46" s="1"/>
      <c r="AR46" s="1"/>
    </row>
    <row r="47" spans="1:44" ht="15" customHeight="1" x14ac:dyDescent="0.3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1"/>
      <c r="AL47" s="1"/>
      <c r="AM47" s="1"/>
      <c r="AN47" s="1"/>
      <c r="AO47" s="1"/>
      <c r="AP47" s="1"/>
      <c r="AQ47" s="1"/>
      <c r="AR47" s="1"/>
    </row>
    <row r="48" spans="1:44" ht="15" customHeight="1" x14ac:dyDescent="0.3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1"/>
      <c r="AL48" s="1"/>
      <c r="AM48" s="1"/>
      <c r="AN48" s="1"/>
      <c r="AO48" s="1"/>
      <c r="AP48" s="1"/>
      <c r="AQ48" s="1"/>
      <c r="AR48" s="1"/>
    </row>
    <row r="49" spans="1:36" ht="15" customHeight="1" x14ac:dyDescent="0.2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93"/>
    </row>
    <row r="50" spans="1:36" ht="15" customHeight="1" x14ac:dyDescent="0.2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93"/>
    </row>
    <row r="51" spans="1:36" ht="15" customHeight="1" x14ac:dyDescent="0.2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</row>
    <row r="52" spans="1:36" ht="15" customHeight="1" x14ac:dyDescent="0.2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</row>
    <row r="53" spans="1:36" ht="15" customHeight="1" x14ac:dyDescent="0.2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</row>
    <row r="54" spans="1:36" ht="15" customHeight="1" x14ac:dyDescent="0.2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</row>
    <row r="55" spans="1:36" ht="15" customHeight="1" x14ac:dyDescent="0.2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</row>
    <row r="56" spans="1:36" ht="15" customHeight="1" x14ac:dyDescent="0.2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</row>
    <row r="57" spans="1:36" ht="15" customHeight="1" x14ac:dyDescent="0.2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</row>
    <row r="58" spans="1:36" ht="15" customHeight="1" x14ac:dyDescent="0.2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</row>
    <row r="59" spans="1:36" ht="15" customHeight="1" x14ac:dyDescent="0.2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</row>
    <row r="60" spans="1:36" ht="15" customHeight="1" x14ac:dyDescent="0.2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</row>
    <row r="61" spans="1:36" ht="15" customHeight="1" x14ac:dyDescent="0.2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</row>
    <row r="62" spans="1:36" ht="15" customHeight="1" x14ac:dyDescent="0.2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</row>
    <row r="63" spans="1:36" ht="15" customHeight="1" x14ac:dyDescent="0.2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</row>
    <row r="64" spans="1:36" ht="15" customHeight="1" x14ac:dyDescent="0.2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</row>
    <row r="65" spans="1:35" ht="15" customHeight="1" x14ac:dyDescent="0.2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</row>
    <row r="66" spans="1:35" ht="15" customHeight="1" x14ac:dyDescent="0.2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</row>
    <row r="67" spans="1:35" ht="15" customHeight="1" x14ac:dyDescent="0.25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</row>
    <row r="68" spans="1:35" ht="15" customHeight="1" x14ac:dyDescent="0.25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</row>
    <row r="69" spans="1:35" ht="15" customHeight="1" x14ac:dyDescent="0.2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</row>
    <row r="70" spans="1:35" ht="15" customHeight="1" x14ac:dyDescent="0.2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</row>
    <row r="71" spans="1:35" ht="15" customHeight="1" x14ac:dyDescent="0.2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</row>
    <row r="72" spans="1:35" ht="15" customHeight="1" x14ac:dyDescent="0.25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</row>
    <row r="73" spans="1:35" ht="15" customHeight="1" x14ac:dyDescent="0.2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</row>
    <row r="74" spans="1:35" ht="15" customHeight="1" x14ac:dyDescent="0.2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</row>
    <row r="75" spans="1:35" ht="15" customHeight="1" x14ac:dyDescent="0.2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</row>
    <row r="76" spans="1:35" ht="15" customHeight="1" x14ac:dyDescent="0.2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</row>
    <row r="77" spans="1:35" ht="18.75" x14ac:dyDescent="0.25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</row>
    <row r="78" spans="1:35" ht="18.75" x14ac:dyDescent="0.25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</row>
    <row r="79" spans="1:35" ht="18.75" x14ac:dyDescent="0.25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</row>
    <row r="80" spans="1:35" ht="18.75" x14ac:dyDescent="0.25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</row>
    <row r="81" spans="1:35" ht="18.75" x14ac:dyDescent="0.25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</row>
    <row r="82" spans="1:35" ht="18.75" x14ac:dyDescent="0.2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</row>
    <row r="83" spans="1:35" ht="18.75" x14ac:dyDescent="0.25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</row>
    <row r="84" spans="1:35" ht="18.75" x14ac:dyDescent="0.25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</row>
    <row r="85" spans="1:35" ht="18.75" x14ac:dyDescent="0.2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</row>
    <row r="86" spans="1:35" ht="18.75" x14ac:dyDescent="0.25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</row>
    <row r="87" spans="1:35" ht="18.75" x14ac:dyDescent="0.25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</row>
    <row r="88" spans="1:35" ht="18.75" x14ac:dyDescent="0.25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</row>
    <row r="89" spans="1:35" ht="18.75" x14ac:dyDescent="0.2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</row>
    <row r="90" spans="1:35" ht="18.75" x14ac:dyDescent="0.25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</row>
    <row r="91" spans="1:35" ht="18.75" x14ac:dyDescent="0.25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</row>
    <row r="92" spans="1:35" ht="18.75" x14ac:dyDescent="0.25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</row>
    <row r="93" spans="1:35" ht="18.75" x14ac:dyDescent="0.2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</row>
    <row r="94" spans="1:35" ht="18.75" x14ac:dyDescent="0.25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</row>
    <row r="95" spans="1:35" ht="18.75" x14ac:dyDescent="0.2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</row>
    <row r="96" spans="1:35" ht="18.75" x14ac:dyDescent="0.25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</row>
    <row r="97" spans="1:35" ht="18.75" x14ac:dyDescent="0.2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</row>
    <row r="98" spans="1:35" ht="18.75" x14ac:dyDescent="0.2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</row>
    <row r="99" spans="1:35" ht="18.75" x14ac:dyDescent="0.2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</row>
    <row r="100" spans="1:35" ht="18.75" x14ac:dyDescent="0.2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</row>
    <row r="101" spans="1:35" ht="18.75" x14ac:dyDescent="0.25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</row>
    <row r="102" spans="1:35" ht="18.75" x14ac:dyDescent="0.2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</row>
    <row r="103" spans="1:35" ht="18.75" x14ac:dyDescent="0.25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</row>
    <row r="104" spans="1:35" ht="18.75" x14ac:dyDescent="0.25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</row>
    <row r="105" spans="1:35" ht="18.75" x14ac:dyDescent="0.2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</row>
    <row r="106" spans="1:35" ht="18.75" x14ac:dyDescent="0.2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</row>
    <row r="107" spans="1:35" ht="18.75" x14ac:dyDescent="0.25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</row>
    <row r="108" spans="1:35" ht="18.75" x14ac:dyDescent="0.25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</row>
    <row r="109" spans="1:35" ht="18.75" x14ac:dyDescent="0.25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</row>
    <row r="110" spans="1:35" ht="18.75" x14ac:dyDescent="0.25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</row>
    <row r="111" spans="1:35" ht="18.75" x14ac:dyDescent="0.25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</row>
    <row r="112" spans="1:35" ht="18.75" x14ac:dyDescent="0.25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</row>
    <row r="113" spans="1:35" ht="18.75" x14ac:dyDescent="0.25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</row>
    <row r="114" spans="1:35" ht="18.75" x14ac:dyDescent="0.25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</row>
    <row r="115" spans="1:35" ht="18.75" x14ac:dyDescent="0.2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</row>
  </sheetData>
  <mergeCells count="15">
    <mergeCell ref="B28:F29"/>
    <mergeCell ref="B23:F23"/>
    <mergeCell ref="B22:F22"/>
    <mergeCell ref="J3:J7"/>
    <mergeCell ref="J10:J18"/>
    <mergeCell ref="K10:N18"/>
    <mergeCell ref="O10:R18"/>
    <mergeCell ref="S10:V18"/>
    <mergeCell ref="W10:Z18"/>
    <mergeCell ref="C2:G2"/>
    <mergeCell ref="B2:B3"/>
    <mergeCell ref="H2:H3"/>
    <mergeCell ref="B11:B12"/>
    <mergeCell ref="H11:H12"/>
    <mergeCell ref="C11:G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Генерация</vt:lpstr>
      <vt:lpstr>Полученные значения</vt:lpstr>
      <vt:lpstr>Лабораторная работа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Sharigin</dc:creator>
  <cp:lastModifiedBy>Maxim Sharigin</cp:lastModifiedBy>
  <dcterms:created xsi:type="dcterms:W3CDTF">2015-06-05T18:19:34Z</dcterms:created>
  <dcterms:modified xsi:type="dcterms:W3CDTF">2025-10-23T07:42:07Z</dcterms:modified>
</cp:coreProperties>
</file>