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User\Downloads\"/>
    </mc:Choice>
  </mc:AlternateContent>
  <xr:revisionPtr revIDLastSave="0" documentId="8_{8F46E533-39E0-4E5B-8BA9-9F8CB3CBC7EF}" xr6:coauthVersionLast="47" xr6:coauthVersionMax="47" xr10:uidLastSave="{00000000-0000-0000-0000-000000000000}"/>
  <bookViews>
    <workbookView xWindow="-120" yWindow="-120" windowWidth="29040" windowHeight="15840" activeTab="3" xr2:uid="{E5B3DC82-A6B8-436C-882B-E5056093F921}"/>
  </bookViews>
  <sheets>
    <sheet name="TASK 1" sheetId="1" r:id="rId1"/>
    <sheet name="TASK 2" sheetId="2" r:id="rId2"/>
    <sheet name="TASK 3" sheetId="3" r:id="rId3"/>
    <sheet name="TASK 4" sheetId="4" r:id="rId4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F3" i="4"/>
  <c r="F4" i="4"/>
  <c r="F5" i="4"/>
  <c r="F6" i="4"/>
  <c r="F7" i="4"/>
  <c r="F8" i="4"/>
  <c r="F9" i="4"/>
  <c r="E3" i="4"/>
  <c r="E4" i="4"/>
  <c r="E5" i="4"/>
  <c r="E6" i="4"/>
  <c r="E7" i="4"/>
  <c r="E8" i="4"/>
  <c r="E9" i="4"/>
  <c r="E2" i="4"/>
  <c r="F2" i="4"/>
  <c r="G3" i="4"/>
  <c r="G4" i="4"/>
  <c r="G5" i="4"/>
  <c r="G6" i="4"/>
  <c r="G7" i="4"/>
  <c r="G8" i="4"/>
  <c r="G9" i="4"/>
  <c r="G2" i="4"/>
  <c r="H3" i="4"/>
  <c r="H4" i="4"/>
  <c r="H5" i="4"/>
  <c r="H6" i="4"/>
  <c r="H7" i="4"/>
  <c r="H8" i="4"/>
  <c r="H9" i="4"/>
  <c r="R7" i="4"/>
  <c r="R6" i="4"/>
  <c r="R5" i="4"/>
  <c r="G33" i="1"/>
  <c r="H33" i="1"/>
  <c r="M7" i="3"/>
  <c r="I6" i="4"/>
  <c r="I7" i="4"/>
  <c r="I8" i="4"/>
  <c r="I9" i="4"/>
  <c r="I3" i="4"/>
  <c r="I4" i="4"/>
  <c r="I5" i="4"/>
  <c r="M6" i="4"/>
  <c r="M5" i="4"/>
  <c r="M10" i="4"/>
  <c r="K10" i="4"/>
  <c r="M10" i="1"/>
  <c r="B13" i="4"/>
  <c r="F17" i="3"/>
  <c r="B17" i="3"/>
  <c r="F4" i="3"/>
  <c r="F5" i="3"/>
  <c r="F6" i="3"/>
  <c r="G6" i="3" s="1"/>
  <c r="F7" i="3"/>
  <c r="G7" i="3" s="1"/>
  <c r="F8" i="3"/>
  <c r="G8" i="3" s="1"/>
  <c r="F9" i="3"/>
  <c r="G9" i="3" s="1"/>
  <c r="F10" i="3"/>
  <c r="G10" i="3" s="1"/>
  <c r="F2" i="3"/>
  <c r="G2" i="3" s="1"/>
  <c r="N7" i="3" s="1"/>
  <c r="F3" i="3"/>
  <c r="E10" i="3"/>
  <c r="E4" i="3"/>
  <c r="E5" i="3"/>
  <c r="K14" i="3" s="1"/>
  <c r="E6" i="3"/>
  <c r="E7" i="3"/>
  <c r="E8" i="3"/>
  <c r="E9" i="3"/>
  <c r="E3" i="3"/>
  <c r="J7" i="2"/>
  <c r="J4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2" i="2"/>
  <c r="F27" i="1"/>
  <c r="F26" i="1"/>
  <c r="F25" i="1"/>
  <c r="F24" i="1"/>
  <c r="F23" i="1"/>
  <c r="L26" i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11" i="1"/>
  <c r="K12" i="1"/>
  <c r="K13" i="1"/>
  <c r="K14" i="1"/>
  <c r="K15" i="1"/>
  <c r="K16" i="1"/>
  <c r="K17" i="1"/>
  <c r="K18" i="1"/>
  <c r="K19" i="1"/>
  <c r="K11" i="1"/>
  <c r="L33" i="1" s="1"/>
  <c r="E27" i="1"/>
  <c r="E26" i="1"/>
  <c r="E25" i="1"/>
  <c r="E24" i="1"/>
  <c r="E23" i="1"/>
  <c r="K12" i="3" l="1"/>
  <c r="M8" i="3"/>
  <c r="K13" i="3"/>
  <c r="M9" i="3"/>
  <c r="L12" i="3"/>
  <c r="G3" i="3"/>
  <c r="N8" i="3" s="1"/>
  <c r="L14" i="3"/>
  <c r="G5" i="3"/>
  <c r="L13" i="3"/>
  <c r="G4" i="3"/>
  <c r="N9" i="3" s="1"/>
  <c r="M11" i="1"/>
  <c r="K23" i="1" s="1"/>
  <c r="N6" i="4"/>
  <c r="N5" i="4"/>
  <c r="M33" i="1"/>
  <c r="M23" i="1" l="1"/>
  <c r="H2" i="4"/>
  <c r="I2" i="4" s="1"/>
</calcChain>
</file>

<file path=xl/sharedStrings.xml><?xml version="1.0" encoding="utf-8"?>
<sst xmlns="http://schemas.openxmlformats.org/spreadsheetml/2006/main" count="154" uniqueCount="111">
  <si>
    <t>QUERTION NO 1:</t>
  </si>
  <si>
    <t>QUESTION NO 2: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</si>
  <si>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</si>
  <si>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</si>
  <si>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</si>
  <si>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</si>
  <si>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</si>
  <si>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</si>
  <si>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</si>
  <si>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</si>
  <si>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</si>
  <si>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</si>
  <si>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</si>
  <si>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</si>
  <si>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</si>
  <si>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</si>
  <si>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</si>
  <si>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</si>
  <si>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</si>
  <si>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</si>
  <si>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</si>
  <si>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</si>
  <si>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QUESTION NO 3:</t>
  </si>
  <si>
    <t>SUBJECT</t>
  </si>
  <si>
    <t>SUM</t>
  </si>
  <si>
    <t>AVERAGE</t>
  </si>
  <si>
    <t>"A" GRADE STUDENTS</t>
  </si>
  <si>
    <t>"B" GRADE STUDENTS</t>
  </si>
  <si>
    <t>HINDI</t>
  </si>
  <si>
    <t>ENGLISH</t>
  </si>
  <si>
    <t>QUESTION NO 5:</t>
  </si>
  <si>
    <t>MATH</t>
  </si>
  <si>
    <t>PHYSICS</t>
  </si>
  <si>
    <t>Total Sudents:</t>
  </si>
  <si>
    <t>CHEMISTRY</t>
  </si>
  <si>
    <t>QUESTION NO 6:</t>
  </si>
  <si>
    <t>QUETSION NO 4:</t>
  </si>
  <si>
    <t>STUDENTS HAVE &gt;20 NO</t>
  </si>
  <si>
    <t>&lt;15 IN</t>
  </si>
  <si>
    <t>ENGLISH ,HINDI</t>
  </si>
  <si>
    <t>ASHOK,MANOJ</t>
  </si>
  <si>
    <t>TOTAL N0</t>
  </si>
  <si>
    <t>SRNO</t>
  </si>
  <si>
    <t>ITEMS</t>
  </si>
  <si>
    <t>QTY</t>
  </si>
  <si>
    <t>RATE</t>
  </si>
  <si>
    <t>AMOUNT</t>
  </si>
  <si>
    <t>GRADE</t>
  </si>
  <si>
    <t>AC</t>
  </si>
  <si>
    <t>Expensive</t>
  </si>
  <si>
    <t>QUESTION NO 7:</t>
  </si>
  <si>
    <t>QUESTION NO 8:</t>
  </si>
  <si>
    <t>FRIDGE</t>
  </si>
  <si>
    <t>TOTAL ITEMS:</t>
  </si>
  <si>
    <t>COOLER</t>
  </si>
  <si>
    <t>WASHING MACHINE</t>
  </si>
  <si>
    <t>QUESTION NO 9:</t>
  </si>
  <si>
    <t>TV</t>
  </si>
  <si>
    <t>ITEMS QUANTITRY GREATER THAN &gt;17 AND &lt;25.</t>
  </si>
  <si>
    <t>FAN</t>
  </si>
  <si>
    <t>COMPUTER</t>
  </si>
  <si>
    <t>KEYBOARD</t>
  </si>
  <si>
    <t>QUESTION NO 10:</t>
  </si>
  <si>
    <t>MOUSE</t>
  </si>
  <si>
    <t>PRINTER</t>
  </si>
  <si>
    <t>1ST</t>
  </si>
  <si>
    <t>2ND</t>
  </si>
  <si>
    <t>3RD</t>
  </si>
  <si>
    <t>TOTAL</t>
  </si>
  <si>
    <t>QUESTION NO 14:</t>
  </si>
  <si>
    <t>QUESTION NO 13</t>
  </si>
  <si>
    <t>SUBJECTS</t>
  </si>
  <si>
    <t>TOTAL NO</t>
  </si>
  <si>
    <t>HISTORY</t>
  </si>
  <si>
    <t>GEO</t>
  </si>
  <si>
    <t>BIO</t>
  </si>
  <si>
    <t>BOTANY</t>
  </si>
  <si>
    <t>QUETSION NO 15:</t>
  </si>
  <si>
    <t>QUESTION NO 11:</t>
  </si>
  <si>
    <t>QUESTION NO 12:</t>
  </si>
  <si>
    <t>NO OF SUBJECTS:</t>
  </si>
  <si>
    <t>1ST PAPER&gt;20:</t>
  </si>
  <si>
    <t>NAME</t>
  </si>
  <si>
    <t>DEPARTMENT</t>
  </si>
  <si>
    <t>POST</t>
  </si>
  <si>
    <t>BASIC</t>
  </si>
  <si>
    <t>DA 2.5%</t>
  </si>
  <si>
    <t>HRA 3.5%</t>
  </si>
  <si>
    <t>PF 1.5%</t>
  </si>
  <si>
    <t>MANAGER</t>
  </si>
  <si>
    <t>QUESTION NO 19:</t>
  </si>
  <si>
    <t>SHYAM</t>
  </si>
  <si>
    <t>SUPERVISOR</t>
  </si>
  <si>
    <t>QUESTION NO 18:</t>
  </si>
  <si>
    <t>QUESTION 16:</t>
  </si>
  <si>
    <t>PION</t>
  </si>
  <si>
    <t>NO OF EMPLOYEE</t>
  </si>
  <si>
    <t>ELECTRICAL</t>
  </si>
  <si>
    <t>GUARD</t>
  </si>
  <si>
    <t>RAHUL</t>
  </si>
  <si>
    <t>CASHER</t>
  </si>
  <si>
    <t>ASHISH</t>
  </si>
  <si>
    <t>RAKESH</t>
  </si>
  <si>
    <t>ACCOUNTANT</t>
  </si>
  <si>
    <t>QUESTION NO 20:</t>
  </si>
  <si>
    <t>FINANCE</t>
  </si>
  <si>
    <t>EMPLOYESS</t>
  </si>
  <si>
    <t>MANISH</t>
  </si>
  <si>
    <t>QUESTION NO 17:</t>
  </si>
  <si>
    <t>TOTAL EMPLOYEE:</t>
  </si>
  <si>
    <t>BASIC SALARY IN COMPUTER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</si>
</sst>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444444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9BBA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4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 indent="2"/>
    </xf>
    <xf numFmtId="0" fontId="3" fillId="3" borderId="2" xfId="0" applyFont="1" applyFill="1" applyBorder="1" applyAlignment="1">
      <alignment horizontal="right" wrapText="1" indent="4"/>
    </xf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 indent="6"/>
    </xf>
    <xf numFmtId="0" fontId="5" fillId="0" borderId="4" xfId="0" applyFont="1" applyBorder="1" applyAlignment="1">
      <alignment horizontal="right" wrapText="1"/>
    </xf>
    <xf numFmtId="0" fontId="0" fillId="0" borderId="11" xfId="0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0" fillId="0" borderId="10" xfId="0" applyBorder="1"/>
    <xf numFmtId="0" fontId="7" fillId="0" borderId="10" xfId="0" applyFont="1" applyBorder="1"/>
    <xf numFmtId="0" fontId="0" fillId="0" borderId="11" xfId="0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/>
    </xf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0" borderId="18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left" wrapText="1" indent="2"/>
    </xf>
    <xf numFmtId="0" fontId="1" fillId="0" borderId="1" xfId="0" applyFont="1" applyBorder="1" applyAlignment="1">
      <alignment horizontal="left" indent="2"/>
    </xf>
    <xf numFmtId="0" fontId="1" fillId="5" borderId="1" xfId="0" applyFont="1" applyFill="1" applyBorder="1"/>
    <xf numFmtId="0" fontId="1" fillId="5" borderId="17" xfId="0" applyFont="1" applyFill="1" applyBorder="1"/>
    <xf numFmtId="0" fontId="1" fillId="5" borderId="12" xfId="0" applyFont="1" applyFill="1" applyBorder="1"/>
    <xf numFmtId="0" fontId="8" fillId="0" borderId="1" xfId="0" quotePrefix="1" applyFont="1" applyBorder="1" applyAlignment="1">
      <alignment horizontal="left" indent="1"/>
    </xf>
    <xf numFmtId="0" fontId="8" fillId="0" borderId="16" xfId="0" quotePrefix="1" applyFont="1" applyBorder="1" applyAlignment="1">
      <alignment horizontal="left" indent="1"/>
    </xf>
    <xf numFmtId="0" fontId="0" fillId="4" borderId="0" xfId="0" applyFill="1" applyBorder="1"/>
    <xf numFmtId="0" fontId="0" fillId="5" borderId="0" xfId="0" applyFill="1"/>
    <xf numFmtId="0" fontId="1" fillId="5" borderId="5" xfId="0" applyFont="1" applyFill="1" applyBorder="1"/>
    <xf numFmtId="0" fontId="1" fillId="5" borderId="5" xfId="0" applyFont="1" applyFill="1" applyBorder="1" applyAlignment="1">
      <alignment horizontal="left" vertical="center" wrapText="1"/>
    </xf>
    <xf numFmtId="0" fontId="1" fillId="5" borderId="0" xfId="0" applyFont="1" applyFill="1"/>
    <xf numFmtId="0" fontId="1" fillId="5" borderId="9" xfId="0" applyFont="1" applyFill="1" applyBorder="1"/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righ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1" xfId="0" quotePrefix="1" applyFont="1" applyBorder="1" applyAlignment="1">
      <alignment horizontal="right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0" borderId="2" xfId="0" applyFont="1" applyBorder="1"/>
    <xf numFmtId="0" fontId="6" fillId="0" borderId="16" xfId="0" quotePrefix="1" applyFont="1" applyBorder="1" applyAlignment="1">
      <alignment horizontal="right"/>
    </xf>
    <xf numFmtId="0" fontId="0" fillId="5" borderId="0" xfId="0" applyFill="1" applyBorder="1"/>
    <xf numFmtId="0" fontId="0" fillId="5" borderId="1" xfId="0" applyFill="1" applyBorder="1"/>
    <xf numFmtId="0" fontId="1" fillId="5" borderId="2" xfId="0" applyFont="1" applyFill="1" applyBorder="1"/>
    <xf numFmtId="0" fontId="1" fillId="0" borderId="13" xfId="0" applyFont="1" applyBorder="1"/>
    <xf numFmtId="0" fontId="0" fillId="5" borderId="2" xfId="0" applyFill="1" applyBorder="1"/>
    <xf numFmtId="0" fontId="1" fillId="5" borderId="22" xfId="0" applyFont="1" applyFill="1" applyBorder="1"/>
    <xf numFmtId="0" fontId="1" fillId="0" borderId="23" xfId="0" applyFont="1" applyBorder="1"/>
    <xf numFmtId="0" fontId="1" fillId="0" borderId="24" xfId="0" applyFont="1" applyBorder="1"/>
    <xf numFmtId="0" fontId="0" fillId="0" borderId="21" xfId="0" applyBorder="1"/>
    <xf numFmtId="0" fontId="0" fillId="0" borderId="25" xfId="0" applyBorder="1"/>
    <xf numFmtId="0" fontId="1" fillId="0" borderId="14" xfId="0" applyFont="1" applyBorder="1"/>
    <xf numFmtId="0" fontId="1" fillId="0" borderId="26" xfId="0" applyFont="1" applyBorder="1"/>
    <xf numFmtId="0" fontId="1" fillId="5" borderId="27" xfId="0" applyFont="1" applyFill="1" applyBorder="1"/>
    <xf numFmtId="0" fontId="0" fillId="5" borderId="15" xfId="0" applyFill="1" applyBorder="1"/>
    <xf numFmtId="0" fontId="1" fillId="0" borderId="29" xfId="0" applyFont="1" applyBorder="1"/>
    <xf numFmtId="0" fontId="1" fillId="0" borderId="30" xfId="0" applyFont="1" applyBorder="1"/>
    <xf numFmtId="0" fontId="9" fillId="0" borderId="31" xfId="0" quotePrefix="1" applyFont="1" applyBorder="1"/>
    <xf numFmtId="0" fontId="1" fillId="0" borderId="32" xfId="0" applyFont="1" applyBorder="1"/>
    <xf numFmtId="0" fontId="1" fillId="0" borderId="33" xfId="0" applyFont="1" applyBorder="1"/>
    <xf numFmtId="0" fontId="9" fillId="0" borderId="29" xfId="0" quotePrefix="1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9" fillId="0" borderId="37" xfId="0" quotePrefix="1" applyFont="1" applyBorder="1"/>
    <xf numFmtId="0" fontId="1" fillId="0" borderId="38" xfId="0" applyFont="1" applyBorder="1"/>
    <xf numFmtId="0" fontId="1" fillId="4" borderId="28" xfId="0" applyFont="1" applyFill="1" applyBorder="1"/>
    <xf numFmtId="0" fontId="1" fillId="5" borderId="0" xfId="0" applyFont="1" applyFill="1" applyBorder="1"/>
    <xf numFmtId="0" fontId="5" fillId="0" borderId="11" xfId="0" applyFont="1" applyBorder="1" applyAlignment="1">
      <alignment horizontal="right" wrapText="1"/>
    </xf>
    <xf numFmtId="0" fontId="0" fillId="5" borderId="10" xfId="0" applyFill="1" applyBorder="1"/>
    <xf numFmtId="0" fontId="1" fillId="5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85725</xdr:rowOff>
    </xdr:from>
    <xdr:to>
      <xdr:col>6</xdr:col>
      <xdr:colOff>314325</xdr:colOff>
      <xdr:row>8</xdr:row>
      <xdr:rowOff>9525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22F2D791-D56E-49AF-93F9-F2657AEC7360}"/>
            </a:ext>
          </a:extLst>
        </xdr:cNvPr>
        <xdr:cNvSpPr/>
      </xdr:nvSpPr>
      <xdr:spPr>
        <a:xfrm>
          <a:off x="4486275" y="1885950"/>
          <a:ext cx="295275" cy="3238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4</xdr:col>
      <xdr:colOff>161925</xdr:colOff>
      <xdr:row>1</xdr:row>
      <xdr:rowOff>142875</xdr:rowOff>
    </xdr:from>
    <xdr:to>
      <xdr:col>6</xdr:col>
      <xdr:colOff>495300</xdr:colOff>
      <xdr:row>4</xdr:row>
      <xdr:rowOff>238125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">
              <a:extLst>
                <a:ext uri="{FF2B5EF4-FFF2-40B4-BE49-F238E27FC236}">
                  <a16:creationId xmlns:a16="http://schemas.microsoft.com/office/drawing/2014/main" id="{DA9EFC16-CBBB-40A8-B1B7-742B6BC4E781}"/>
                </a:ext>
                <a:ext uri="{147F2762-F138-4A5C-976F-8EAC2B608ADB}">
                  <a16:predDERef xmlns:a16="http://schemas.microsoft.com/office/drawing/2014/main" pred="{22F2D791-D56E-49AF-93F9-F2657AEC7360}"/>
                </a:ext>
              </a:extLst>
            </xdr14:cNvPr>
            <xdr14:cNvContentPartPr/>
          </xdr14:nvContentPartPr>
          <xdr14:nvPr macro=""/>
          <xdr14:xfrm>
            <a:off x="2600325" y="342900"/>
            <a:ext cx="2362200" cy="695325"/>
          </xdr14:xfrm>
        </xdr:contentPart>
      </mc:Choice>
      <mc:Fallback xmlns="">
        <xdr:pic>
          <xdr:nvPicPr>
            <xdr:cNvPr id="3" name="">
              <a:extLst>
                <a:ext uri="{FF2B5EF4-FFF2-40B4-BE49-F238E27FC236}">
                  <a16:creationId xmlns:a16="http://schemas.microsoft.com/office/drawing/2014/main" id="{DA9EFC16-CBBB-40A8-B1B7-742B6BC4E781}"/>
                </a:ext>
                <a:ext uri="{147F2762-F138-4A5C-976F-8EAC2B608ADB}">
                  <a16:predDERef xmlns:a16="http://schemas.microsoft.com/office/drawing/2014/main" pred="{22F2D791-D56E-49AF-93F9-F2657AEC73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82697" y="325228"/>
              <a:ext cx="2397816" cy="73102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323850</xdr:rowOff>
    </xdr:from>
    <xdr:to>
      <xdr:col>7</xdr:col>
      <xdr:colOff>485775</xdr:colOff>
      <xdr:row>2</xdr:row>
      <xdr:rowOff>28575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87891A08-6D2B-4D83-B3F5-799FE4EE6A85}"/>
            </a:ext>
          </a:extLst>
        </xdr:cNvPr>
        <xdr:cNvSpPr/>
      </xdr:nvSpPr>
      <xdr:spPr>
        <a:xfrm>
          <a:off x="4362450" y="323850"/>
          <a:ext cx="390525" cy="2762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9</xdr:col>
      <xdr:colOff>381000</xdr:colOff>
      <xdr:row>1</xdr:row>
      <xdr:rowOff>333375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A450D9BC-7620-402D-B12D-C5C526C0E8D5}"/>
            </a:ext>
          </a:extLst>
        </xdr:cNvPr>
        <xdr:cNvSpPr/>
      </xdr:nvSpPr>
      <xdr:spPr>
        <a:xfrm>
          <a:off x="5581650" y="533400"/>
          <a:ext cx="285750" cy="1809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03T14:08:55.18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7213 953 16383 0 0,'0'0'0'0'0</inkml:trace>
  <inkml:trace contextRef="#ctx0" brushRef="#br0" timeOffset="-2.14748E7">7213 953 16383 0 0,'10'7'0'0'0,"8"6"0"0"0,1 4 0 0 0,0 0 0 0 0,1-3 0 0 0,0-5 0 0 0,-2 1 0 0 0,-2-2 0 0 0,-3 1 0 0 0,0 0 0 0 0,1-3 0 0 0,2-1 0 0 0,-2 1 0 0 0,1 0 0 0 0,4-1 0 0 0,7 2 0 0 0,2 1 0 0 0,0-3 0 0 0,2-1 0 0 0,1-1 0 0 0,-3 2 0 0 0,-2 1 0 0 0,-1-2 0 0 0,-2 3 0 0 0,-1 0 0 0 0,-1-1 0 0 0,0-1 0 0 0,-1-3 0 0 0,1 0 0 0 0,0-2 0 0 0,-4 4 0 0 0,0 1 0 0 0,-1-1 0 0 0,2-1 0 0 0,0 0 0 0 0,2-2 0 0 0,0 0 0 0 0,1-1 0 0 0,4 0 0 0 0,1 4 0 0 0,0 0 0 0 0,2 1 0 0 0,1-2 0 0 0,-1 0 0 0 0,-3-2 0 0 0,-1 0 0 0 0,-1-1 0 0 0,-1 0 0 0 0,-1 0 0 0 0,0 0 0 0 0,4 3 0 0 0,1 2 0 0 0,-1 0 0 0 0,0-2 0 0 0,-2 0 0 0 0,0 2 0 0 0,3 1 0 0 0,0-2 0 0 0,0 4 0 0 0,2-1 0 0 0,0-1 0 0 0,-1 2 0 0 0,-1 0 0 0 0,-2-2 0 0 0,-1-2 0 0 0,2-1 0 0 0,-2 2 0 0 0,1 0 0 0 0,1 3 0 0 0,-1 0 0 0 0,3 3 0 0 0,1 2 0 0 0,-1 3 0 0 0,-2 3 0 0 0,-1 1 0 0 0,-1 1 0 0 0,-5 0 0 0 0,-1-3 0 0 0,-1-1 0 0 0,-2 0 0 0 0,-4 1 0 0 0,-4 1 0 0 0,-3 4 0 0 0,-1 2 0 0 0,-2 1 0 0 0,0 2 0 0 0,-1 1 0 0 0,0 2 0 0 0,1 3 0 0 0,-1 4 0 0 0,1 5 0 0 0,0-1 0 0 0,0 0 0 0 0,0-4 0 0 0,3-1 0 0 0,2 1 0 0 0,3-3 0 0 0,1-1 0 0 0,1-5 0 0 0,1-4 0 0 0,-3-3 0 0 0,-3-2 0 0 0,2-4 0 0 0,0-1 0 0 0,2 1 0 0 0,-1 4 0 0 0,3 6 0 0 0,2 3 0 0 0,-1 6 0 0 0,2 2 0 0 0,1 5 0 0 0,-1 2 0 0 0,0-2 0 0 0,1-2 0 0 0,-1 1 0 0 0,0-8 0 0 0,5-5 0 0 0,2 3 0 0 0,3-4 0 0 0,3-3 0 0 0,8-1 0 0 0,2-2 0 0 0,1-4 0 0 0,6-5 0 0 0,2-1 0 0 0,4-2 0 0 0,1 1 0 0 0,6-2 0 0 0,1-1 0 0 0,1-3 0 0 0,5 2 0 0 0,-2 0 0 0 0,4-1 0 0 0,1-1 0 0 0,4-2 0 0 0,-3-1 0 0 0,1 0 0 0 0,-4-1 0 0 0,-6 0 0 0 0,-2-1 0 0 0,1 1 0 0 0,-4 0 0 0 0,1 0 0 0 0,1 0 0 0 0,-1-1 0 0 0,-3 1 0 0 0,1 4 0 0 0,-2 1 0 0 0,-3-1 0 0 0,3 0 0 0 0,2-1 0 0 0,3-2 0 0 0,3 0 0 0 0,6 0 0 0 0,-1-5 0 0 0,0-1 0 0 0,-1 0 0 0 0,-4-2 0 0 0,0-1 0 0 0,-1 2 0 0 0,5-2 0 0 0,-1 0 0 0 0,4-2 0 0 0,4-3 0 0 0,5-6 0 0 0,4-4 0 0 0,3-5 0 0 0,2-5 0 0 0,1 0 0 0 0,1-2 0 0 0,-4-3 0 0 0,-1-1 0 0 0,-1 2 0 0 0,2 0 0 0 0,0-1 0 0 0,1 3 0 0 0,1 0 0 0 0,-3 2 0 0 0,-1 3 0 0 0,-7 3 0 0 0,-5 7 0 0 0,-7 6 0 0 0,-7 5 0 0 0,-5 5 0 0 0,-7-1 0 0 0,-8 1 0 0 0,-1-3 0 0 0,-1-4 0 0 0,-4-3 0 0 0,-1 0 0 0 0,-1 3 0 0 0,-1-1 0 0 0,-1 3 0 0 0,-2-2 0 0 0,0 1 0 0 0,-1 3 0 0 0,-3-1 0 0 0,-9-4 0 0 0,-10-2 0 0 0,-8 1 0 0 0,-5-2 0 0 0,-5 3 0 0 0,-3 3 0 0 0,-1-1 0 0 0,4-2 0 0 0,1 1 0 0 0,4-1 0 0 0,4-2 0 0 0,3-3 0 0 0,4-2 0 0 0,2 0 0 0 0,1-2 0 0 0,1-1 0 0 0,0 1 0 0 0,-1-4 0 0 0,1-2 0 0 0,-1-2 0 0 0,1-1 0 0 0,-1 1 0 0 0,0 3 0 0 0,0 1 0 0 0,0 2 0 0 0,0-3 0 0 0,0 0 0 0 0,0 1 0 0 0,0 0 0 0 0,0 2 0 0 0,0 0 0 0 0,0 2 0 0 0,-4-1 0 0 0,-1 1 0 0 0,1 0 0 0 0,0 0 0 0 0,1 0 0 0 0,2-3 0 0 0,0-2 0 0 0,1 0 0 0 0,0 1 0 0 0,0 2 0 0 0,-4 3 0 0 0,-4 10 0 0 0,-5 10 0 0 0,-3 9 0 0 0,-3 5 0 0 0,1 6 0 0 0,2-2 0 0 0,2 0 0 0 0,4 0 0 0 0,3 1 0 0 0,4 1 0 0 0,1 1 0 0 0,2 0 0 0 0,1 0 0 0 0,-1 0 0 0 0,1 0 0 0 0,0 1 0 0 0,-1-1 0 0 0,0-7 0 0 0,1-10 0 0 0,-1-8 0 0 0,0-8 0 0 0,0-6 0 0 0,0-2 0 0 0,0-6 0 0 0,0-2 0 0 0,0 0 0 0 0,0 2 0 0 0,0 1 0 0 0,0 2 0 0 0,0 0 0 0 0,0 2 0 0 0,0-4 0 0 0,0-1 0 0 0,0 0 0 0 0,0 2 0 0 0,0 0 0 0 0,3 5 0 0 0,6 6 0 0 0,3 4 0 0 0,5 5 0 0 0,2 2 0 0 0,-1 6 0 0 0,-1 1 0 0 0,0 4 0 0 0,1 1 0 0 0,2 1 0 0 0,0 0 0 0 0,-3 1 0 0 0,-1 2 0 0 0,1-1 0 0 0,-3 1 0 0 0,0 5 0 0 0,1-1 0 0 0,2 1 0 0 0,-3 0 0 0 0,1-3 0 0 0,-2-1 0 0 0,-4 5 0 0 0,-4 2 0 0 0,-1 1 0 0 0,-3 1 0 0 0,-1-1 0 0 0,0-1 0 0 0,-1 0 0 0 0,0-4 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D0DA-CA00-46DA-B737-7FF247CE3A3B}">
  <dimension ref="C7:O36"/>
  <sheetViews>
    <sheetView topLeftCell="A13" workbookViewId="0">
      <selection activeCell="J30" sqref="J30:M33"/>
    </sheetView>
  </sheetViews>
  <sheetFormatPr defaultRowHeight="15"/>
  <cols>
    <col min="12" max="12" width="11.5703125" bestFit="1" customWidth="1"/>
  </cols>
  <sheetData>
    <row r="7" spans="3:15">
      <c r="C7" s="13"/>
      <c r="D7" s="13" t="s">
        <v>0</v>
      </c>
      <c r="E7" s="13"/>
    </row>
    <row r="8" spans="3:15">
      <c r="N8" s="13" t="s">
        <v>1</v>
      </c>
      <c r="O8" s="13"/>
    </row>
    <row r="9" spans="3:15" ht="30">
      <c r="D9" s="1" t="s">
        <v>2</v>
      </c>
      <c r="E9" s="2" t="s">
        <v>3</v>
      </c>
      <c r="F9" s="3" t="s">
        <v>4</v>
      </c>
      <c r="G9" s="2" t="s">
        <v>5</v>
      </c>
      <c r="H9" s="2" t="s">
        <v>6</v>
      </c>
      <c r="I9" s="2" t="s">
        <v>7</v>
      </c>
      <c r="J9" s="2" t="s">
        <v>8</v>
      </c>
      <c r="K9" s="4" t="s">
        <v>9</v>
      </c>
      <c r="L9" s="3" t="s">
        <v>10</v>
      </c>
      <c r="M9" s="4" t="s">
        <v>11</v>
      </c>
    </row>
    <row r="10" spans="3:15">
      <c r="D10" s="5">
        <v>1</v>
      </c>
      <c r="E10" s="6" t="s">
        <v>12</v>
      </c>
      <c r="F10" s="7">
        <v>20</v>
      </c>
      <c r="G10" s="7">
        <v>10</v>
      </c>
      <c r="H10" s="7">
        <v>14</v>
      </c>
      <c r="I10" s="7">
        <v>18</v>
      </c>
      <c r="J10" s="7">
        <v>15</v>
      </c>
      <c r="K10" s="8">
        <v>77</v>
      </c>
      <c r="L10" s="7">
        <v>15.4</v>
      </c>
      <c r="M10" s="8" t="str">
        <f t="shared" ref="M10:M19" si="0">IF(L10&gt;15,"A","B")</f>
        <v>A</v>
      </c>
    </row>
    <row r="11" spans="3:15">
      <c r="D11" s="5">
        <v>2</v>
      </c>
      <c r="E11" s="6" t="s">
        <v>13</v>
      </c>
      <c r="F11" s="7">
        <v>21</v>
      </c>
      <c r="G11" s="7">
        <v>12</v>
      </c>
      <c r="H11" s="7">
        <v>14</v>
      </c>
      <c r="I11" s="7">
        <v>12</v>
      </c>
      <c r="J11" s="7">
        <v>18</v>
      </c>
      <c r="K11" s="8">
        <f>SUM(F11:J11)</f>
        <v>77</v>
      </c>
      <c r="L11" s="8">
        <f>AVERAGE(F11:J11)</f>
        <v>15.4</v>
      </c>
      <c r="M11" s="8" t="str">
        <f t="shared" si="0"/>
        <v>A</v>
      </c>
    </row>
    <row r="12" spans="3:15">
      <c r="D12" s="5">
        <v>3</v>
      </c>
      <c r="E12" s="6" t="s">
        <v>14</v>
      </c>
      <c r="F12" s="7">
        <v>33</v>
      </c>
      <c r="G12" s="7">
        <v>15</v>
      </c>
      <c r="H12" s="7">
        <v>7</v>
      </c>
      <c r="I12" s="7">
        <v>14</v>
      </c>
      <c r="J12" s="7">
        <v>17</v>
      </c>
      <c r="K12" s="8">
        <f>SUM(F12:J12)</f>
        <v>86</v>
      </c>
      <c r="L12" s="8">
        <f>AVERAGE(F12:J12)</f>
        <v>17.2</v>
      </c>
      <c r="M12" s="8" t="str">
        <f t="shared" si="0"/>
        <v>A</v>
      </c>
    </row>
    <row r="13" spans="3:15">
      <c r="D13" s="5">
        <v>4</v>
      </c>
      <c r="E13" s="6" t="s">
        <v>15</v>
      </c>
      <c r="F13" s="7">
        <v>15</v>
      </c>
      <c r="G13" s="7">
        <v>14</v>
      </c>
      <c r="H13" s="7">
        <v>8</v>
      </c>
      <c r="I13" s="7">
        <v>16</v>
      </c>
      <c r="J13" s="7">
        <v>20</v>
      </c>
      <c r="K13" s="8">
        <f>SUM(F13:J13)</f>
        <v>73</v>
      </c>
      <c r="L13" s="8">
        <f>AVERAGE(F13:J13)</f>
        <v>14.6</v>
      </c>
      <c r="M13" s="8" t="str">
        <f t="shared" si="0"/>
        <v>B</v>
      </c>
    </row>
    <row r="14" spans="3:15" ht="30">
      <c r="D14" s="5">
        <v>5</v>
      </c>
      <c r="E14" s="6" t="s">
        <v>16</v>
      </c>
      <c r="F14" s="7">
        <v>14</v>
      </c>
      <c r="G14" s="7">
        <v>17</v>
      </c>
      <c r="H14" s="7">
        <v>10</v>
      </c>
      <c r="I14" s="7">
        <v>13</v>
      </c>
      <c r="J14" s="7">
        <v>18</v>
      </c>
      <c r="K14" s="8">
        <f>SUM(F14:J14)</f>
        <v>72</v>
      </c>
      <c r="L14" s="8">
        <f>AVERAGE(F14:J14)</f>
        <v>14.4</v>
      </c>
      <c r="M14" s="8" t="str">
        <f t="shared" si="0"/>
        <v>B</v>
      </c>
    </row>
    <row r="15" spans="3:15">
      <c r="D15" s="5">
        <v>6</v>
      </c>
      <c r="E15" s="6" t="s">
        <v>17</v>
      </c>
      <c r="F15" s="7">
        <v>16</v>
      </c>
      <c r="G15" s="7">
        <v>8</v>
      </c>
      <c r="H15" s="7">
        <v>20</v>
      </c>
      <c r="I15" s="7">
        <v>17</v>
      </c>
      <c r="J15" s="7">
        <v>15</v>
      </c>
      <c r="K15" s="8">
        <f>SUM(F15:J15)</f>
        <v>76</v>
      </c>
      <c r="L15" s="8">
        <f>AVERAGE(F15:J15)</f>
        <v>15.2</v>
      </c>
      <c r="M15" s="8" t="str">
        <f t="shared" si="0"/>
        <v>A</v>
      </c>
    </row>
    <row r="16" spans="3:15">
      <c r="D16" s="5">
        <v>7</v>
      </c>
      <c r="E16" s="6" t="s">
        <v>18</v>
      </c>
      <c r="F16" s="7">
        <v>18</v>
      </c>
      <c r="G16" s="7">
        <v>19</v>
      </c>
      <c r="H16" s="7">
        <v>3</v>
      </c>
      <c r="I16" s="7">
        <v>10</v>
      </c>
      <c r="J16" s="7">
        <v>14</v>
      </c>
      <c r="K16" s="8">
        <f>SUM(F16:J16)</f>
        <v>64</v>
      </c>
      <c r="L16" s="8">
        <f>AVERAGE(F16:J16)</f>
        <v>12.8</v>
      </c>
      <c r="M16" s="8" t="str">
        <f t="shared" si="0"/>
        <v>B</v>
      </c>
    </row>
    <row r="17" spans="3:14" ht="30">
      <c r="D17" s="5">
        <v>8</v>
      </c>
      <c r="E17" s="6" t="s">
        <v>19</v>
      </c>
      <c r="F17" s="7">
        <v>19</v>
      </c>
      <c r="G17" s="7">
        <v>20</v>
      </c>
      <c r="H17" s="7">
        <v>7</v>
      </c>
      <c r="I17" s="7">
        <v>14</v>
      </c>
      <c r="J17" s="7">
        <v>18</v>
      </c>
      <c r="K17" s="8">
        <f>SUM(F17:J17)</f>
        <v>78</v>
      </c>
      <c r="L17" s="8">
        <f>AVERAGE(F17:J17)</f>
        <v>15.6</v>
      </c>
      <c r="M17" s="8" t="str">
        <f t="shared" si="0"/>
        <v>A</v>
      </c>
    </row>
    <row r="18" spans="3:14">
      <c r="D18" s="5">
        <v>9</v>
      </c>
      <c r="E18" s="6" t="s">
        <v>20</v>
      </c>
      <c r="F18" s="7">
        <v>22</v>
      </c>
      <c r="G18" s="7">
        <v>13</v>
      </c>
      <c r="H18" s="7">
        <v>8</v>
      </c>
      <c r="I18" s="7">
        <v>12</v>
      </c>
      <c r="J18" s="7">
        <v>19</v>
      </c>
      <c r="K18" s="8">
        <f>SUM(F18:J18)</f>
        <v>74</v>
      </c>
      <c r="L18" s="8">
        <f>AVERAGE(F18:J18)</f>
        <v>14.8</v>
      </c>
      <c r="M18" s="8" t="str">
        <f t="shared" si="0"/>
        <v>B</v>
      </c>
    </row>
    <row r="19" spans="3:14">
      <c r="D19" s="5">
        <v>10</v>
      </c>
      <c r="E19" s="6" t="s">
        <v>21</v>
      </c>
      <c r="F19" s="7">
        <v>26</v>
      </c>
      <c r="G19" s="7">
        <v>12</v>
      </c>
      <c r="H19" s="7">
        <v>10</v>
      </c>
      <c r="I19" s="7">
        <v>11</v>
      </c>
      <c r="J19" s="7">
        <v>27</v>
      </c>
      <c r="K19" s="8">
        <f>SUM(F19:J19)</f>
        <v>86</v>
      </c>
      <c r="L19" s="8">
        <f>AVERAGE(F19:J19)</f>
        <v>17.2</v>
      </c>
      <c r="M19" s="8" t="str">
        <f t="shared" si="0"/>
        <v>A</v>
      </c>
    </row>
    <row r="20" spans="3:14" ht="3.75" customHeight="1"/>
    <row r="21" spans="3:14">
      <c r="K21" s="13" t="s">
        <v>22</v>
      </c>
      <c r="L21" s="13"/>
    </row>
    <row r="22" spans="3:14">
      <c r="C22" s="50"/>
      <c r="D22" s="50" t="s">
        <v>23</v>
      </c>
      <c r="E22" s="51" t="s">
        <v>24</v>
      </c>
      <c r="F22" s="50" t="s">
        <v>25</v>
      </c>
      <c r="G22" s="50"/>
      <c r="J22" s="13"/>
      <c r="K22" s="52" t="s">
        <v>26</v>
      </c>
      <c r="L22" s="52"/>
      <c r="M22" s="52" t="s">
        <v>27</v>
      </c>
      <c r="N22" s="52"/>
    </row>
    <row r="23" spans="3:14">
      <c r="C23" s="12"/>
      <c r="D23" s="12" t="s">
        <v>28</v>
      </c>
      <c r="E23" s="12">
        <f>SUM(F10:F19)</f>
        <v>204</v>
      </c>
      <c r="F23" s="12">
        <f>AVERAGE(F10:F19)</f>
        <v>20.399999999999999</v>
      </c>
      <c r="G23" s="12"/>
      <c r="J23" s="13"/>
      <c r="K23" s="13">
        <f>COUNTIF(M10:M21,"A")</f>
        <v>6</v>
      </c>
      <c r="L23" s="13"/>
      <c r="M23" s="13">
        <f>COUNTIF(M10:M19,"B")</f>
        <v>4</v>
      </c>
      <c r="N23" s="13"/>
    </row>
    <row r="24" spans="3:14">
      <c r="C24" s="12"/>
      <c r="D24" s="12" t="s">
        <v>29</v>
      </c>
      <c r="E24" s="12">
        <f>SUM(G10:G19)</f>
        <v>140</v>
      </c>
      <c r="F24" s="12">
        <f>AVERAGE(G10:G19)</f>
        <v>14</v>
      </c>
      <c r="G24" s="12"/>
      <c r="J24" s="13" t="s">
        <v>30</v>
      </c>
      <c r="K24" s="13"/>
    </row>
    <row r="25" spans="3:14">
      <c r="C25" s="12"/>
      <c r="D25" s="12" t="s">
        <v>31</v>
      </c>
      <c r="E25" s="12">
        <f>SUM(H10:H19)</f>
        <v>101</v>
      </c>
      <c r="F25" s="12">
        <f>AVERAGE(H10:H19)</f>
        <v>10.1</v>
      </c>
      <c r="G25" s="12"/>
      <c r="J25" s="14"/>
      <c r="K25" s="14"/>
    </row>
    <row r="26" spans="3:14">
      <c r="C26" s="12"/>
      <c r="D26" s="12" t="s">
        <v>32</v>
      </c>
      <c r="E26" s="12">
        <f>SUM(I10:I19)</f>
        <v>137</v>
      </c>
      <c r="F26" s="12">
        <f>AVERAGE(I10:I19)</f>
        <v>13.7</v>
      </c>
      <c r="G26" s="12"/>
      <c r="J26" s="79" t="s">
        <v>33</v>
      </c>
      <c r="K26" s="80"/>
      <c r="L26" s="78">
        <f>COUNTA(E10:E19)</f>
        <v>10</v>
      </c>
    </row>
    <row r="27" spans="3:14">
      <c r="C27" s="12"/>
      <c r="D27" s="12" t="s">
        <v>34</v>
      </c>
      <c r="E27" s="12">
        <f>SUM(J10:J19)</f>
        <v>181</v>
      </c>
      <c r="F27" s="12">
        <f>AVERAGE(J10:J19)</f>
        <v>18.100000000000001</v>
      </c>
      <c r="G27" s="12"/>
    </row>
    <row r="28" spans="3:14">
      <c r="C28" s="12"/>
      <c r="D28" s="12"/>
      <c r="E28" s="12"/>
      <c r="F28" s="12"/>
      <c r="G28" s="12"/>
      <c r="J28" s="93"/>
      <c r="K28" s="14"/>
    </row>
    <row r="29" spans="3:14">
      <c r="C29" s="13"/>
      <c r="D29" s="13"/>
      <c r="E29" s="13"/>
      <c r="F29" s="13"/>
      <c r="G29" s="13"/>
      <c r="L29" s="40"/>
    </row>
    <row r="30" spans="3:14">
      <c r="C30" s="13"/>
      <c r="D30" s="13" t="s">
        <v>35</v>
      </c>
      <c r="E30" s="13"/>
      <c r="J30" s="30" t="s">
        <v>36</v>
      </c>
      <c r="K30" s="30"/>
      <c r="L30" s="31"/>
      <c r="M30" s="31"/>
    </row>
    <row r="31" spans="3:14">
      <c r="D31" s="95"/>
      <c r="E31" s="95"/>
      <c r="F31" s="95"/>
      <c r="G31" s="95"/>
      <c r="H31" s="95"/>
      <c r="J31" s="31"/>
      <c r="K31" s="31"/>
      <c r="L31" s="31"/>
      <c r="M31" s="31"/>
    </row>
    <row r="32" spans="3:14">
      <c r="C32" s="35"/>
      <c r="D32" s="96" t="s">
        <v>37</v>
      </c>
      <c r="E32" s="96"/>
      <c r="F32" s="96" t="s">
        <v>38</v>
      </c>
      <c r="G32" s="96" t="s">
        <v>39</v>
      </c>
      <c r="H32" s="96"/>
      <c r="J32" s="96" t="s">
        <v>40</v>
      </c>
      <c r="K32" s="31"/>
      <c r="L32" s="96" t="s">
        <v>41</v>
      </c>
      <c r="M32" s="96" t="s">
        <v>25</v>
      </c>
    </row>
    <row r="33" spans="4:13">
      <c r="D33" s="31"/>
      <c r="E33" s="31"/>
      <c r="F33" s="31"/>
      <c r="G33" s="30">
        <f>COUNTIFS(F10:F19,"&gt;15",F10:F19,"&lt;20")</f>
        <v>3</v>
      </c>
      <c r="H33" s="30">
        <f>COUNTIFS(G10:G19,"&gt;15",G10:G19,"&lt;20")</f>
        <v>2</v>
      </c>
      <c r="J33" s="31"/>
      <c r="K33" s="31"/>
      <c r="L33" s="30">
        <f>SUM(K11:K12)</f>
        <v>163</v>
      </c>
      <c r="M33" s="30">
        <f>AVERAGE(L11:L12)</f>
        <v>16.3</v>
      </c>
    </row>
    <row r="36" spans="4:13">
      <c r="I36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7999-FA0E-482E-88BF-01AAA9D5FA1F}">
  <dimension ref="A1:O24"/>
  <sheetViews>
    <sheetView workbookViewId="0">
      <selection activeCell="F15" sqref="F15"/>
    </sheetView>
  </sheetViews>
  <sheetFormatPr defaultRowHeight="15"/>
  <cols>
    <col min="5" max="5" width="15.7109375" bestFit="1" customWidth="1"/>
    <col min="6" max="6" width="14.7109375" customWidth="1"/>
  </cols>
  <sheetData>
    <row r="1" spans="1:15" ht="15.75">
      <c r="A1" s="20" t="s">
        <v>42</v>
      </c>
      <c r="B1" s="21" t="s">
        <v>43</v>
      </c>
      <c r="C1" s="21" t="s">
        <v>44</v>
      </c>
      <c r="D1" s="22" t="s">
        <v>45</v>
      </c>
      <c r="E1" s="22" t="s">
        <v>46</v>
      </c>
      <c r="F1" s="23" t="s">
        <v>47</v>
      </c>
    </row>
    <row r="2" spans="1:15" ht="15.75">
      <c r="A2" s="24">
        <v>1</v>
      </c>
      <c r="B2" s="25" t="s">
        <v>48</v>
      </c>
      <c r="C2" s="25">
        <v>20</v>
      </c>
      <c r="D2" s="25">
        <v>40000</v>
      </c>
      <c r="E2" s="26">
        <f>C2*D2</f>
        <v>800000</v>
      </c>
      <c r="F2" s="25" t="s">
        <v>49</v>
      </c>
      <c r="G2" s="13" t="s">
        <v>50</v>
      </c>
      <c r="I2" s="13"/>
      <c r="J2" s="13" t="s">
        <v>51</v>
      </c>
      <c r="K2" s="13"/>
    </row>
    <row r="3" spans="1:15" ht="15.75">
      <c r="A3" s="24">
        <v>2</v>
      </c>
      <c r="B3" s="25" t="s">
        <v>52</v>
      </c>
      <c r="C3" s="25">
        <v>30</v>
      </c>
      <c r="D3" s="25">
        <v>20000</v>
      </c>
      <c r="E3" s="26">
        <f t="shared" ref="E3:E11" si="0">C3*D3</f>
        <v>600000</v>
      </c>
      <c r="F3" s="27" t="str">
        <f>IF(E3&gt;500000,"EXPENSIVE","LETS BUY IT!")</f>
        <v>EXPENSIVE</v>
      </c>
      <c r="I3" s="17"/>
      <c r="J3" s="50" t="s">
        <v>53</v>
      </c>
      <c r="K3" s="53"/>
    </row>
    <row r="4" spans="1:15" ht="15.75">
      <c r="A4" s="24">
        <v>3</v>
      </c>
      <c r="B4" s="25" t="s">
        <v>54</v>
      </c>
      <c r="C4" s="25">
        <v>15</v>
      </c>
      <c r="D4" s="25">
        <v>10000</v>
      </c>
      <c r="E4" s="26">
        <f t="shared" si="0"/>
        <v>150000</v>
      </c>
      <c r="F4" s="94" t="str">
        <f t="shared" ref="F4:F11" si="1">IF(E4&gt;500000,"EXPENSIVE","LETS BUY IT!")</f>
        <v>LETS BUY IT!</v>
      </c>
      <c r="G4" s="14"/>
      <c r="I4" s="17"/>
      <c r="J4" s="12">
        <f>COUNTA(B2:B11)</f>
        <v>10</v>
      </c>
      <c r="K4" s="18"/>
    </row>
    <row r="5" spans="1:15" ht="47.25">
      <c r="A5" s="24">
        <v>4</v>
      </c>
      <c r="B5" s="25" t="s">
        <v>55</v>
      </c>
      <c r="C5" s="25">
        <v>14</v>
      </c>
      <c r="D5" s="25">
        <v>15000</v>
      </c>
      <c r="E5" s="26">
        <f t="shared" si="0"/>
        <v>210000</v>
      </c>
      <c r="F5" s="94" t="str">
        <f t="shared" si="1"/>
        <v>LETS BUY IT!</v>
      </c>
      <c r="G5" s="14"/>
      <c r="H5" s="14"/>
      <c r="I5" s="14"/>
      <c r="J5" s="13" t="s">
        <v>56</v>
      </c>
      <c r="K5" s="13"/>
    </row>
    <row r="6" spans="1:15" ht="15.75">
      <c r="A6" s="24">
        <v>5</v>
      </c>
      <c r="B6" s="25" t="s">
        <v>57</v>
      </c>
      <c r="C6" s="25">
        <v>18</v>
      </c>
      <c r="D6" s="25">
        <v>20000</v>
      </c>
      <c r="E6" s="26">
        <f t="shared" si="0"/>
        <v>360000</v>
      </c>
      <c r="F6" s="27" t="str">
        <f t="shared" si="1"/>
        <v>LETS BUY IT!</v>
      </c>
      <c r="J6" s="50" t="s">
        <v>58</v>
      </c>
      <c r="K6" s="50"/>
      <c r="L6" s="50"/>
      <c r="M6" s="50"/>
    </row>
    <row r="7" spans="1:15" ht="15.75">
      <c r="A7" s="24">
        <v>6</v>
      </c>
      <c r="B7" s="25" t="s">
        <v>59</v>
      </c>
      <c r="C7" s="25">
        <v>17</v>
      </c>
      <c r="D7" s="25">
        <v>2000</v>
      </c>
      <c r="E7" s="26">
        <f t="shared" si="0"/>
        <v>34000</v>
      </c>
      <c r="F7" s="27" t="str">
        <f t="shared" si="1"/>
        <v>LETS BUY IT!</v>
      </c>
      <c r="J7" s="12">
        <f>COUNTIFS(C2:C11,"&gt;17",C2:C11,"&lt;25")</f>
        <v>2</v>
      </c>
      <c r="K7" s="15"/>
      <c r="L7" s="16"/>
      <c r="M7" s="16"/>
    </row>
    <row r="8" spans="1:15" ht="31.5">
      <c r="A8" s="24">
        <v>7</v>
      </c>
      <c r="B8" s="25" t="s">
        <v>60</v>
      </c>
      <c r="C8" s="25">
        <v>10</v>
      </c>
      <c r="D8" s="25">
        <v>25000</v>
      </c>
      <c r="E8" s="26">
        <f t="shared" si="0"/>
        <v>250000</v>
      </c>
      <c r="F8" s="27" t="str">
        <f t="shared" si="1"/>
        <v>LETS BUY IT!</v>
      </c>
    </row>
    <row r="9" spans="1:15" ht="31.5">
      <c r="A9" s="24">
        <v>8</v>
      </c>
      <c r="B9" s="25" t="s">
        <v>61</v>
      </c>
      <c r="C9" s="25">
        <v>5</v>
      </c>
      <c r="D9" s="25">
        <v>250</v>
      </c>
      <c r="E9" s="26">
        <f t="shared" si="0"/>
        <v>1250</v>
      </c>
      <c r="F9" s="27" t="str">
        <f t="shared" si="1"/>
        <v>LETS BUY IT!</v>
      </c>
      <c r="G9" s="13" t="s">
        <v>62</v>
      </c>
      <c r="H9" s="13"/>
      <c r="J9" s="13"/>
    </row>
    <row r="10" spans="1:15" ht="15.75">
      <c r="A10" s="24">
        <v>9</v>
      </c>
      <c r="B10" s="25" t="s">
        <v>63</v>
      </c>
      <c r="C10" s="25">
        <v>25</v>
      </c>
      <c r="D10" s="25">
        <v>100</v>
      </c>
      <c r="E10" s="26">
        <f t="shared" si="0"/>
        <v>2500</v>
      </c>
      <c r="F10" s="27" t="str">
        <f t="shared" si="1"/>
        <v>LETS BUY IT!</v>
      </c>
    </row>
    <row r="11" spans="1:15" ht="15.75">
      <c r="A11" s="24">
        <v>10</v>
      </c>
      <c r="B11" s="25" t="s">
        <v>64</v>
      </c>
      <c r="C11" s="25">
        <v>30</v>
      </c>
      <c r="D11" s="25">
        <v>12000</v>
      </c>
      <c r="E11" s="26">
        <f t="shared" si="0"/>
        <v>360000</v>
      </c>
      <c r="F11" s="27" t="str">
        <f t="shared" si="1"/>
        <v>LETS BUY IT!</v>
      </c>
    </row>
    <row r="12" spans="1:15">
      <c r="A12" s="19"/>
      <c r="B12" s="19"/>
      <c r="C12" s="19"/>
      <c r="D12" s="19"/>
      <c r="E12" s="19"/>
      <c r="F12" s="19"/>
      <c r="O12" s="13"/>
    </row>
    <row r="17" spans="1:6">
      <c r="A17" s="14"/>
      <c r="C17" s="14"/>
    </row>
    <row r="18" spans="1:6">
      <c r="D18" s="14"/>
    </row>
    <row r="20" spans="1:6">
      <c r="A20" s="13"/>
      <c r="B20" s="13"/>
      <c r="C20" s="13"/>
    </row>
    <row r="22" spans="1:6">
      <c r="F22" s="13"/>
    </row>
    <row r="24" spans="1:6">
      <c r="D24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55DC-1C66-45C7-BB18-AAE9476131E4}">
  <dimension ref="A1:P18"/>
  <sheetViews>
    <sheetView workbookViewId="0">
      <selection activeCell="I1" sqref="I1:L5"/>
    </sheetView>
  </sheetViews>
  <sheetFormatPr defaultRowHeight="15"/>
  <sheetData>
    <row r="1" spans="1:16" ht="30">
      <c r="A1" s="9" t="s">
        <v>23</v>
      </c>
      <c r="B1" s="3" t="s">
        <v>65</v>
      </c>
      <c r="C1" s="3" t="s">
        <v>66</v>
      </c>
      <c r="D1" s="3" t="s">
        <v>67</v>
      </c>
      <c r="E1" s="4" t="s">
        <v>68</v>
      </c>
      <c r="F1" s="4" t="s">
        <v>25</v>
      </c>
      <c r="G1" s="29" t="s">
        <v>47</v>
      </c>
      <c r="I1" s="13"/>
      <c r="J1" s="13"/>
      <c r="K1" s="13"/>
      <c r="L1" s="13"/>
    </row>
    <row r="2" spans="1:16">
      <c r="A2" s="10" t="s">
        <v>28</v>
      </c>
      <c r="B2" s="7">
        <v>20</v>
      </c>
      <c r="C2" s="7">
        <v>15</v>
      </c>
      <c r="D2" s="7">
        <v>20</v>
      </c>
      <c r="E2" s="8">
        <v>55</v>
      </c>
      <c r="F2" s="28">
        <f>AVERAGE(B2:D2)</f>
        <v>18.333333333333332</v>
      </c>
      <c r="G2" s="62" t="str">
        <f>IF(F2&gt;20,"A",IF(F2&gt;15,"B","C"))</f>
        <v>B</v>
      </c>
      <c r="I2" s="40" t="s">
        <v>69</v>
      </c>
      <c r="J2" s="13"/>
      <c r="K2" s="13"/>
      <c r="L2" s="13"/>
    </row>
    <row r="3" spans="1:16">
      <c r="A3" s="10" t="s">
        <v>29</v>
      </c>
      <c r="B3" s="7">
        <v>30</v>
      </c>
      <c r="C3" s="7">
        <v>12</v>
      </c>
      <c r="D3" s="7">
        <v>15</v>
      </c>
      <c r="E3" s="8">
        <f>SUM(B3:D3)</f>
        <v>57</v>
      </c>
      <c r="F3" s="28">
        <f>AVERAGE(B3:D3)</f>
        <v>19</v>
      </c>
      <c r="G3" s="66" t="str">
        <f t="shared" ref="G3:G10" si="0">IF(F3&gt;20,"A",IF(F3&gt;15,"B","C"))</f>
        <v>B</v>
      </c>
      <c r="H3" s="57"/>
      <c r="I3" s="13"/>
      <c r="J3" s="13"/>
      <c r="K3" s="13"/>
      <c r="L3" s="13"/>
    </row>
    <row r="4" spans="1:16">
      <c r="A4" s="10" t="s">
        <v>31</v>
      </c>
      <c r="B4" s="7">
        <v>15</v>
      </c>
      <c r="C4" s="7">
        <v>14</v>
      </c>
      <c r="D4" s="7">
        <v>14</v>
      </c>
      <c r="E4" s="8">
        <f t="shared" ref="E4:E9" si="1">SUM(B4:D4)</f>
        <v>43</v>
      </c>
      <c r="F4" s="28">
        <f t="shared" ref="F4:F10" si="2">AVERAGE(B4:D4)</f>
        <v>14.333333333333334</v>
      </c>
      <c r="G4" s="66" t="str">
        <f t="shared" si="0"/>
        <v>C</v>
      </c>
      <c r="H4" s="14"/>
      <c r="I4" s="13"/>
      <c r="J4" s="13"/>
      <c r="K4" s="13" t="s">
        <v>70</v>
      </c>
      <c r="L4" s="13"/>
    </row>
    <row r="5" spans="1:16">
      <c r="A5" s="10" t="s">
        <v>32</v>
      </c>
      <c r="B5" s="7">
        <v>12</v>
      </c>
      <c r="C5" s="7">
        <v>17</v>
      </c>
      <c r="D5" s="7">
        <v>17</v>
      </c>
      <c r="E5" s="8">
        <f t="shared" si="1"/>
        <v>46</v>
      </c>
      <c r="F5" s="28">
        <f t="shared" si="2"/>
        <v>15.333333333333334</v>
      </c>
      <c r="G5" s="62" t="str">
        <f t="shared" si="0"/>
        <v>B</v>
      </c>
      <c r="I5" s="13"/>
      <c r="J5" s="13"/>
      <c r="K5" s="13"/>
      <c r="L5" s="13"/>
    </row>
    <row r="6" spans="1:16" ht="30">
      <c r="A6" s="10" t="s">
        <v>34</v>
      </c>
      <c r="B6" s="7">
        <v>14</v>
      </c>
      <c r="C6" s="7">
        <v>18</v>
      </c>
      <c r="D6" s="7">
        <v>18</v>
      </c>
      <c r="E6" s="8">
        <f t="shared" si="1"/>
        <v>50</v>
      </c>
      <c r="F6" s="28">
        <f t="shared" si="2"/>
        <v>16.666666666666668</v>
      </c>
      <c r="G6" s="62" t="str">
        <f t="shared" si="0"/>
        <v>B</v>
      </c>
      <c r="K6" s="67"/>
      <c r="L6" s="72" t="s">
        <v>71</v>
      </c>
      <c r="M6" s="69" t="s">
        <v>72</v>
      </c>
      <c r="N6" s="43" t="s">
        <v>47</v>
      </c>
    </row>
    <row r="7" spans="1:16">
      <c r="A7" s="10" t="s">
        <v>73</v>
      </c>
      <c r="B7" s="7">
        <v>16</v>
      </c>
      <c r="C7" s="7">
        <v>25</v>
      </c>
      <c r="D7" s="7">
        <v>20</v>
      </c>
      <c r="E7" s="8">
        <f t="shared" si="1"/>
        <v>61</v>
      </c>
      <c r="F7" s="28">
        <f t="shared" si="2"/>
        <v>20.333333333333332</v>
      </c>
      <c r="G7" s="62" t="str">
        <f t="shared" si="0"/>
        <v>A</v>
      </c>
      <c r="K7" s="14"/>
      <c r="L7" s="73" t="s">
        <v>28</v>
      </c>
      <c r="M7" s="65">
        <f>VLOOKUP(A2,A2:G10,5,FALSE)</f>
        <v>55</v>
      </c>
      <c r="N7" s="64" t="str">
        <f>VLOOKUP(A2,A2:G10,7,FALSE)</f>
        <v>B</v>
      </c>
      <c r="P7" s="13"/>
    </row>
    <row r="8" spans="1:16">
      <c r="A8" s="10" t="s">
        <v>74</v>
      </c>
      <c r="B8" s="7">
        <v>18</v>
      </c>
      <c r="C8" s="7">
        <v>21</v>
      </c>
      <c r="D8" s="7">
        <v>22</v>
      </c>
      <c r="E8" s="8">
        <f t="shared" si="1"/>
        <v>61</v>
      </c>
      <c r="F8" s="28">
        <f t="shared" si="2"/>
        <v>20.333333333333332</v>
      </c>
      <c r="G8" s="62" t="str">
        <f t="shared" si="0"/>
        <v>A</v>
      </c>
      <c r="I8" s="14"/>
      <c r="J8" s="13"/>
      <c r="K8" s="14"/>
      <c r="L8" s="73" t="s">
        <v>29</v>
      </c>
      <c r="M8" s="65">
        <f>VLOOKUP(A3,A3:G11,5,FALSE)</f>
        <v>57</v>
      </c>
      <c r="N8" s="64" t="str">
        <f>VLOOKUP(A3,A3:G11,7,FALSE)</f>
        <v>B</v>
      </c>
    </row>
    <row r="9" spans="1:16">
      <c r="A9" s="10" t="s">
        <v>75</v>
      </c>
      <c r="B9" s="7">
        <v>17</v>
      </c>
      <c r="C9" s="7">
        <v>23</v>
      </c>
      <c r="D9" s="7">
        <v>13</v>
      </c>
      <c r="E9" s="8">
        <f t="shared" si="1"/>
        <v>53</v>
      </c>
      <c r="F9" s="28">
        <f t="shared" si="2"/>
        <v>17.666666666666668</v>
      </c>
      <c r="G9" s="62" t="str">
        <f t="shared" si="0"/>
        <v>B</v>
      </c>
      <c r="I9" s="14"/>
      <c r="K9" s="14"/>
      <c r="L9" s="74" t="s">
        <v>31</v>
      </c>
      <c r="M9" s="65">
        <f>VLOOKUP(A4,A4:G12,5,FALSE)</f>
        <v>43</v>
      </c>
      <c r="N9" s="64" t="str">
        <f>VLOOKUP(A4,A4:G12,7,FALSE)</f>
        <v>C</v>
      </c>
    </row>
    <row r="10" spans="1:16">
      <c r="A10" s="54" t="s">
        <v>76</v>
      </c>
      <c r="B10" s="55">
        <v>20</v>
      </c>
      <c r="C10" s="55">
        <v>25</v>
      </c>
      <c r="D10" s="55">
        <v>25</v>
      </c>
      <c r="E10" s="56">
        <f>SUM(B10:D10)</f>
        <v>70</v>
      </c>
      <c r="F10" s="57">
        <f t="shared" si="2"/>
        <v>23.333333333333332</v>
      </c>
      <c r="G10" s="62" t="str">
        <f t="shared" si="0"/>
        <v>A</v>
      </c>
      <c r="I10" s="40" t="s">
        <v>77</v>
      </c>
      <c r="J10" s="13"/>
      <c r="K10" s="13"/>
    </row>
    <row r="11" spans="1:16">
      <c r="A11" s="58"/>
      <c r="B11" s="59"/>
      <c r="C11" s="59"/>
      <c r="D11" s="59"/>
      <c r="E11" s="61"/>
      <c r="F11" s="60"/>
      <c r="G11" s="63"/>
      <c r="H11" s="14"/>
      <c r="I11" s="75"/>
      <c r="J11" s="71" t="s">
        <v>71</v>
      </c>
      <c r="K11" s="68" t="s">
        <v>72</v>
      </c>
      <c r="L11" s="68" t="s">
        <v>25</v>
      </c>
    </row>
    <row r="12" spans="1:16">
      <c r="A12" s="14"/>
      <c r="B12" s="14"/>
      <c r="C12" s="14"/>
      <c r="D12" s="14"/>
      <c r="E12" s="14"/>
      <c r="F12" s="14"/>
      <c r="G12" s="14"/>
      <c r="H12" s="14"/>
      <c r="I12" s="75"/>
      <c r="J12" s="37" t="s">
        <v>29</v>
      </c>
      <c r="K12" s="36">
        <f>VLOOKUP(A3,A2:G12,5,FALSE)</f>
        <v>57</v>
      </c>
      <c r="L12" s="36">
        <f>VLOOKUP(A3,A2:G10,6,FALSE)</f>
        <v>19</v>
      </c>
    </row>
    <row r="13" spans="1:16">
      <c r="I13" s="76"/>
      <c r="J13" s="37" t="s">
        <v>31</v>
      </c>
      <c r="K13" s="36">
        <f t="shared" ref="K13:K14" si="3">VLOOKUP(A4,A3:G13,5,FALSE)</f>
        <v>43</v>
      </c>
      <c r="L13" s="36">
        <f t="shared" ref="L13:L14" si="4">VLOOKUP(A4,A3:G11,6,FALSE)</f>
        <v>14.333333333333334</v>
      </c>
    </row>
    <row r="14" spans="1:16">
      <c r="I14" s="77"/>
      <c r="J14" s="65" t="s">
        <v>32</v>
      </c>
      <c r="K14" s="36">
        <f t="shared" si="3"/>
        <v>46</v>
      </c>
      <c r="L14" s="36">
        <f t="shared" si="4"/>
        <v>15.333333333333334</v>
      </c>
    </row>
    <row r="15" spans="1:16">
      <c r="A15" s="13"/>
      <c r="B15" s="13" t="s">
        <v>78</v>
      </c>
      <c r="C15" s="13"/>
      <c r="D15" s="13"/>
      <c r="E15" s="13"/>
      <c r="F15" s="13" t="s">
        <v>79</v>
      </c>
      <c r="G15" s="13"/>
      <c r="I15" s="14"/>
    </row>
    <row r="16" spans="1:16">
      <c r="A16" s="13"/>
      <c r="B16" s="30" t="s">
        <v>80</v>
      </c>
      <c r="C16" s="30"/>
      <c r="E16" s="13"/>
      <c r="F16" s="70" t="s">
        <v>81</v>
      </c>
      <c r="G16" s="30"/>
      <c r="H16" s="40"/>
    </row>
    <row r="17" spans="2:8" ht="15.75">
      <c r="B17" s="32">
        <f>COUNTA(A2:A10)</f>
        <v>9</v>
      </c>
      <c r="C17" s="31"/>
      <c r="F17" s="35">
        <f>COUNTIF(B2:B10,"&gt;20")</f>
        <v>1</v>
      </c>
      <c r="G17" s="31"/>
      <c r="H17" s="14"/>
    </row>
    <row r="18" spans="2:8">
      <c r="H18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EAFA-1078-4E9D-954D-1C467F698294}">
  <dimension ref="A1:Y20"/>
  <sheetViews>
    <sheetView tabSelected="1" topLeftCell="O1" workbookViewId="0">
      <selection activeCell="O3" sqref="O3"/>
    </sheetView>
  </sheetViews>
  <sheetFormatPr defaultRowHeight="15"/>
  <sheetData>
    <row r="1" spans="1:25" ht="30">
      <c r="A1" s="1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68</v>
      </c>
      <c r="I1" s="34" t="s">
        <v>47</v>
      </c>
    </row>
    <row r="2" spans="1:25" ht="30">
      <c r="A2" s="10" t="s">
        <v>12</v>
      </c>
      <c r="B2" s="6" t="s">
        <v>60</v>
      </c>
      <c r="C2" s="6" t="s">
        <v>89</v>
      </c>
      <c r="D2" s="7">
        <v>5000</v>
      </c>
      <c r="E2" s="8">
        <f>D2*2.5%</f>
        <v>125</v>
      </c>
      <c r="F2" s="8">
        <f>D2*3.5%</f>
        <v>175.00000000000003</v>
      </c>
      <c r="G2" s="8">
        <f>D2*1.5%</f>
        <v>75</v>
      </c>
      <c r="H2" s="33">
        <f>SUM(D2:G2)</f>
        <v>5375</v>
      </c>
      <c r="I2" s="47" t="str">
        <f>IF(H2&gt;20000,"A",IF(H2&gt;10000,"B","C"))</f>
        <v>C</v>
      </c>
      <c r="J2" s="14"/>
      <c r="K2" s="13" t="s">
        <v>90</v>
      </c>
      <c r="L2" s="13"/>
    </row>
    <row r="3" spans="1:25" ht="30">
      <c r="A3" s="10" t="s">
        <v>91</v>
      </c>
      <c r="B3" s="6" t="s">
        <v>60</v>
      </c>
      <c r="C3" s="6" t="s">
        <v>92</v>
      </c>
      <c r="D3" s="7">
        <v>8000</v>
      </c>
      <c r="E3" s="8">
        <f t="shared" ref="E3:E9" si="0">D3*2.5%</f>
        <v>200</v>
      </c>
      <c r="F3" s="8">
        <f t="shared" ref="F3:F9" si="1">D3*3.5%</f>
        <v>280</v>
      </c>
      <c r="G3" s="8">
        <f t="shared" ref="G3:G9" si="2">D3*1.5%</f>
        <v>120</v>
      </c>
      <c r="H3" s="33">
        <f t="shared" ref="H3:H9" si="3">SUM(D3:G3)</f>
        <v>8600</v>
      </c>
      <c r="I3" s="47" t="str">
        <f t="shared" ref="I3:I9" si="4">IF(H3&gt;20000,"A",IF(H3&gt;10000,"B","C"))</f>
        <v>C</v>
      </c>
      <c r="J3" s="14"/>
      <c r="L3" t="s">
        <v>93</v>
      </c>
      <c r="O3" s="13"/>
      <c r="P3" s="13" t="s">
        <v>94</v>
      </c>
      <c r="Q3" s="13"/>
      <c r="R3" s="13"/>
      <c r="S3" s="13"/>
      <c r="T3" s="13"/>
      <c r="U3" s="13"/>
      <c r="V3" s="13"/>
      <c r="W3" s="13"/>
      <c r="X3" s="13"/>
      <c r="Y3" s="13"/>
    </row>
    <row r="4" spans="1:25" ht="30">
      <c r="A4" s="10" t="s">
        <v>14</v>
      </c>
      <c r="B4" s="6" t="s">
        <v>60</v>
      </c>
      <c r="C4" s="6" t="s">
        <v>95</v>
      </c>
      <c r="D4" s="7">
        <v>3000</v>
      </c>
      <c r="E4" s="8">
        <f t="shared" si="0"/>
        <v>75</v>
      </c>
      <c r="F4" s="8">
        <f t="shared" si="1"/>
        <v>105.00000000000001</v>
      </c>
      <c r="G4" s="8">
        <f t="shared" si="2"/>
        <v>45</v>
      </c>
      <c r="H4" s="33">
        <f t="shared" si="3"/>
        <v>3225</v>
      </c>
      <c r="I4" s="46" t="str">
        <f t="shared" si="4"/>
        <v>C</v>
      </c>
      <c r="K4" s="13"/>
      <c r="L4" s="43" t="s">
        <v>82</v>
      </c>
      <c r="M4" s="43" t="s">
        <v>84</v>
      </c>
      <c r="N4" s="43" t="s">
        <v>47</v>
      </c>
      <c r="O4" s="13"/>
      <c r="P4" s="84" t="s">
        <v>83</v>
      </c>
      <c r="Q4" s="84"/>
      <c r="R4" s="85" t="s">
        <v>96</v>
      </c>
      <c r="S4" s="88"/>
      <c r="T4" s="13"/>
      <c r="U4" s="13"/>
      <c r="V4" s="13"/>
      <c r="W4" s="13"/>
      <c r="X4" s="13"/>
      <c r="Y4" s="13"/>
    </row>
    <row r="5" spans="1:25" ht="30">
      <c r="A5" s="10" t="s">
        <v>17</v>
      </c>
      <c r="B5" s="6" t="s">
        <v>97</v>
      </c>
      <c r="C5" s="6" t="s">
        <v>98</v>
      </c>
      <c r="D5" s="7">
        <v>6000</v>
      </c>
      <c r="E5" s="8">
        <f t="shared" si="0"/>
        <v>150</v>
      </c>
      <c r="F5" s="8">
        <f t="shared" si="1"/>
        <v>210.00000000000003</v>
      </c>
      <c r="G5" s="8">
        <f t="shared" si="2"/>
        <v>90</v>
      </c>
      <c r="H5" s="33">
        <f t="shared" si="3"/>
        <v>6450</v>
      </c>
      <c r="I5" s="46" t="str">
        <f t="shared" si="4"/>
        <v>C</v>
      </c>
      <c r="K5" s="13"/>
      <c r="L5" s="38" t="s">
        <v>14</v>
      </c>
      <c r="M5" s="38" t="str">
        <f>VLOOKUP(A4,A2:I9,3,FALSE)</f>
        <v>PION</v>
      </c>
      <c r="N5" s="41" t="str">
        <f>VLOOKUP(A4,A2:I9,9,FALSE)</f>
        <v>C</v>
      </c>
      <c r="P5" s="89" t="s">
        <v>60</v>
      </c>
      <c r="Q5" s="89"/>
      <c r="R5" s="90">
        <f>COUNTIF(B2:B9,"COMPUTER")</f>
        <v>3</v>
      </c>
      <c r="S5" s="91"/>
    </row>
    <row r="6" spans="1:25" ht="30">
      <c r="A6" s="10" t="s">
        <v>99</v>
      </c>
      <c r="B6" s="6" t="s">
        <v>97</v>
      </c>
      <c r="C6" s="6" t="s">
        <v>100</v>
      </c>
      <c r="D6" s="7">
        <v>8000</v>
      </c>
      <c r="E6" s="8">
        <f t="shared" si="0"/>
        <v>200</v>
      </c>
      <c r="F6" s="8">
        <f t="shared" si="1"/>
        <v>280</v>
      </c>
      <c r="G6" s="8">
        <f t="shared" si="2"/>
        <v>120</v>
      </c>
      <c r="H6" s="33">
        <f t="shared" si="3"/>
        <v>8600</v>
      </c>
      <c r="I6" s="46" t="str">
        <f t="shared" si="4"/>
        <v>C</v>
      </c>
      <c r="K6" s="13"/>
      <c r="L6" s="38" t="s">
        <v>101</v>
      </c>
      <c r="M6" s="38" t="str">
        <f>VLOOKUP(A8,A2:I9,3,FALSE)</f>
        <v>MANAGER</v>
      </c>
      <c r="N6" s="42" t="str">
        <f>VLOOKUP(A8,A2:I9,9,FALSE)</f>
        <v>B</v>
      </c>
      <c r="P6" s="84" t="s">
        <v>97</v>
      </c>
      <c r="Q6" s="85"/>
      <c r="R6" s="86">
        <f>COUNTIF(B2:B9,"ELECTRICAL")</f>
        <v>3</v>
      </c>
      <c r="S6" s="81"/>
    </row>
    <row r="7" spans="1:25" ht="30">
      <c r="A7" s="10" t="s">
        <v>102</v>
      </c>
      <c r="B7" s="6" t="s">
        <v>97</v>
      </c>
      <c r="C7" s="6" t="s">
        <v>103</v>
      </c>
      <c r="D7" s="7">
        <v>9000</v>
      </c>
      <c r="E7" s="8">
        <f t="shared" si="0"/>
        <v>225</v>
      </c>
      <c r="F7" s="8">
        <f t="shared" si="1"/>
        <v>315.00000000000006</v>
      </c>
      <c r="G7" s="8">
        <f t="shared" si="2"/>
        <v>135</v>
      </c>
      <c r="H7" s="33">
        <f t="shared" si="3"/>
        <v>9675</v>
      </c>
      <c r="I7" s="46" t="str">
        <f t="shared" si="4"/>
        <v>C</v>
      </c>
      <c r="K7" s="13" t="s">
        <v>104</v>
      </c>
      <c r="L7" s="13"/>
      <c r="M7" s="13"/>
      <c r="N7" s="13"/>
      <c r="P7" s="87" t="s">
        <v>105</v>
      </c>
      <c r="Q7" s="87"/>
      <c r="R7" s="83">
        <f>COUNTIF(B2:B9,"FINANCE")</f>
        <v>2</v>
      </c>
      <c r="S7" s="82"/>
    </row>
    <row r="8" spans="1:25" ht="30">
      <c r="A8" s="10" t="s">
        <v>101</v>
      </c>
      <c r="B8" s="6" t="s">
        <v>105</v>
      </c>
      <c r="C8" s="6" t="s">
        <v>89</v>
      </c>
      <c r="D8" s="7">
        <v>10000</v>
      </c>
      <c r="E8" s="8">
        <f t="shared" si="0"/>
        <v>250</v>
      </c>
      <c r="F8" s="8">
        <f t="shared" si="1"/>
        <v>350.00000000000006</v>
      </c>
      <c r="G8" s="8">
        <f t="shared" si="2"/>
        <v>150</v>
      </c>
      <c r="H8" s="33">
        <f t="shared" si="3"/>
        <v>10750</v>
      </c>
      <c r="I8" s="46" t="str">
        <f t="shared" si="4"/>
        <v>B</v>
      </c>
      <c r="K8" s="43" t="s">
        <v>106</v>
      </c>
      <c r="L8" s="43"/>
      <c r="M8" s="43"/>
      <c r="N8" s="13"/>
    </row>
    <row r="9" spans="1:25">
      <c r="A9" s="10" t="s">
        <v>107</v>
      </c>
      <c r="B9" s="6" t="s">
        <v>105</v>
      </c>
      <c r="C9" s="6" t="s">
        <v>98</v>
      </c>
      <c r="D9" s="7">
        <v>5000</v>
      </c>
      <c r="E9" s="8">
        <f t="shared" si="0"/>
        <v>125</v>
      </c>
      <c r="F9" s="8">
        <f t="shared" si="1"/>
        <v>175.00000000000003</v>
      </c>
      <c r="G9" s="8">
        <f t="shared" si="2"/>
        <v>75</v>
      </c>
      <c r="H9" s="33">
        <f t="shared" si="3"/>
        <v>5375</v>
      </c>
      <c r="I9" s="46" t="str">
        <f t="shared" si="4"/>
        <v>C</v>
      </c>
      <c r="K9" s="38" t="s">
        <v>89</v>
      </c>
      <c r="L9" s="38"/>
      <c r="M9" s="38" t="s">
        <v>98</v>
      </c>
      <c r="N9" s="13"/>
    </row>
    <row r="10" spans="1:25">
      <c r="K10" s="38">
        <f>COUNTIF(C2:C9,"MANAGER")</f>
        <v>2</v>
      </c>
      <c r="L10" s="38"/>
      <c r="M10" s="38">
        <f>COUNTIF(C2:C9,"GUARD")</f>
        <v>2</v>
      </c>
      <c r="N10" s="13"/>
    </row>
    <row r="11" spans="1:25">
      <c r="E11" s="13"/>
      <c r="F11" s="13" t="s">
        <v>108</v>
      </c>
      <c r="G11" s="13"/>
      <c r="H11" s="14"/>
    </row>
    <row r="12" spans="1:25">
      <c r="A12" s="13"/>
      <c r="B12" s="43" t="s">
        <v>109</v>
      </c>
      <c r="C12" s="44"/>
      <c r="E12" s="93"/>
      <c r="F12" s="44" t="s">
        <v>110</v>
      </c>
      <c r="G12" s="45"/>
    </row>
    <row r="13" spans="1:25">
      <c r="A13" s="13"/>
      <c r="B13" s="39">
        <f>COUNTIF(B2:B9,"&lt;SUM&gt;")</f>
        <v>8</v>
      </c>
      <c r="C13" s="40"/>
      <c r="D13" s="40"/>
      <c r="F13" s="40">
        <f>SUMIF(B2:B9,"COMPUTER",D2:D9)</f>
        <v>16000</v>
      </c>
      <c r="G13" s="40"/>
      <c r="H13" s="14"/>
    </row>
    <row r="14" spans="1:25">
      <c r="A14" s="13"/>
      <c r="B14" s="13"/>
      <c r="C14" s="40"/>
      <c r="D14" s="40"/>
      <c r="E14" s="40"/>
      <c r="F14" s="40"/>
      <c r="G14" s="40"/>
      <c r="K14" s="14"/>
      <c r="L14" s="48"/>
      <c r="P14" s="92"/>
    </row>
    <row r="15" spans="1:25">
      <c r="A15" s="13"/>
      <c r="B15" s="13"/>
      <c r="C15" s="40"/>
      <c r="D15" s="40"/>
      <c r="E15" s="40"/>
      <c r="F15" s="40"/>
      <c r="G15" s="40"/>
    </row>
    <row r="16" spans="1:25">
      <c r="E16" s="14"/>
      <c r="F16" s="14"/>
    </row>
    <row r="20" spans="10:10">
      <c r="J2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StudentUser</dc:creator>
  <cp:keywords/>
  <dc:description/>
  <cp:lastModifiedBy/>
  <cp:revision/>
  <dcterms:created xsi:type="dcterms:W3CDTF">2021-10-02T03:14:09Z</dcterms:created>
  <dcterms:modified xsi:type="dcterms:W3CDTF">2021-10-03T14:09:51Z</dcterms:modified>
  <cp:category/>
  <cp:contentStatus/>
</cp:coreProperties>
</file>