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smael\Downloads\"/>
    </mc:Choice>
  </mc:AlternateContent>
  <bookViews>
    <workbookView xWindow="0" yWindow="0" windowWidth="28800" windowHeight="12435" activeTab="5"/>
  </bookViews>
  <sheets>
    <sheet name="Pressupost" sheetId="1" r:id="rId1"/>
    <sheet name="Factura mensual" sheetId="2" r:id="rId2"/>
    <sheet name="Reposteria" sheetId="3" r:id="rId3"/>
    <sheet name="Begudes" sheetId="4" r:id="rId4"/>
    <sheet name="Llum" sheetId="5" r:id="rId5"/>
    <sheet name="reposteria i begudes" sheetId="7" r:id="rId6"/>
  </sheets>
  <calcPr calcId="152511"/>
</workbook>
</file>

<file path=xl/calcChain.xml><?xml version="1.0" encoding="utf-8"?>
<calcChain xmlns="http://schemas.openxmlformats.org/spreadsheetml/2006/main">
  <c r="E31" i="7" l="1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F30" i="1" l="1"/>
  <c r="F32" i="1"/>
  <c r="F33" i="1"/>
  <c r="F26" i="1"/>
  <c r="F28" i="1"/>
  <c r="F12" i="1"/>
  <c r="F13" i="1"/>
  <c r="F18" i="1"/>
  <c r="F19" i="1"/>
  <c r="F24" i="1"/>
  <c r="F6" i="1"/>
  <c r="D3" i="1"/>
  <c r="F3" i="1" s="1"/>
  <c r="D4" i="1"/>
  <c r="F4" i="1" s="1"/>
  <c r="D5" i="1"/>
  <c r="F5" i="1" s="1"/>
  <c r="D6" i="1"/>
  <c r="D7" i="1"/>
  <c r="F7" i="1" s="1"/>
  <c r="D8" i="1"/>
  <c r="F8" i="1" s="1"/>
  <c r="D9" i="1"/>
  <c r="F9" i="1" s="1"/>
  <c r="D10" i="1"/>
  <c r="F10" i="1" s="1"/>
  <c r="D11" i="1"/>
  <c r="F11" i="1" s="1"/>
  <c r="D12" i="1"/>
  <c r="D13" i="1"/>
  <c r="D14" i="1"/>
  <c r="F14" i="1" s="1"/>
  <c r="D15" i="1"/>
  <c r="F15" i="1" s="1"/>
  <c r="D16" i="1"/>
  <c r="F16" i="1" s="1"/>
  <c r="D17" i="1"/>
  <c r="F17" i="1" s="1"/>
  <c r="D18" i="1"/>
  <c r="D19" i="1"/>
  <c r="D20" i="1"/>
  <c r="F20" i="1" s="1"/>
  <c r="D21" i="1"/>
  <c r="F21" i="1" s="1"/>
  <c r="D22" i="1"/>
  <c r="F22" i="1" s="1"/>
  <c r="D23" i="1"/>
  <c r="F23" i="1" s="1"/>
  <c r="D24" i="1"/>
  <c r="D26" i="1"/>
  <c r="D27" i="1"/>
  <c r="F27" i="1" s="1"/>
  <c r="D28" i="1"/>
  <c r="D29" i="1"/>
  <c r="F29" i="1" s="1"/>
  <c r="D30" i="1"/>
  <c r="D31" i="1"/>
  <c r="F31" i="1" s="1"/>
  <c r="D32" i="1"/>
  <c r="D33" i="1"/>
  <c r="D34" i="1"/>
  <c r="F34" i="1" s="1"/>
  <c r="D35" i="1"/>
  <c r="F35" i="1" s="1"/>
  <c r="D2" i="1"/>
  <c r="F2" i="1" s="1"/>
  <c r="D3" i="5"/>
  <c r="F37" i="1" l="1"/>
  <c r="E32" i="1"/>
  <c r="D14" i="5" l="1"/>
  <c r="E14" i="5"/>
  <c r="D13" i="5"/>
  <c r="E13" i="5" s="1"/>
  <c r="D12" i="5"/>
  <c r="E12" i="5" s="1"/>
  <c r="D11" i="5"/>
  <c r="E11" i="5" s="1"/>
  <c r="E3" i="5" l="1"/>
  <c r="D4" i="5"/>
  <c r="E4" i="5" s="1"/>
  <c r="D5" i="5"/>
  <c r="E5" i="5" s="1"/>
  <c r="D6" i="5"/>
  <c r="E6" i="5" s="1"/>
  <c r="D7" i="5"/>
  <c r="E7" i="5" s="1"/>
  <c r="D8" i="5"/>
  <c r="E8" i="5" s="1"/>
  <c r="D9" i="5"/>
  <c r="E9" i="5" s="1"/>
  <c r="D10" i="5"/>
  <c r="E10" i="5" s="1"/>
  <c r="D2" i="5"/>
  <c r="E2" i="5" s="1"/>
  <c r="E16" i="5" l="1"/>
  <c r="E19" i="5"/>
  <c r="E31" i="1"/>
  <c r="D13" i="4"/>
  <c r="D8" i="4"/>
  <c r="C11" i="2"/>
  <c r="D3" i="4"/>
  <c r="D4" i="4"/>
  <c r="D5" i="4"/>
  <c r="D6" i="4"/>
  <c r="D7" i="4"/>
  <c r="D2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2" i="3"/>
  <c r="D10" i="4" l="1"/>
  <c r="D11" i="4" s="1"/>
  <c r="D19" i="3"/>
  <c r="D20" i="3" s="1"/>
  <c r="E30" i="1"/>
  <c r="E26" i="1"/>
  <c r="E27" i="1"/>
  <c r="E28" i="1"/>
  <c r="E29" i="1"/>
  <c r="E24" i="1" l="1"/>
  <c r="E23" i="1"/>
  <c r="E33" i="1"/>
  <c r="E34" i="1"/>
  <c r="E35" i="1"/>
  <c r="E2" i="1"/>
  <c r="E3" i="1"/>
  <c r="E14" i="1" l="1"/>
  <c r="E15" i="1"/>
  <c r="E22" i="1"/>
  <c r="E10" i="1"/>
  <c r="E11" i="1"/>
  <c r="E12" i="1"/>
  <c r="E13" i="1"/>
  <c r="E16" i="1"/>
  <c r="E17" i="1"/>
  <c r="E18" i="1"/>
  <c r="E19" i="1"/>
  <c r="E20" i="1"/>
  <c r="E21" i="1"/>
  <c r="E9" i="1"/>
  <c r="E8" i="1"/>
  <c r="E7" i="1"/>
  <c r="E6" i="1"/>
  <c r="E5" i="1"/>
  <c r="E4" i="1"/>
  <c r="D37" i="1" l="1"/>
</calcChain>
</file>

<file path=xl/sharedStrings.xml><?xml version="1.0" encoding="utf-8"?>
<sst xmlns="http://schemas.openxmlformats.org/spreadsheetml/2006/main" count="137" uniqueCount="92">
  <si>
    <t>Ordinadors clients</t>
  </si>
  <si>
    <t>Ordinador empleats</t>
  </si>
  <si>
    <t>Caixa registradora</t>
  </si>
  <si>
    <t xml:space="preserve">Mostrador de fred </t>
  </si>
  <si>
    <t>Mostrador neutre</t>
  </si>
  <si>
    <t>Servidor</t>
  </si>
  <si>
    <t>Switch</t>
  </si>
  <si>
    <t>Vàter</t>
  </si>
  <si>
    <t>Pica</t>
  </si>
  <si>
    <t>Cafetera</t>
  </si>
  <si>
    <t>Papereres</t>
  </si>
  <si>
    <t>Biombos</t>
  </si>
  <si>
    <t>Instal·lació Llum</t>
  </si>
  <si>
    <t>Instal·lació Gas</t>
  </si>
  <si>
    <t>Instal·lació Aigua</t>
  </si>
  <si>
    <t>Llum/mes</t>
  </si>
  <si>
    <t>Gas/mes</t>
  </si>
  <si>
    <t>Aigua/mes</t>
  </si>
  <si>
    <t>Lloguer/mes</t>
  </si>
  <si>
    <t>Nº</t>
  </si>
  <si>
    <t>Taules per Cafeteria</t>
  </si>
  <si>
    <t>Taules per ordinadors</t>
  </si>
  <si>
    <t>Cadires per Cafeteria</t>
  </si>
  <si>
    <t>Cadires per Ordinadors</t>
  </si>
  <si>
    <t>Cadira Empleats</t>
  </si>
  <si>
    <t>Preu</t>
  </si>
  <si>
    <t>Taula Empleats</t>
  </si>
  <si>
    <t>Barra de bar</t>
  </si>
  <si>
    <t>Tamborets</t>
  </si>
  <si>
    <t>Impressora</t>
  </si>
  <si>
    <t>Teclat i Ratolí</t>
  </si>
  <si>
    <t>Nevera</t>
  </si>
  <si>
    <t>Total</t>
  </si>
  <si>
    <t>Café</t>
  </si>
  <si>
    <t>Begudes</t>
  </si>
  <si>
    <t>Gots</t>
  </si>
  <si>
    <t>Rebosteria</t>
  </si>
  <si>
    <t>Tasses i plats</t>
  </si>
  <si>
    <t>Culleres</t>
  </si>
  <si>
    <t>Variable</t>
  </si>
  <si>
    <t>Splitter</t>
  </si>
  <si>
    <t>SAI</t>
  </si>
  <si>
    <t>Disc Dur</t>
  </si>
  <si>
    <t>Croissant</t>
  </si>
  <si>
    <t>Napolitana Xocolata</t>
  </si>
  <si>
    <t>Ensaimada</t>
  </si>
  <si>
    <t>Croissant Xocolata</t>
  </si>
  <si>
    <t>Canya Xocolata</t>
  </si>
  <si>
    <t>Palmera</t>
  </si>
  <si>
    <t>Canya Crema</t>
  </si>
  <si>
    <t>Napolitana Crema</t>
  </si>
  <si>
    <t>Napolitana Salada</t>
  </si>
  <si>
    <t>Trena Xocolata</t>
  </si>
  <si>
    <t>Trena Crema</t>
  </si>
  <si>
    <t>Croissant Frankfurt</t>
  </si>
  <si>
    <t>Donut Classic</t>
  </si>
  <si>
    <t>Donut Xocolata</t>
  </si>
  <si>
    <t>Palmera Xocolata</t>
  </si>
  <si>
    <t>Preu de compra</t>
  </si>
  <si>
    <t>Fanta Taronja</t>
  </si>
  <si>
    <t>Fanta Llimona</t>
  </si>
  <si>
    <t>Preu Unitat</t>
  </si>
  <si>
    <t>Preu Total</t>
  </si>
  <si>
    <t>Coca Cola Normal</t>
  </si>
  <si>
    <t>Coca Cola Zero</t>
  </si>
  <si>
    <t>Nestea Llimona</t>
  </si>
  <si>
    <t>Cacaolat*6</t>
  </si>
  <si>
    <t>Preu compra</t>
  </si>
  <si>
    <t>Leche</t>
  </si>
  <si>
    <t>Forn</t>
  </si>
  <si>
    <t>nº</t>
  </si>
  <si>
    <t>w</t>
  </si>
  <si>
    <t>w totals</t>
  </si>
  <si>
    <t>kw</t>
  </si>
  <si>
    <t>Preu de la llum</t>
  </si>
  <si>
    <t>Cost €</t>
  </si>
  <si>
    <t>Fibra</t>
  </si>
  <si>
    <t>Nom</t>
  </si>
  <si>
    <t>Ordinadors Clients</t>
  </si>
  <si>
    <t>Ordinador Empleats</t>
  </si>
  <si>
    <t>Caixa Registradora</t>
  </si>
  <si>
    <t>Mostrador de Fred</t>
  </si>
  <si>
    <t>Mostrador Neutre</t>
  </si>
  <si>
    <t>Servidors</t>
  </si>
  <si>
    <t>Rack</t>
  </si>
  <si>
    <t>Totals IVA</t>
  </si>
  <si>
    <t>Total Sense IVA</t>
  </si>
  <si>
    <t>IVA</t>
  </si>
  <si>
    <t>Total Sense IVA=</t>
  </si>
  <si>
    <t>Total amb IVA =</t>
  </si>
  <si>
    <t>Café (paquets) 1kg</t>
  </si>
  <si>
    <t>Café descafeinat (paquets) 1kg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</si>
</sst>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_-* #,##0\ _€_-;\-* #,##0\ _€_-;_-* &quot;-&quot;??\ _€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8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rgb="FF3F3F3F"/>
      </right>
      <top style="medium">
        <color indexed="64"/>
      </top>
      <bottom style="medium">
        <color indexed="64"/>
      </bottom>
      <diagonal/>
    </border>
    <border>
      <left style="thin">
        <color rgb="FF3F3F3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3" fillId="2" borderId="1" applyNumberFormat="0" applyAlignment="0" applyProtection="0"/>
    <xf numFmtId="0" fontId="4" fillId="3" borderId="2" applyNumberFormat="0" applyAlignment="0" applyProtection="0"/>
    <xf numFmtId="0" fontId="5" fillId="4" borderId="0" applyNumberFormat="0" applyBorder="0" applyAlignment="0" applyProtection="0"/>
  </cellStyleXfs>
  <cellXfs count="19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44" fontId="0" fillId="0" borderId="0" xfId="1" applyFont="1"/>
    <xf numFmtId="44" fontId="0" fillId="0" borderId="0" xfId="0" applyNumberFormat="1"/>
    <xf numFmtId="44" fontId="1" fillId="0" borderId="0" xfId="1" applyFont="1"/>
    <xf numFmtId="0" fontId="0" fillId="0" borderId="0" xfId="0" applyAlignment="1">
      <alignment horizontal="right"/>
    </xf>
    <xf numFmtId="164" fontId="0" fillId="0" borderId="0" xfId="2" applyNumberFormat="1" applyFont="1"/>
    <xf numFmtId="0" fontId="0" fillId="0" borderId="0" xfId="0" applyBorder="1"/>
    <xf numFmtId="44" fontId="5" fillId="4" borderId="5" xfId="5" applyNumberFormat="1" applyBorder="1" applyAlignment="1">
      <alignment horizontal="left" vertical="center"/>
    </xf>
    <xf numFmtId="0" fontId="5" fillId="4" borderId="5" xfId="5" applyBorder="1" applyAlignment="1">
      <alignment horizontal="left" vertical="center"/>
    </xf>
    <xf numFmtId="0" fontId="5" fillId="4" borderId="6" xfId="5" applyBorder="1" applyAlignment="1">
      <alignment horizontal="left" vertical="center"/>
    </xf>
    <xf numFmtId="44" fontId="5" fillId="4" borderId="4" xfId="5" applyNumberFormat="1" applyBorder="1" applyAlignment="1">
      <alignment horizontal="left" vertical="center"/>
    </xf>
    <xf numFmtId="44" fontId="4" fillId="3" borderId="3" xfId="4" applyNumberFormat="1" applyBorder="1"/>
    <xf numFmtId="44" fontId="4" fillId="3" borderId="3" xfId="4" applyNumberFormat="1" applyBorder="1" applyAlignment="1"/>
    <xf numFmtId="164" fontId="3" fillId="2" borderId="3" xfId="3" applyNumberFormat="1" applyBorder="1" applyAlignment="1"/>
    <xf numFmtId="44" fontId="3" fillId="2" borderId="3" xfId="3" applyNumberFormat="1" applyBorder="1"/>
    <xf numFmtId="0" fontId="3" fillId="2" borderId="7" xfId="3" applyFont="1" applyBorder="1"/>
    <xf numFmtId="44" fontId="3" fillId="2" borderId="8" xfId="3" applyNumberFormat="1" applyFont="1" applyBorder="1"/>
  </cellXfs>
  <cellStyles count="6">
    <cellStyle name="Celda de comprobación" xfId="4" builtinId="23"/>
    <cellStyle name="Énfasis5" xfId="5" builtinId="45"/>
    <cellStyle name="Millares" xfId="2" builtinId="3"/>
    <cellStyle name="Moneda" xfId="1" builtinId="4"/>
    <cellStyle name="Normal" xfId="0" builtinId="0"/>
    <cellStyle name="Salida" xfId="3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opLeftCell="A4" zoomScaleNormal="100" workbookViewId="0">
      <selection activeCell="A18" sqref="A18"/>
    </sheetView>
  </sheetViews>
  <sheetFormatPr baseColWidth="10" defaultRowHeight="15" x14ac:dyDescent="0.25"/>
  <cols>
    <col min="1" max="1" width="23.85546875" customWidth="1"/>
    <col min="2" max="2" width="3.28515625" customWidth="1"/>
    <col min="3" max="3" width="14.7109375" customWidth="1"/>
    <col min="4" max="4" width="12.7109375" customWidth="1"/>
    <col min="5" max="5" width="15.5703125" customWidth="1"/>
    <col min="6" max="6" width="13" style="3" customWidth="1"/>
  </cols>
  <sheetData>
    <row r="1" spans="1:6" x14ac:dyDescent="0.25">
      <c r="B1" s="1" t="s">
        <v>19</v>
      </c>
      <c r="C1" s="1" t="s">
        <v>25</v>
      </c>
      <c r="D1" s="1" t="s">
        <v>87</v>
      </c>
      <c r="E1" s="1" t="s">
        <v>85</v>
      </c>
      <c r="F1" s="5" t="s">
        <v>86</v>
      </c>
    </row>
    <row r="2" spans="1:6" x14ac:dyDescent="0.25">
      <c r="A2" s="2" t="s">
        <v>0</v>
      </c>
      <c r="B2">
        <v>8</v>
      </c>
      <c r="C2" s="3">
        <v>195</v>
      </c>
      <c r="D2" s="3">
        <f>(C2*21/100)</f>
        <v>40.950000000000003</v>
      </c>
      <c r="E2" s="4">
        <f t="shared" ref="E2:E24" si="0">C2*B2</f>
        <v>1560</v>
      </c>
      <c r="F2" s="3">
        <f>(C2-D2)*B2</f>
        <v>1232.4000000000001</v>
      </c>
    </row>
    <row r="3" spans="1:6" x14ac:dyDescent="0.25">
      <c r="A3" s="2" t="s">
        <v>1</v>
      </c>
      <c r="B3">
        <v>1</v>
      </c>
      <c r="C3" s="3">
        <v>335.9</v>
      </c>
      <c r="D3" s="3">
        <f t="shared" ref="D3:D35" si="1">(C3*21/100)</f>
        <v>70.539000000000001</v>
      </c>
      <c r="E3" s="4">
        <f t="shared" si="0"/>
        <v>335.9</v>
      </c>
      <c r="F3" s="3">
        <f t="shared" ref="F3:F35" si="2">(C3-D3)*B3</f>
        <v>265.36099999999999</v>
      </c>
    </row>
    <row r="4" spans="1:6" x14ac:dyDescent="0.25">
      <c r="A4" s="2" t="s">
        <v>20</v>
      </c>
      <c r="B4">
        <v>4</v>
      </c>
      <c r="C4" s="3">
        <v>49.9</v>
      </c>
      <c r="D4" s="3">
        <f t="shared" si="1"/>
        <v>10.478999999999999</v>
      </c>
      <c r="E4" s="4">
        <f t="shared" si="0"/>
        <v>199.6</v>
      </c>
      <c r="F4" s="3">
        <f t="shared" si="2"/>
        <v>157.684</v>
      </c>
    </row>
    <row r="5" spans="1:6" x14ac:dyDescent="0.25">
      <c r="A5" s="2" t="s">
        <v>22</v>
      </c>
      <c r="B5">
        <v>16</v>
      </c>
      <c r="C5" s="3">
        <v>30.75</v>
      </c>
      <c r="D5" s="3">
        <f t="shared" si="1"/>
        <v>6.4574999999999996</v>
      </c>
      <c r="E5" s="4">
        <f t="shared" si="0"/>
        <v>492</v>
      </c>
      <c r="F5" s="3">
        <f t="shared" si="2"/>
        <v>388.68</v>
      </c>
    </row>
    <row r="6" spans="1:6" x14ac:dyDescent="0.25">
      <c r="A6" s="2" t="s">
        <v>21</v>
      </c>
      <c r="B6">
        <v>8</v>
      </c>
      <c r="C6" s="3">
        <v>91</v>
      </c>
      <c r="D6" s="3">
        <f t="shared" si="1"/>
        <v>19.11</v>
      </c>
      <c r="E6" s="4">
        <f t="shared" si="0"/>
        <v>728</v>
      </c>
      <c r="F6" s="3">
        <f t="shared" si="2"/>
        <v>575.12</v>
      </c>
    </row>
    <row r="7" spans="1:6" x14ac:dyDescent="0.25">
      <c r="A7" s="2" t="s">
        <v>23</v>
      </c>
      <c r="B7">
        <v>8</v>
      </c>
      <c r="C7" s="3">
        <v>39.9</v>
      </c>
      <c r="D7" s="3">
        <f t="shared" si="1"/>
        <v>8.3789999999999996</v>
      </c>
      <c r="E7" s="4">
        <f t="shared" si="0"/>
        <v>319.2</v>
      </c>
      <c r="F7" s="3">
        <f t="shared" si="2"/>
        <v>252.16800000000001</v>
      </c>
    </row>
    <row r="8" spans="1:6" x14ac:dyDescent="0.25">
      <c r="A8" s="2" t="s">
        <v>24</v>
      </c>
      <c r="B8">
        <v>1</v>
      </c>
      <c r="C8" s="3">
        <v>129.9</v>
      </c>
      <c r="D8" s="3">
        <f t="shared" si="1"/>
        <v>27.279</v>
      </c>
      <c r="E8" s="4">
        <f t="shared" si="0"/>
        <v>129.9</v>
      </c>
      <c r="F8" s="3">
        <f t="shared" si="2"/>
        <v>102.62100000000001</v>
      </c>
    </row>
    <row r="9" spans="1:6" x14ac:dyDescent="0.25">
      <c r="A9" s="2" t="s">
        <v>26</v>
      </c>
      <c r="B9">
        <v>1</v>
      </c>
      <c r="C9" s="3">
        <v>279</v>
      </c>
      <c r="D9" s="3">
        <f t="shared" si="1"/>
        <v>58.59</v>
      </c>
      <c r="E9" s="4">
        <f t="shared" si="0"/>
        <v>279</v>
      </c>
      <c r="F9" s="3">
        <f t="shared" si="2"/>
        <v>220.41</v>
      </c>
    </row>
    <row r="10" spans="1:6" x14ac:dyDescent="0.25">
      <c r="A10" s="2" t="s">
        <v>31</v>
      </c>
      <c r="B10">
        <v>1</v>
      </c>
      <c r="C10" s="3">
        <v>2669.6</v>
      </c>
      <c r="D10" s="3">
        <f t="shared" si="1"/>
        <v>560.61599999999999</v>
      </c>
      <c r="E10" s="4">
        <f t="shared" si="0"/>
        <v>2669.6</v>
      </c>
      <c r="F10" s="3">
        <f t="shared" si="2"/>
        <v>2108.9839999999999</v>
      </c>
    </row>
    <row r="11" spans="1:6" x14ac:dyDescent="0.25">
      <c r="A11" s="2" t="s">
        <v>2</v>
      </c>
      <c r="B11">
        <v>1</v>
      </c>
      <c r="C11" s="3">
        <v>130</v>
      </c>
      <c r="D11" s="3">
        <f t="shared" si="1"/>
        <v>27.3</v>
      </c>
      <c r="E11" s="4">
        <f t="shared" si="0"/>
        <v>130</v>
      </c>
      <c r="F11" s="3">
        <f t="shared" si="2"/>
        <v>102.7</v>
      </c>
    </row>
    <row r="12" spans="1:6" x14ac:dyDescent="0.25">
      <c r="A12" s="2" t="s">
        <v>3</v>
      </c>
      <c r="B12">
        <v>1</v>
      </c>
      <c r="C12" s="3">
        <v>995.94</v>
      </c>
      <c r="D12" s="3">
        <f t="shared" si="1"/>
        <v>209.1474</v>
      </c>
      <c r="E12" s="4">
        <f t="shared" si="0"/>
        <v>995.94</v>
      </c>
      <c r="F12" s="3">
        <f t="shared" si="2"/>
        <v>786.79259999999999</v>
      </c>
    </row>
    <row r="13" spans="1:6" x14ac:dyDescent="0.25">
      <c r="A13" s="2" t="s">
        <v>4</v>
      </c>
      <c r="B13">
        <v>1</v>
      </c>
      <c r="C13" s="3">
        <v>1450</v>
      </c>
      <c r="D13" s="3">
        <f t="shared" si="1"/>
        <v>304.5</v>
      </c>
      <c r="E13" s="4">
        <f t="shared" si="0"/>
        <v>1450</v>
      </c>
      <c r="F13" s="3">
        <f t="shared" si="2"/>
        <v>1145.5</v>
      </c>
    </row>
    <row r="14" spans="1:6" x14ac:dyDescent="0.25">
      <c r="A14" s="2" t="s">
        <v>5</v>
      </c>
      <c r="B14">
        <v>3</v>
      </c>
      <c r="C14" s="3">
        <v>641.29999999999995</v>
      </c>
      <c r="D14" s="3">
        <f t="shared" si="1"/>
        <v>134.673</v>
      </c>
      <c r="E14" s="4">
        <f t="shared" si="0"/>
        <v>1923.8999999999999</v>
      </c>
      <c r="F14" s="3">
        <f t="shared" si="2"/>
        <v>1519.8809999999999</v>
      </c>
    </row>
    <row r="15" spans="1:6" x14ac:dyDescent="0.25">
      <c r="A15" s="2" t="s">
        <v>6</v>
      </c>
      <c r="B15">
        <v>1</v>
      </c>
      <c r="C15" s="3">
        <v>29</v>
      </c>
      <c r="D15" s="3">
        <f t="shared" si="1"/>
        <v>6.09</v>
      </c>
      <c r="E15" s="4">
        <f t="shared" si="0"/>
        <v>29</v>
      </c>
      <c r="F15" s="3">
        <f t="shared" si="2"/>
        <v>22.91</v>
      </c>
    </row>
    <row r="16" spans="1:6" x14ac:dyDescent="0.25">
      <c r="A16" s="2" t="s">
        <v>7</v>
      </c>
      <c r="B16">
        <v>1</v>
      </c>
      <c r="C16" s="3">
        <v>35.950000000000003</v>
      </c>
      <c r="D16" s="3">
        <f t="shared" si="1"/>
        <v>7.5495000000000001</v>
      </c>
      <c r="E16" s="4">
        <f t="shared" si="0"/>
        <v>35.950000000000003</v>
      </c>
      <c r="F16" s="3">
        <f t="shared" si="2"/>
        <v>28.400500000000001</v>
      </c>
    </row>
    <row r="17" spans="1:6" x14ac:dyDescent="0.25">
      <c r="A17" s="2" t="s">
        <v>8</v>
      </c>
      <c r="B17">
        <v>1</v>
      </c>
      <c r="C17" s="3">
        <v>43.7</v>
      </c>
      <c r="D17" s="3">
        <f t="shared" si="1"/>
        <v>9.1769999999999996</v>
      </c>
      <c r="E17" s="4">
        <f t="shared" si="0"/>
        <v>43.7</v>
      </c>
      <c r="F17" s="3">
        <f t="shared" si="2"/>
        <v>34.523000000000003</v>
      </c>
    </row>
    <row r="18" spans="1:6" x14ac:dyDescent="0.25">
      <c r="A18" s="2" t="s">
        <v>9</v>
      </c>
      <c r="B18">
        <v>1</v>
      </c>
      <c r="C18" s="3">
        <v>2016.38</v>
      </c>
      <c r="D18" s="3">
        <f t="shared" si="1"/>
        <v>423.43980000000005</v>
      </c>
      <c r="E18" s="4">
        <f t="shared" si="0"/>
        <v>2016.38</v>
      </c>
      <c r="F18" s="3">
        <f t="shared" si="2"/>
        <v>1592.9402</v>
      </c>
    </row>
    <row r="19" spans="1:6" x14ac:dyDescent="0.25">
      <c r="A19" s="2" t="s">
        <v>10</v>
      </c>
      <c r="B19">
        <v>2</v>
      </c>
      <c r="C19" s="3">
        <v>38.9</v>
      </c>
      <c r="D19" s="3">
        <f t="shared" si="1"/>
        <v>8.1690000000000005</v>
      </c>
      <c r="E19" s="4">
        <f t="shared" si="0"/>
        <v>77.8</v>
      </c>
      <c r="F19" s="3">
        <f t="shared" si="2"/>
        <v>61.461999999999996</v>
      </c>
    </row>
    <row r="20" spans="1:6" x14ac:dyDescent="0.25">
      <c r="A20" s="2" t="s">
        <v>11</v>
      </c>
      <c r="B20">
        <v>15</v>
      </c>
      <c r="C20" s="3">
        <v>99</v>
      </c>
      <c r="D20" s="3">
        <f t="shared" si="1"/>
        <v>20.79</v>
      </c>
      <c r="E20" s="4">
        <f t="shared" si="0"/>
        <v>1485</v>
      </c>
      <c r="F20" s="3">
        <f t="shared" si="2"/>
        <v>1173.1500000000001</v>
      </c>
    </row>
    <row r="21" spans="1:6" x14ac:dyDescent="0.25">
      <c r="A21" s="2" t="s">
        <v>28</v>
      </c>
      <c r="B21">
        <v>4</v>
      </c>
      <c r="C21" s="3">
        <v>14.53</v>
      </c>
      <c r="D21" s="3">
        <f t="shared" si="1"/>
        <v>3.0512999999999999</v>
      </c>
      <c r="E21" s="4">
        <f t="shared" si="0"/>
        <v>58.12</v>
      </c>
      <c r="F21" s="3">
        <f t="shared" si="2"/>
        <v>45.9148</v>
      </c>
    </row>
    <row r="22" spans="1:6" x14ac:dyDescent="0.25">
      <c r="A22" s="2" t="s">
        <v>27</v>
      </c>
      <c r="B22">
        <v>1</v>
      </c>
      <c r="C22" s="3">
        <v>600</v>
      </c>
      <c r="D22" s="3">
        <f t="shared" si="1"/>
        <v>126</v>
      </c>
      <c r="E22" s="3">
        <f t="shared" si="0"/>
        <v>600</v>
      </c>
      <c r="F22" s="3">
        <f t="shared" si="2"/>
        <v>474</v>
      </c>
    </row>
    <row r="23" spans="1:6" x14ac:dyDescent="0.25">
      <c r="A23" s="2" t="s">
        <v>29</v>
      </c>
      <c r="B23">
        <v>1</v>
      </c>
      <c r="C23" s="3">
        <v>50</v>
      </c>
      <c r="D23" s="3">
        <f t="shared" si="1"/>
        <v>10.5</v>
      </c>
      <c r="E23" s="3">
        <f t="shared" si="0"/>
        <v>50</v>
      </c>
      <c r="F23" s="3">
        <f t="shared" si="2"/>
        <v>39.5</v>
      </c>
    </row>
    <row r="24" spans="1:6" x14ac:dyDescent="0.25">
      <c r="A24" s="2" t="s">
        <v>30</v>
      </c>
      <c r="B24">
        <v>1</v>
      </c>
      <c r="C24" s="3">
        <v>13.95</v>
      </c>
      <c r="D24" s="3">
        <f t="shared" si="1"/>
        <v>2.9295</v>
      </c>
      <c r="E24" s="3">
        <f t="shared" si="0"/>
        <v>13.95</v>
      </c>
      <c r="F24" s="3">
        <f t="shared" si="2"/>
        <v>11.020499999999998</v>
      </c>
    </row>
    <row r="25" spans="1:6" x14ac:dyDescent="0.25">
      <c r="A25" s="2" t="s">
        <v>37</v>
      </c>
      <c r="B25">
        <v>16</v>
      </c>
      <c r="C25" s="6" t="s">
        <v>39</v>
      </c>
      <c r="D25" s="6" t="s">
        <v>39</v>
      </c>
      <c r="E25" s="3">
        <v>183.84</v>
      </c>
      <c r="F25" s="3">
        <v>151.93</v>
      </c>
    </row>
    <row r="26" spans="1:6" x14ac:dyDescent="0.25">
      <c r="A26" s="2" t="s">
        <v>35</v>
      </c>
      <c r="B26">
        <v>3</v>
      </c>
      <c r="C26" s="3">
        <v>13.74</v>
      </c>
      <c r="D26" s="3">
        <f t="shared" si="1"/>
        <v>2.8854000000000002</v>
      </c>
      <c r="E26" s="3">
        <f t="shared" ref="E26:E35" si="3">C26*B26</f>
        <v>41.22</v>
      </c>
      <c r="F26" s="3">
        <f t="shared" si="2"/>
        <v>32.563800000000001</v>
      </c>
    </row>
    <row r="27" spans="1:6" x14ac:dyDescent="0.25">
      <c r="A27" s="2" t="s">
        <v>38</v>
      </c>
      <c r="B27">
        <v>2</v>
      </c>
      <c r="C27" s="3">
        <v>11.99</v>
      </c>
      <c r="D27" s="3">
        <f t="shared" si="1"/>
        <v>2.5179</v>
      </c>
      <c r="E27" s="3">
        <f t="shared" si="3"/>
        <v>23.98</v>
      </c>
      <c r="F27" s="3">
        <f t="shared" si="2"/>
        <v>18.944200000000002</v>
      </c>
    </row>
    <row r="28" spans="1:6" x14ac:dyDescent="0.25">
      <c r="A28" s="2" t="s">
        <v>40</v>
      </c>
      <c r="B28">
        <v>1</v>
      </c>
      <c r="C28" s="3">
        <v>22.95</v>
      </c>
      <c r="D28" s="3">
        <f t="shared" si="1"/>
        <v>4.8194999999999997</v>
      </c>
      <c r="E28" s="3">
        <f t="shared" si="3"/>
        <v>22.95</v>
      </c>
      <c r="F28" s="3">
        <f t="shared" si="2"/>
        <v>18.130499999999998</v>
      </c>
    </row>
    <row r="29" spans="1:6" x14ac:dyDescent="0.25">
      <c r="A29" s="2" t="s">
        <v>41</v>
      </c>
      <c r="B29">
        <v>2</v>
      </c>
      <c r="C29" s="3">
        <v>126</v>
      </c>
      <c r="D29" s="3">
        <f t="shared" si="1"/>
        <v>26.46</v>
      </c>
      <c r="E29" s="3">
        <f t="shared" si="3"/>
        <v>252</v>
      </c>
      <c r="F29" s="3">
        <f t="shared" si="2"/>
        <v>199.07999999999998</v>
      </c>
    </row>
    <row r="30" spans="1:6" x14ac:dyDescent="0.25">
      <c r="A30" s="2" t="s">
        <v>42</v>
      </c>
      <c r="B30">
        <v>2</v>
      </c>
      <c r="C30" s="3">
        <v>46.95</v>
      </c>
      <c r="D30" s="3">
        <f t="shared" si="1"/>
        <v>9.8595000000000006</v>
      </c>
      <c r="E30" s="3">
        <f t="shared" si="3"/>
        <v>93.9</v>
      </c>
      <c r="F30" s="3">
        <f t="shared" si="2"/>
        <v>74.181000000000012</v>
      </c>
    </row>
    <row r="31" spans="1:6" x14ac:dyDescent="0.25">
      <c r="A31" s="2" t="s">
        <v>69</v>
      </c>
      <c r="B31">
        <v>1</v>
      </c>
      <c r="C31" s="3">
        <v>495</v>
      </c>
      <c r="D31" s="3">
        <f t="shared" si="1"/>
        <v>103.95</v>
      </c>
      <c r="E31" s="3">
        <f t="shared" si="3"/>
        <v>495</v>
      </c>
      <c r="F31" s="3">
        <f t="shared" si="2"/>
        <v>391.05</v>
      </c>
    </row>
    <row r="32" spans="1:6" x14ac:dyDescent="0.25">
      <c r="A32" s="2" t="s">
        <v>84</v>
      </c>
      <c r="B32">
        <v>1</v>
      </c>
      <c r="C32" s="3">
        <v>299</v>
      </c>
      <c r="D32" s="3">
        <f t="shared" si="1"/>
        <v>62.79</v>
      </c>
      <c r="E32" s="3">
        <f t="shared" si="3"/>
        <v>299</v>
      </c>
      <c r="F32" s="3">
        <f t="shared" si="2"/>
        <v>236.21</v>
      </c>
    </row>
    <row r="33" spans="1:6" x14ac:dyDescent="0.25">
      <c r="A33" s="2" t="s">
        <v>12</v>
      </c>
      <c r="B33">
        <v>1</v>
      </c>
      <c r="C33" s="3">
        <v>1400</v>
      </c>
      <c r="D33" s="3">
        <f t="shared" si="1"/>
        <v>294</v>
      </c>
      <c r="E33" s="3">
        <f t="shared" si="3"/>
        <v>1400</v>
      </c>
      <c r="F33" s="3">
        <f t="shared" si="2"/>
        <v>1106</v>
      </c>
    </row>
    <row r="34" spans="1:6" x14ac:dyDescent="0.25">
      <c r="A34" s="2" t="s">
        <v>13</v>
      </c>
      <c r="B34">
        <v>1</v>
      </c>
      <c r="C34" s="3">
        <v>763.76</v>
      </c>
      <c r="D34" s="3">
        <f t="shared" si="1"/>
        <v>160.3896</v>
      </c>
      <c r="E34" s="4">
        <f t="shared" si="3"/>
        <v>763.76</v>
      </c>
      <c r="F34" s="3">
        <f t="shared" si="2"/>
        <v>603.37040000000002</v>
      </c>
    </row>
    <row r="35" spans="1:6" x14ac:dyDescent="0.25">
      <c r="A35" s="2" t="s">
        <v>14</v>
      </c>
      <c r="B35">
        <v>1</v>
      </c>
      <c r="C35" s="3">
        <v>1800</v>
      </c>
      <c r="D35" s="3">
        <f t="shared" si="1"/>
        <v>378</v>
      </c>
      <c r="E35" s="4">
        <f t="shared" si="3"/>
        <v>1800</v>
      </c>
      <c r="F35" s="3">
        <f t="shared" si="2"/>
        <v>1422</v>
      </c>
    </row>
    <row r="37" spans="1:6" x14ac:dyDescent="0.25">
      <c r="C37" s="1" t="s">
        <v>89</v>
      </c>
      <c r="D37" s="3">
        <f>SUM(E2:E35)</f>
        <v>20998.59</v>
      </c>
      <c r="E37" t="s">
        <v>88</v>
      </c>
      <c r="F37" s="3">
        <f>SUM(F2:F35)</f>
        <v>16595.582499999997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A8" sqref="A8"/>
    </sheetView>
  </sheetViews>
  <sheetFormatPr baseColWidth="10" defaultRowHeight="15" x14ac:dyDescent="0.25"/>
  <cols>
    <col min="1" max="1" width="14.5703125" customWidth="1"/>
  </cols>
  <sheetData>
    <row r="1" spans="1:3" x14ac:dyDescent="0.25">
      <c r="B1" s="5" t="s">
        <v>25</v>
      </c>
    </row>
    <row r="2" spans="1:3" x14ac:dyDescent="0.25">
      <c r="A2" s="2" t="s">
        <v>15</v>
      </c>
      <c r="B2" s="3">
        <v>535.29999999999995</v>
      </c>
    </row>
    <row r="3" spans="1:3" x14ac:dyDescent="0.25">
      <c r="A3" s="2" t="s">
        <v>16</v>
      </c>
      <c r="B3" s="3">
        <v>150</v>
      </c>
    </row>
    <row r="4" spans="1:3" x14ac:dyDescent="0.25">
      <c r="A4" s="2" t="s">
        <v>17</v>
      </c>
      <c r="B4" s="3">
        <v>50</v>
      </c>
    </row>
    <row r="5" spans="1:3" x14ac:dyDescent="0.25">
      <c r="A5" s="2" t="s">
        <v>18</v>
      </c>
      <c r="B5" s="3">
        <v>700</v>
      </c>
    </row>
    <row r="6" spans="1:3" x14ac:dyDescent="0.25">
      <c r="A6" s="2" t="s">
        <v>36</v>
      </c>
      <c r="B6" s="3">
        <v>210</v>
      </c>
    </row>
    <row r="7" spans="1:3" x14ac:dyDescent="0.25">
      <c r="A7" s="2" t="s">
        <v>34</v>
      </c>
      <c r="B7" s="3">
        <v>38.14</v>
      </c>
    </row>
    <row r="8" spans="1:3" x14ac:dyDescent="0.25">
      <c r="A8" s="2" t="s">
        <v>33</v>
      </c>
      <c r="B8" s="3">
        <v>120</v>
      </c>
    </row>
    <row r="9" spans="1:3" x14ac:dyDescent="0.25">
      <c r="A9" s="2" t="s">
        <v>76</v>
      </c>
      <c r="B9" s="3">
        <v>41</v>
      </c>
    </row>
    <row r="11" spans="1:3" x14ac:dyDescent="0.25">
      <c r="B11" s="1" t="s">
        <v>32</v>
      </c>
      <c r="C11" s="4">
        <f>SUM(B2:B9)</f>
        <v>1844.44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sqref="A1:D17"/>
    </sheetView>
  </sheetViews>
  <sheetFormatPr baseColWidth="10" defaultRowHeight="15" x14ac:dyDescent="0.25"/>
  <cols>
    <col min="1" max="1" width="22.28515625" style="5" customWidth="1"/>
    <col min="2" max="2" width="7.42578125" style="3" customWidth="1"/>
    <col min="3" max="3" width="12.5703125" customWidth="1"/>
  </cols>
  <sheetData>
    <row r="1" spans="1:4" x14ac:dyDescent="0.25">
      <c r="B1" s="5" t="s">
        <v>19</v>
      </c>
      <c r="C1" s="5" t="s">
        <v>61</v>
      </c>
      <c r="D1" s="5" t="s">
        <v>32</v>
      </c>
    </row>
    <row r="2" spans="1:4" x14ac:dyDescent="0.25">
      <c r="A2" s="5" t="s">
        <v>43</v>
      </c>
      <c r="B2" s="7">
        <v>20</v>
      </c>
      <c r="C2" s="3">
        <v>1.25</v>
      </c>
      <c r="D2" s="3">
        <f>C2*B2</f>
        <v>25</v>
      </c>
    </row>
    <row r="3" spans="1:4" x14ac:dyDescent="0.25">
      <c r="A3" s="5" t="s">
        <v>46</v>
      </c>
      <c r="B3" s="7">
        <v>20</v>
      </c>
      <c r="C3" s="3">
        <v>1.5</v>
      </c>
      <c r="D3" s="3">
        <f t="shared" ref="D3:D17" si="0">C3*B3</f>
        <v>30</v>
      </c>
    </row>
    <row r="4" spans="1:4" x14ac:dyDescent="0.25">
      <c r="A4" s="5" t="s">
        <v>44</v>
      </c>
      <c r="B4" s="7">
        <v>20</v>
      </c>
      <c r="C4" s="3">
        <v>1.35</v>
      </c>
      <c r="D4" s="3">
        <f t="shared" si="0"/>
        <v>27</v>
      </c>
    </row>
    <row r="5" spans="1:4" x14ac:dyDescent="0.25">
      <c r="A5" s="5" t="s">
        <v>45</v>
      </c>
      <c r="B5" s="7">
        <v>20</v>
      </c>
      <c r="C5" s="3">
        <v>1.1000000000000001</v>
      </c>
      <c r="D5" s="3">
        <f t="shared" si="0"/>
        <v>22</v>
      </c>
    </row>
    <row r="6" spans="1:4" x14ac:dyDescent="0.25">
      <c r="A6" s="5" t="s">
        <v>47</v>
      </c>
      <c r="B6" s="7">
        <v>20</v>
      </c>
      <c r="C6" s="3">
        <v>1.4</v>
      </c>
      <c r="D6" s="3">
        <f t="shared" si="0"/>
        <v>28</v>
      </c>
    </row>
    <row r="7" spans="1:4" x14ac:dyDescent="0.25">
      <c r="A7" s="5" t="s">
        <v>49</v>
      </c>
      <c r="B7" s="7">
        <v>20</v>
      </c>
      <c r="C7" s="3">
        <v>1.4</v>
      </c>
      <c r="D7" s="3">
        <f t="shared" si="0"/>
        <v>28</v>
      </c>
    </row>
    <row r="8" spans="1:4" x14ac:dyDescent="0.25">
      <c r="A8" s="5" t="s">
        <v>48</v>
      </c>
      <c r="B8" s="7">
        <v>20</v>
      </c>
      <c r="C8" s="3">
        <v>1.2</v>
      </c>
      <c r="D8" s="3">
        <f t="shared" si="0"/>
        <v>24</v>
      </c>
    </row>
    <row r="9" spans="1:4" x14ac:dyDescent="0.25">
      <c r="A9" s="5" t="s">
        <v>44</v>
      </c>
      <c r="B9" s="7">
        <v>20</v>
      </c>
      <c r="C9" s="3">
        <v>1.35</v>
      </c>
      <c r="D9" s="3">
        <f t="shared" si="0"/>
        <v>27</v>
      </c>
    </row>
    <row r="10" spans="1:4" x14ac:dyDescent="0.25">
      <c r="A10" s="5" t="s">
        <v>50</v>
      </c>
      <c r="B10" s="7">
        <v>20</v>
      </c>
      <c r="C10" s="3">
        <v>1.35</v>
      </c>
      <c r="D10" s="3">
        <f t="shared" si="0"/>
        <v>27</v>
      </c>
    </row>
    <row r="11" spans="1:4" x14ac:dyDescent="0.25">
      <c r="A11" s="5" t="s">
        <v>51</v>
      </c>
      <c r="B11" s="7">
        <v>20</v>
      </c>
      <c r="C11" s="3">
        <v>1.4</v>
      </c>
      <c r="D11" s="3">
        <f t="shared" si="0"/>
        <v>28</v>
      </c>
    </row>
    <row r="12" spans="1:4" x14ac:dyDescent="0.25">
      <c r="A12" s="5" t="s">
        <v>52</v>
      </c>
      <c r="B12" s="7">
        <v>20</v>
      </c>
      <c r="C12" s="3">
        <v>1.4</v>
      </c>
      <c r="D12" s="3">
        <f t="shared" si="0"/>
        <v>28</v>
      </c>
    </row>
    <row r="13" spans="1:4" x14ac:dyDescent="0.25">
      <c r="A13" s="5" t="s">
        <v>53</v>
      </c>
      <c r="B13" s="7">
        <v>20</v>
      </c>
      <c r="C13" s="3">
        <v>1.4</v>
      </c>
      <c r="D13" s="3">
        <f t="shared" si="0"/>
        <v>28</v>
      </c>
    </row>
    <row r="14" spans="1:4" x14ac:dyDescent="0.25">
      <c r="A14" s="5" t="s">
        <v>54</v>
      </c>
      <c r="B14" s="7">
        <v>20</v>
      </c>
      <c r="C14" s="3">
        <v>1.45</v>
      </c>
      <c r="D14" s="3">
        <f t="shared" si="0"/>
        <v>29</v>
      </c>
    </row>
    <row r="15" spans="1:4" x14ac:dyDescent="0.25">
      <c r="A15" s="5" t="s">
        <v>55</v>
      </c>
      <c r="B15" s="7">
        <v>20</v>
      </c>
      <c r="C15" s="3">
        <v>1.05</v>
      </c>
      <c r="D15" s="3">
        <f t="shared" si="0"/>
        <v>21</v>
      </c>
    </row>
    <row r="16" spans="1:4" x14ac:dyDescent="0.25">
      <c r="A16" s="5" t="s">
        <v>56</v>
      </c>
      <c r="B16" s="7">
        <v>20</v>
      </c>
      <c r="C16" s="3">
        <v>1.1000000000000001</v>
      </c>
      <c r="D16" s="3">
        <f t="shared" si="0"/>
        <v>22</v>
      </c>
    </row>
    <row r="17" spans="1:4" x14ac:dyDescent="0.25">
      <c r="A17" s="5" t="s">
        <v>57</v>
      </c>
      <c r="B17" s="7">
        <v>20</v>
      </c>
      <c r="C17" s="3">
        <v>1.3</v>
      </c>
      <c r="D17" s="3">
        <f t="shared" si="0"/>
        <v>26</v>
      </c>
    </row>
    <row r="18" spans="1:4" x14ac:dyDescent="0.25">
      <c r="B18" s="7"/>
      <c r="C18" s="3"/>
    </row>
    <row r="19" spans="1:4" x14ac:dyDescent="0.25">
      <c r="C19" s="5" t="s">
        <v>32</v>
      </c>
      <c r="D19" s="3">
        <f>SUM(D2:D17)</f>
        <v>420</v>
      </c>
    </row>
    <row r="20" spans="1:4" x14ac:dyDescent="0.25">
      <c r="A20" s="1" t="s">
        <v>58</v>
      </c>
      <c r="D20" s="4">
        <f>D19/2</f>
        <v>210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A2" sqref="A2:D8"/>
    </sheetView>
  </sheetViews>
  <sheetFormatPr baseColWidth="10" defaultRowHeight="15" x14ac:dyDescent="0.25"/>
  <cols>
    <col min="1" max="1" width="18.85546875" customWidth="1"/>
    <col min="2" max="2" width="4.7109375" customWidth="1"/>
    <col min="4" max="4" width="11.140625" customWidth="1"/>
  </cols>
  <sheetData>
    <row r="1" spans="1:4" x14ac:dyDescent="0.25">
      <c r="A1" s="1"/>
      <c r="B1" s="1" t="s">
        <v>19</v>
      </c>
      <c r="C1" s="1" t="s">
        <v>61</v>
      </c>
      <c r="D1" s="1" t="s">
        <v>62</v>
      </c>
    </row>
    <row r="2" spans="1:4" x14ac:dyDescent="0.25">
      <c r="A2" s="1" t="s">
        <v>59</v>
      </c>
      <c r="B2">
        <v>20</v>
      </c>
      <c r="C2" s="3">
        <v>0.43</v>
      </c>
      <c r="D2" s="3">
        <f>C2*B2</f>
        <v>8.6</v>
      </c>
    </row>
    <row r="3" spans="1:4" x14ac:dyDescent="0.25">
      <c r="A3" s="1" t="s">
        <v>60</v>
      </c>
      <c r="B3">
        <v>20</v>
      </c>
      <c r="C3" s="3">
        <v>0.43</v>
      </c>
      <c r="D3" s="3">
        <f t="shared" ref="D3:D8" si="0">C3*B3</f>
        <v>8.6</v>
      </c>
    </row>
    <row r="4" spans="1:4" x14ac:dyDescent="0.25">
      <c r="A4" s="1" t="s">
        <v>63</v>
      </c>
      <c r="B4">
        <v>20</v>
      </c>
      <c r="C4" s="3">
        <v>0.56999999999999995</v>
      </c>
      <c r="D4" s="3">
        <f t="shared" si="0"/>
        <v>11.399999999999999</v>
      </c>
    </row>
    <row r="5" spans="1:4" x14ac:dyDescent="0.25">
      <c r="A5" s="1" t="s">
        <v>64</v>
      </c>
      <c r="B5">
        <v>20</v>
      </c>
      <c r="C5" s="3">
        <v>0.56999999999999995</v>
      </c>
      <c r="D5" s="3">
        <f t="shared" si="0"/>
        <v>11.399999999999999</v>
      </c>
    </row>
    <row r="6" spans="1:4" x14ac:dyDescent="0.25">
      <c r="A6" s="1" t="s">
        <v>65</v>
      </c>
      <c r="B6">
        <v>20</v>
      </c>
      <c r="C6" s="3">
        <v>0.59</v>
      </c>
      <c r="D6" s="3">
        <f t="shared" si="0"/>
        <v>11.799999999999999</v>
      </c>
    </row>
    <row r="7" spans="1:4" x14ac:dyDescent="0.25">
      <c r="A7" s="1" t="s">
        <v>66</v>
      </c>
      <c r="B7">
        <v>3</v>
      </c>
      <c r="C7" s="3">
        <v>3.49</v>
      </c>
      <c r="D7" s="3">
        <f t="shared" si="0"/>
        <v>10.47</v>
      </c>
    </row>
    <row r="8" spans="1:4" x14ac:dyDescent="0.25">
      <c r="A8" s="1" t="s">
        <v>68</v>
      </c>
      <c r="B8">
        <v>25</v>
      </c>
      <c r="C8" s="3">
        <v>0.56000000000000005</v>
      </c>
      <c r="D8" s="3">
        <f t="shared" si="0"/>
        <v>14.000000000000002</v>
      </c>
    </row>
    <row r="10" spans="1:4" x14ac:dyDescent="0.25">
      <c r="C10" s="5" t="s">
        <v>32</v>
      </c>
      <c r="D10" s="3">
        <f>SUM(D2:D8)</f>
        <v>76.27</v>
      </c>
    </row>
    <row r="11" spans="1:4" x14ac:dyDescent="0.25">
      <c r="A11" s="1" t="s">
        <v>67</v>
      </c>
      <c r="D11" s="4">
        <f>D10/2</f>
        <v>38.134999999999998</v>
      </c>
    </row>
    <row r="13" spans="1:4" x14ac:dyDescent="0.25">
      <c r="A13" s="1" t="s">
        <v>33</v>
      </c>
      <c r="B13">
        <v>15</v>
      </c>
      <c r="C13" s="3">
        <v>8</v>
      </c>
      <c r="D13" s="3">
        <f>C13*B13</f>
        <v>120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C9" sqref="C9"/>
    </sheetView>
  </sheetViews>
  <sheetFormatPr baseColWidth="10" defaultRowHeight="15" x14ac:dyDescent="0.25"/>
  <cols>
    <col min="1" max="1" width="29.7109375" customWidth="1"/>
    <col min="2" max="2" width="3.5703125" customWidth="1"/>
    <col min="3" max="3" width="14.42578125" customWidth="1"/>
    <col min="4" max="4" width="15.7109375" customWidth="1"/>
  </cols>
  <sheetData>
    <row r="1" spans="1:5" x14ac:dyDescent="0.25">
      <c r="A1" s="1" t="s">
        <v>77</v>
      </c>
      <c r="B1" s="1" t="s">
        <v>70</v>
      </c>
      <c r="C1" s="1" t="s">
        <v>71</v>
      </c>
      <c r="D1" s="1" t="s">
        <v>72</v>
      </c>
      <c r="E1" s="1" t="s">
        <v>73</v>
      </c>
    </row>
    <row r="2" spans="1:5" x14ac:dyDescent="0.25">
      <c r="A2" s="1" t="s">
        <v>78</v>
      </c>
      <c r="B2">
        <v>8</v>
      </c>
      <c r="C2">
        <v>500</v>
      </c>
      <c r="D2">
        <f>C2*B2</f>
        <v>4000</v>
      </c>
      <c r="E2">
        <f>D2/1000</f>
        <v>4</v>
      </c>
    </row>
    <row r="3" spans="1:5" x14ac:dyDescent="0.25">
      <c r="A3" s="1" t="s">
        <v>79</v>
      </c>
      <c r="B3">
        <v>1</v>
      </c>
      <c r="C3">
        <v>220</v>
      </c>
      <c r="D3">
        <f t="shared" ref="D3:D14" si="0">C3*B3</f>
        <v>220</v>
      </c>
      <c r="E3">
        <f t="shared" ref="E3:E14" si="1">D3/1000</f>
        <v>0.22</v>
      </c>
    </row>
    <row r="4" spans="1:5" x14ac:dyDescent="0.25">
      <c r="A4" s="1" t="s">
        <v>31</v>
      </c>
      <c r="B4">
        <v>1</v>
      </c>
      <c r="C4">
        <v>666</v>
      </c>
      <c r="D4">
        <f t="shared" si="0"/>
        <v>666</v>
      </c>
      <c r="E4">
        <f t="shared" si="1"/>
        <v>0.66600000000000004</v>
      </c>
    </row>
    <row r="5" spans="1:5" x14ac:dyDescent="0.25">
      <c r="A5" s="1" t="s">
        <v>81</v>
      </c>
      <c r="B5">
        <v>1</v>
      </c>
      <c r="C5">
        <v>330</v>
      </c>
      <c r="D5">
        <f t="shared" si="0"/>
        <v>330</v>
      </c>
      <c r="E5">
        <f t="shared" si="1"/>
        <v>0.33</v>
      </c>
    </row>
    <row r="6" spans="1:5" x14ac:dyDescent="0.25">
      <c r="A6" s="1" t="s">
        <v>82</v>
      </c>
      <c r="B6">
        <v>1</v>
      </c>
      <c r="C6">
        <v>200</v>
      </c>
      <c r="D6">
        <f t="shared" si="0"/>
        <v>200</v>
      </c>
      <c r="E6">
        <f t="shared" si="1"/>
        <v>0.2</v>
      </c>
    </row>
    <row r="7" spans="1:5" x14ac:dyDescent="0.25">
      <c r="A7" s="1" t="s">
        <v>83</v>
      </c>
      <c r="B7">
        <v>3</v>
      </c>
      <c r="C7">
        <v>250</v>
      </c>
      <c r="D7">
        <f t="shared" si="0"/>
        <v>750</v>
      </c>
      <c r="E7">
        <f t="shared" si="1"/>
        <v>0.75</v>
      </c>
    </row>
    <row r="8" spans="1:5" x14ac:dyDescent="0.25">
      <c r="A8" s="1" t="s">
        <v>6</v>
      </c>
      <c r="B8">
        <v>1</v>
      </c>
      <c r="C8">
        <v>60</v>
      </c>
      <c r="D8">
        <f t="shared" si="0"/>
        <v>60</v>
      </c>
      <c r="E8">
        <f t="shared" si="1"/>
        <v>0.06</v>
      </c>
    </row>
    <row r="9" spans="1:5" x14ac:dyDescent="0.25">
      <c r="A9" s="1" t="s">
        <v>9</v>
      </c>
      <c r="B9">
        <v>1</v>
      </c>
      <c r="C9">
        <v>2600</v>
      </c>
      <c r="D9">
        <f t="shared" si="0"/>
        <v>2600</v>
      </c>
      <c r="E9">
        <f t="shared" si="1"/>
        <v>2.6</v>
      </c>
    </row>
    <row r="10" spans="1:5" x14ac:dyDescent="0.25">
      <c r="A10" s="1" t="s">
        <v>29</v>
      </c>
      <c r="B10">
        <v>1</v>
      </c>
      <c r="C10">
        <v>16</v>
      </c>
      <c r="D10">
        <f t="shared" si="0"/>
        <v>16</v>
      </c>
      <c r="E10">
        <f t="shared" si="1"/>
        <v>1.6E-2</v>
      </c>
    </row>
    <row r="11" spans="1:5" x14ac:dyDescent="0.25">
      <c r="A11" s="1" t="s">
        <v>41</v>
      </c>
      <c r="B11">
        <v>2</v>
      </c>
      <c r="C11">
        <v>600</v>
      </c>
      <c r="D11">
        <f t="shared" si="0"/>
        <v>1200</v>
      </c>
      <c r="E11">
        <f t="shared" si="1"/>
        <v>1.2</v>
      </c>
    </row>
    <row r="12" spans="1:5" x14ac:dyDescent="0.25">
      <c r="A12" s="1" t="s">
        <v>80</v>
      </c>
      <c r="B12">
        <v>1</v>
      </c>
      <c r="C12">
        <v>5</v>
      </c>
      <c r="D12">
        <f t="shared" si="0"/>
        <v>5</v>
      </c>
      <c r="E12">
        <f t="shared" si="1"/>
        <v>5.0000000000000001E-3</v>
      </c>
    </row>
    <row r="13" spans="1:5" x14ac:dyDescent="0.25">
      <c r="A13" s="1" t="s">
        <v>69</v>
      </c>
      <c r="B13">
        <v>1</v>
      </c>
      <c r="C13">
        <v>2670</v>
      </c>
      <c r="D13">
        <f t="shared" si="0"/>
        <v>2670</v>
      </c>
      <c r="E13">
        <f t="shared" si="1"/>
        <v>2.67</v>
      </c>
    </row>
    <row r="14" spans="1:5" x14ac:dyDescent="0.25">
      <c r="A14" s="1" t="s">
        <v>40</v>
      </c>
      <c r="B14">
        <v>1</v>
      </c>
      <c r="C14">
        <v>15</v>
      </c>
      <c r="D14">
        <f t="shared" si="0"/>
        <v>15</v>
      </c>
      <c r="E14">
        <f t="shared" si="1"/>
        <v>1.4999999999999999E-2</v>
      </c>
    </row>
    <row r="16" spans="1:5" x14ac:dyDescent="0.25">
      <c r="D16" s="1" t="s">
        <v>32</v>
      </c>
      <c r="E16">
        <f>SUM(E2:E14)</f>
        <v>12.732000000000001</v>
      </c>
    </row>
    <row r="18" spans="4:5" x14ac:dyDescent="0.25">
      <c r="D18" s="1" t="s">
        <v>74</v>
      </c>
      <c r="E18">
        <v>42.043425999999997</v>
      </c>
    </row>
    <row r="19" spans="4:5" x14ac:dyDescent="0.25">
      <c r="D19" s="1" t="s">
        <v>75</v>
      </c>
      <c r="E19">
        <f>E16*E18</f>
        <v>535.29689983200001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1"/>
  <sheetViews>
    <sheetView tabSelected="1" workbookViewId="0">
      <selection activeCell="I26" sqref="I26"/>
    </sheetView>
  </sheetViews>
  <sheetFormatPr baseColWidth="10" defaultRowHeight="15" x14ac:dyDescent="0.25"/>
  <cols>
    <col min="2" max="2" width="31.5703125" customWidth="1"/>
    <col min="3" max="3" width="10.7109375" customWidth="1"/>
    <col min="4" max="4" width="13.5703125" customWidth="1"/>
  </cols>
  <sheetData>
    <row r="3" spans="2:7" ht="15.75" thickBot="1" x14ac:dyDescent="0.3">
      <c r="G3" s="8"/>
    </row>
    <row r="4" spans="2:7" ht="15.75" thickBot="1" x14ac:dyDescent="0.3">
      <c r="B4" s="13"/>
      <c r="C4" s="14" t="s">
        <v>19</v>
      </c>
      <c r="D4" s="13" t="s">
        <v>61</v>
      </c>
      <c r="E4" s="13" t="s">
        <v>32</v>
      </c>
    </row>
    <row r="5" spans="2:7" ht="15.75" thickBot="1" x14ac:dyDescent="0.3">
      <c r="B5" s="12" t="s">
        <v>43</v>
      </c>
      <c r="C5" s="15">
        <v>20</v>
      </c>
      <c r="D5" s="16">
        <v>1.25</v>
      </c>
      <c r="E5" s="16">
        <f>D5*C5</f>
        <v>25</v>
      </c>
    </row>
    <row r="6" spans="2:7" ht="15.75" thickBot="1" x14ac:dyDescent="0.3">
      <c r="B6" s="9" t="s">
        <v>46</v>
      </c>
      <c r="C6" s="15">
        <v>20</v>
      </c>
      <c r="D6" s="16">
        <v>1.5</v>
      </c>
      <c r="E6" s="16">
        <f t="shared" ref="E6:E20" si="0">D6*C6</f>
        <v>30</v>
      </c>
    </row>
    <row r="7" spans="2:7" ht="15.75" thickBot="1" x14ac:dyDescent="0.3">
      <c r="B7" s="9" t="s">
        <v>44</v>
      </c>
      <c r="C7" s="15">
        <v>20</v>
      </c>
      <c r="D7" s="16">
        <v>1.35</v>
      </c>
      <c r="E7" s="16">
        <f t="shared" si="0"/>
        <v>27</v>
      </c>
    </row>
    <row r="8" spans="2:7" ht="15.75" thickBot="1" x14ac:dyDescent="0.3">
      <c r="B8" s="9" t="s">
        <v>45</v>
      </c>
      <c r="C8" s="15">
        <v>20</v>
      </c>
      <c r="D8" s="16">
        <v>1.1000000000000001</v>
      </c>
      <c r="E8" s="16">
        <f t="shared" si="0"/>
        <v>22</v>
      </c>
    </row>
    <row r="9" spans="2:7" ht="15.75" thickBot="1" x14ac:dyDescent="0.3">
      <c r="B9" s="9" t="s">
        <v>47</v>
      </c>
      <c r="C9" s="15">
        <v>20</v>
      </c>
      <c r="D9" s="16">
        <v>1.4</v>
      </c>
      <c r="E9" s="16">
        <f t="shared" si="0"/>
        <v>28</v>
      </c>
    </row>
    <row r="10" spans="2:7" ht="15.75" thickBot="1" x14ac:dyDescent="0.3">
      <c r="B10" s="9" t="s">
        <v>49</v>
      </c>
      <c r="C10" s="15">
        <v>20</v>
      </c>
      <c r="D10" s="16">
        <v>1.4</v>
      </c>
      <c r="E10" s="16">
        <f t="shared" si="0"/>
        <v>28</v>
      </c>
    </row>
    <row r="11" spans="2:7" ht="15.75" thickBot="1" x14ac:dyDescent="0.3">
      <c r="B11" s="9" t="s">
        <v>48</v>
      </c>
      <c r="C11" s="15">
        <v>20</v>
      </c>
      <c r="D11" s="16">
        <v>1.2</v>
      </c>
      <c r="E11" s="16">
        <f t="shared" si="0"/>
        <v>24</v>
      </c>
    </row>
    <row r="12" spans="2:7" ht="15.75" thickBot="1" x14ac:dyDescent="0.3">
      <c r="B12" s="9" t="s">
        <v>44</v>
      </c>
      <c r="C12" s="15">
        <v>20</v>
      </c>
      <c r="D12" s="16">
        <v>1.35</v>
      </c>
      <c r="E12" s="16">
        <f t="shared" si="0"/>
        <v>27</v>
      </c>
    </row>
    <row r="13" spans="2:7" ht="15.75" thickBot="1" x14ac:dyDescent="0.3">
      <c r="B13" s="9" t="s">
        <v>50</v>
      </c>
      <c r="C13" s="15">
        <v>20</v>
      </c>
      <c r="D13" s="16">
        <v>1.35</v>
      </c>
      <c r="E13" s="16">
        <f t="shared" si="0"/>
        <v>27</v>
      </c>
    </row>
    <row r="14" spans="2:7" ht="15.75" thickBot="1" x14ac:dyDescent="0.3">
      <c r="B14" s="9" t="s">
        <v>51</v>
      </c>
      <c r="C14" s="15">
        <v>20</v>
      </c>
      <c r="D14" s="16">
        <v>1.4</v>
      </c>
      <c r="E14" s="16">
        <f t="shared" si="0"/>
        <v>28</v>
      </c>
    </row>
    <row r="15" spans="2:7" ht="15.75" thickBot="1" x14ac:dyDescent="0.3">
      <c r="B15" s="9" t="s">
        <v>52</v>
      </c>
      <c r="C15" s="15">
        <v>20</v>
      </c>
      <c r="D15" s="16">
        <v>1.4</v>
      </c>
      <c r="E15" s="16">
        <f t="shared" si="0"/>
        <v>28</v>
      </c>
    </row>
    <row r="16" spans="2:7" ht="15.75" thickBot="1" x14ac:dyDescent="0.3">
      <c r="B16" s="9" t="s">
        <v>53</v>
      </c>
      <c r="C16" s="15">
        <v>20</v>
      </c>
      <c r="D16" s="16">
        <v>1.4</v>
      </c>
      <c r="E16" s="16">
        <f t="shared" si="0"/>
        <v>28</v>
      </c>
    </row>
    <row r="17" spans="2:6" ht="15.75" thickBot="1" x14ac:dyDescent="0.3">
      <c r="B17" s="9" t="s">
        <v>54</v>
      </c>
      <c r="C17" s="15">
        <v>20</v>
      </c>
      <c r="D17" s="16">
        <v>1.45</v>
      </c>
      <c r="E17" s="16">
        <f t="shared" si="0"/>
        <v>29</v>
      </c>
    </row>
    <row r="18" spans="2:6" ht="15.75" thickBot="1" x14ac:dyDescent="0.3">
      <c r="B18" s="9" t="s">
        <v>55</v>
      </c>
      <c r="C18" s="15">
        <v>20</v>
      </c>
      <c r="D18" s="16">
        <v>1.05</v>
      </c>
      <c r="E18" s="16">
        <f t="shared" si="0"/>
        <v>21</v>
      </c>
    </row>
    <row r="19" spans="2:6" ht="15.75" thickBot="1" x14ac:dyDescent="0.3">
      <c r="B19" s="9" t="s">
        <v>56</v>
      </c>
      <c r="C19" s="15">
        <v>20</v>
      </c>
      <c r="D19" s="16">
        <v>1.1000000000000001</v>
      </c>
      <c r="E19" s="16">
        <f t="shared" si="0"/>
        <v>22</v>
      </c>
    </row>
    <row r="20" spans="2:6" ht="15.75" thickBot="1" x14ac:dyDescent="0.3">
      <c r="B20" s="9" t="s">
        <v>57</v>
      </c>
      <c r="C20" s="15">
        <v>20</v>
      </c>
      <c r="D20" s="16">
        <v>1.3</v>
      </c>
      <c r="E20" s="16">
        <f t="shared" si="0"/>
        <v>26</v>
      </c>
    </row>
    <row r="21" spans="2:6" ht="15.75" thickBot="1" x14ac:dyDescent="0.3">
      <c r="B21" s="10" t="s">
        <v>59</v>
      </c>
      <c r="C21" s="15">
        <v>20</v>
      </c>
      <c r="D21" s="16">
        <v>0.43</v>
      </c>
      <c r="E21" s="16">
        <f>D21*C21</f>
        <v>8.6</v>
      </c>
    </row>
    <row r="22" spans="2:6" ht="15.75" thickBot="1" x14ac:dyDescent="0.3">
      <c r="B22" s="10" t="s">
        <v>60</v>
      </c>
      <c r="C22" s="15">
        <v>20</v>
      </c>
      <c r="D22" s="16">
        <v>0.43</v>
      </c>
      <c r="E22" s="16">
        <f t="shared" ref="E22:E29" si="1">D22*C22</f>
        <v>8.6</v>
      </c>
    </row>
    <row r="23" spans="2:6" ht="15.75" thickBot="1" x14ac:dyDescent="0.3">
      <c r="B23" s="10" t="s">
        <v>63</v>
      </c>
      <c r="C23" s="15">
        <v>20</v>
      </c>
      <c r="D23" s="16">
        <v>0.56999999999999995</v>
      </c>
      <c r="E23" s="16">
        <f t="shared" si="1"/>
        <v>11.399999999999999</v>
      </c>
    </row>
    <row r="24" spans="2:6" ht="15.75" thickBot="1" x14ac:dyDescent="0.3">
      <c r="B24" s="10" t="s">
        <v>64</v>
      </c>
      <c r="C24" s="15">
        <v>20</v>
      </c>
      <c r="D24" s="16">
        <v>0.56999999999999995</v>
      </c>
      <c r="E24" s="16">
        <f t="shared" si="1"/>
        <v>11.399999999999999</v>
      </c>
    </row>
    <row r="25" spans="2:6" ht="15.75" thickBot="1" x14ac:dyDescent="0.3">
      <c r="B25" s="10" t="s">
        <v>65</v>
      </c>
      <c r="C25" s="15">
        <v>20</v>
      </c>
      <c r="D25" s="16">
        <v>0.59</v>
      </c>
      <c r="E25" s="16">
        <f t="shared" si="1"/>
        <v>11.799999999999999</v>
      </c>
    </row>
    <row r="26" spans="2:6" ht="15.75" thickBot="1" x14ac:dyDescent="0.3">
      <c r="B26" s="10" t="s">
        <v>66</v>
      </c>
      <c r="C26" s="15">
        <v>3</v>
      </c>
      <c r="D26" s="16">
        <v>3.49</v>
      </c>
      <c r="E26" s="16">
        <f t="shared" si="1"/>
        <v>10.47</v>
      </c>
    </row>
    <row r="27" spans="2:6" ht="15.75" thickBot="1" x14ac:dyDescent="0.3">
      <c r="B27" s="10" t="s">
        <v>68</v>
      </c>
      <c r="C27" s="15">
        <v>25</v>
      </c>
      <c r="D27" s="16">
        <v>0.56000000000000005</v>
      </c>
      <c r="E27" s="16">
        <f t="shared" si="1"/>
        <v>14.000000000000002</v>
      </c>
    </row>
    <row r="28" spans="2:6" ht="15.75" thickBot="1" x14ac:dyDescent="0.3">
      <c r="B28" s="10" t="s">
        <v>90</v>
      </c>
      <c r="C28" s="15">
        <v>10</v>
      </c>
      <c r="D28" s="16">
        <v>5</v>
      </c>
      <c r="E28" s="16">
        <f t="shared" si="1"/>
        <v>50</v>
      </c>
    </row>
    <row r="29" spans="2:6" ht="15.75" thickBot="1" x14ac:dyDescent="0.3">
      <c r="B29" s="11" t="s">
        <v>91</v>
      </c>
      <c r="C29" s="15">
        <v>7</v>
      </c>
      <c r="D29" s="16">
        <v>5.2</v>
      </c>
      <c r="E29" s="16">
        <f t="shared" si="1"/>
        <v>36.4</v>
      </c>
    </row>
    <row r="30" spans="2:6" ht="15.75" thickBot="1" x14ac:dyDescent="0.3">
      <c r="F30" s="8"/>
    </row>
    <row r="31" spans="2:6" ht="15.75" thickBot="1" x14ac:dyDescent="0.3">
      <c r="D31" s="17" t="s">
        <v>32</v>
      </c>
      <c r="E31" s="18">
        <f>SUM(E5:E29)</f>
        <v>582.66999999999996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Pressupost</vt:lpstr>
      <vt:lpstr>Factura mensual</vt:lpstr>
      <vt:lpstr>Reposteria</vt:lpstr>
      <vt:lpstr>Begudes</vt:lpstr>
      <vt:lpstr>Llum</vt:lpstr>
      <vt:lpstr>reposteria i begudes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Fiol877</dc:creator>
  <cp:lastModifiedBy>ismael angulo aparicio</cp:lastModifiedBy>
  <dcterms:created xsi:type="dcterms:W3CDTF">2016-05-03T10:13:09Z</dcterms:created>
  <dcterms:modified xsi:type="dcterms:W3CDTF">2016-05-19T17:27:05Z</dcterms:modified>
</cp:coreProperties>
</file>