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edwin/Downloads/50TemplatesForCareerSuccess/"/>
    </mc:Choice>
  </mc:AlternateContent>
  <xr:revisionPtr revIDLastSave="0" documentId="8_{1520F6DC-D930-4B4D-8C59-6EC4EDD21315}" xr6:coauthVersionLast="47" xr6:coauthVersionMax="47" xr10:uidLastSave="{00000000-0000-0000-0000-000000000000}"/>
  <bookViews>
    <workbookView xWindow="0" yWindow="1320" windowWidth="28800" windowHeight="15980" xr2:uid="{00000000-000D-0000-FFFF-FFFF00000000}"/>
  </bookViews>
  <sheets>
    <sheet name="Risk Assessment Two Pages" sheetId="1" r:id="rId1"/>
    <sheet name="Risk Matrix" sheetId="3" r:id="rId2"/>
    <sheet name="©" sheetId="4" r:id="rId3"/>
  </sheets>
  <definedNames>
    <definedName name="_xlnm._FilterDatabase" localSheetId="0" hidden="1">'Risk Assessment Two Pages'!$B$5:$S$5</definedName>
    <definedName name="InherentImpact">'Risk Assessment Two Pages'!$K$6:$K$33</definedName>
    <definedName name="InherentProbability">'Risk Assessment Two Pages'!$J$6:$J$33</definedName>
    <definedName name="ResidualImpact">'Risk Assessment Two Pages'!$R$6:$R$33</definedName>
    <definedName name="ResidualProbability">'Risk Assessment Two Pages'!$Q$6:$Q$33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1" l="1"/>
  <c r="J34" i="1"/>
  <c r="R34" i="1" l="1"/>
  <c r="R35" i="1" s="1"/>
  <c r="Q34" i="1"/>
  <c r="Q35" i="1" s="1"/>
  <c r="K34" i="1"/>
  <c r="K35" i="1" s="1"/>
  <c r="J35" i="1"/>
  <c r="B33" i="1"/>
  <c r="B32" i="1"/>
  <c r="B30" i="1"/>
  <c r="B29" i="1"/>
  <c r="B28" i="1"/>
  <c r="B31" i="1" s="1"/>
  <c r="B27" i="1"/>
  <c r="B26" i="1"/>
  <c r="B7" i="1"/>
  <c r="H28" i="3"/>
  <c r="G28" i="3"/>
  <c r="F28" i="3"/>
  <c r="E28" i="3"/>
  <c r="D28" i="3"/>
  <c r="H27" i="3"/>
  <c r="G27" i="3"/>
  <c r="F27" i="3"/>
  <c r="E27" i="3"/>
  <c r="D27" i="3"/>
  <c r="H26" i="3"/>
  <c r="G26" i="3"/>
  <c r="F26" i="3"/>
  <c r="E26" i="3"/>
  <c r="D26" i="3"/>
  <c r="H25" i="3"/>
  <c r="G25" i="3"/>
  <c r="F25" i="3"/>
  <c r="E25" i="3"/>
  <c r="D25" i="3"/>
  <c r="H24" i="3"/>
  <c r="G24" i="3"/>
  <c r="F24" i="3"/>
  <c r="E24" i="3"/>
  <c r="D24" i="3"/>
  <c r="H19" i="3"/>
  <c r="G19" i="3"/>
  <c r="F19" i="3"/>
  <c r="E19" i="3"/>
  <c r="D19" i="3"/>
  <c r="H18" i="3"/>
  <c r="G18" i="3"/>
  <c r="F18" i="3"/>
  <c r="E18" i="3"/>
  <c r="D18" i="3"/>
  <c r="H17" i="3"/>
  <c r="G17" i="3"/>
  <c r="F17" i="3"/>
  <c r="E17" i="3"/>
  <c r="D17" i="3"/>
  <c r="H16" i="3"/>
  <c r="G16" i="3"/>
  <c r="F16" i="3"/>
  <c r="E16" i="3"/>
  <c r="D16" i="3"/>
  <c r="H15" i="3"/>
  <c r="G15" i="3"/>
  <c r="F15" i="3"/>
  <c r="E15" i="3"/>
  <c r="D15" i="3"/>
  <c r="B8" i="1" l="1"/>
  <c r="B9" i="1" s="1"/>
  <c r="B10" i="1" s="1"/>
  <c r="S35" i="1"/>
  <c r="L35" i="1"/>
  <c r="L6" i="1"/>
  <c r="H23" i="3"/>
  <c r="G23" i="3"/>
  <c r="F23" i="3"/>
  <c r="E23" i="3"/>
  <c r="D23" i="3"/>
  <c r="H14" i="3"/>
  <c r="G14" i="3"/>
  <c r="F14" i="3"/>
  <c r="E14" i="3"/>
  <c r="D14" i="3"/>
  <c r="C28" i="3"/>
  <c r="C27" i="3"/>
  <c r="C26" i="3"/>
  <c r="C25" i="3"/>
  <c r="C24" i="3"/>
  <c r="C19" i="3"/>
  <c r="C18" i="3"/>
  <c r="C17" i="3"/>
  <c r="C16" i="3"/>
  <c r="C15" i="3"/>
  <c r="H5" i="3"/>
  <c r="G5" i="3"/>
  <c r="F5" i="3"/>
  <c r="E5" i="3"/>
  <c r="D5" i="3"/>
  <c r="C8" i="3"/>
  <c r="C7" i="3"/>
  <c r="C6" i="3"/>
  <c r="C9" i="3"/>
  <c r="C10" i="3"/>
  <c r="B11" i="1" l="1"/>
  <c r="B12" i="1" s="1"/>
  <c r="B13" i="1" s="1"/>
  <c r="S13" i="1"/>
  <c r="S21" i="1"/>
  <c r="L24" i="1"/>
  <c r="S32" i="1"/>
  <c r="L19" i="1"/>
  <c r="L27" i="1"/>
  <c r="S28" i="1"/>
  <c r="S24" i="1"/>
  <c r="S19" i="1"/>
  <c r="L22" i="1"/>
  <c r="S27" i="1"/>
  <c r="L17" i="1"/>
  <c r="S22" i="1"/>
  <c r="L25" i="1"/>
  <c r="S33" i="1"/>
  <c r="S17" i="1"/>
  <c r="L20" i="1"/>
  <c r="S25" i="1"/>
  <c r="L28" i="1"/>
  <c r="L31" i="1"/>
  <c r="L26" i="1"/>
  <c r="L33" i="1"/>
  <c r="S20" i="1"/>
  <c r="L23" i="1"/>
  <c r="S31" i="1"/>
  <c r="S23" i="1"/>
  <c r="S30" i="1"/>
  <c r="L18" i="1"/>
  <c r="L29" i="1"/>
  <c r="S18" i="1"/>
  <c r="L21" i="1"/>
  <c r="S26" i="1"/>
  <c r="S29" i="1"/>
  <c r="L32" i="1"/>
  <c r="L30" i="1"/>
  <c r="S15" i="1"/>
  <c r="S10" i="1"/>
  <c r="S9" i="1"/>
  <c r="S11" i="1"/>
  <c r="S6" i="1"/>
  <c r="S8" i="1"/>
  <c r="S7" i="1"/>
  <c r="S14" i="1"/>
  <c r="S16" i="1"/>
  <c r="S12" i="1"/>
  <c r="L9" i="1"/>
  <c r="L7" i="1"/>
  <c r="L8" i="1"/>
  <c r="L11" i="1"/>
  <c r="L12" i="1"/>
  <c r="L13" i="1"/>
  <c r="L14" i="1"/>
  <c r="L15" i="1"/>
  <c r="L16" i="1"/>
  <c r="L10" i="1"/>
  <c r="B14" i="1" l="1"/>
  <c r="B15" i="1" l="1"/>
  <c r="B16" i="1" s="1"/>
  <c r="B17" i="1" l="1"/>
  <c r="B18" i="1" s="1"/>
  <c r="B19" i="1" l="1"/>
  <c r="B20" i="1" s="1"/>
  <c r="B21" i="1" s="1"/>
  <c r="B22" i="1" l="1"/>
  <c r="B23" i="1" s="1"/>
  <c r="B24" i="1" s="1"/>
  <c r="B25" i="1" s="1"/>
</calcChain>
</file>

<file path=xl/sharedStrings.xml><?xml version="1.0" encoding="utf-8"?>
<sst xmlns="http://schemas.openxmlformats.org/spreadsheetml/2006/main" count="317" uniqueCount="155">
  <si>
    <t>Impact</t>
  </si>
  <si>
    <t>Probability</t>
  </si>
  <si>
    <t>Low</t>
  </si>
  <si>
    <t>Medium</t>
  </si>
  <si>
    <t>High</t>
  </si>
  <si>
    <t>Sustainable</t>
  </si>
  <si>
    <t>Moderate</t>
  </si>
  <si>
    <t>Severe</t>
  </si>
  <si>
    <t>Critical</t>
  </si>
  <si>
    <t>Impact:</t>
  </si>
  <si>
    <t>Very Low</t>
  </si>
  <si>
    <t>Very High</t>
  </si>
  <si>
    <t>Master Risk Matrix</t>
  </si>
  <si>
    <t>Inherent Risk Matrix (before Controls)</t>
  </si>
  <si>
    <t>Residual Risk Matrix (after Controls)</t>
  </si>
  <si>
    <t xml:space="preserve">Caused by: 
Consequences: 
</t>
  </si>
  <si>
    <t>Date last updated:</t>
  </si>
  <si>
    <t>Updated by:</t>
  </si>
  <si>
    <t>Area Name:</t>
  </si>
  <si>
    <t>This spreadsheet, including all worksheets and associated content is a copyrighted work under the United States and other copyright laws.</t>
  </si>
  <si>
    <t>Do not submit copies or modifications of this template to any website or online template gallery.</t>
  </si>
  <si>
    <r>
      <t xml:space="preserve">You may make archival copies and customize the template only for your personal use or use within your company or organization and </t>
    </r>
    <r>
      <rPr>
        <b/>
        <sz val="12"/>
        <color theme="1"/>
        <rFont val="Arial"/>
        <family val="2"/>
      </rPr>
      <t>not for resale or public sharing</t>
    </r>
    <r>
      <rPr>
        <sz val="12"/>
        <color theme="1"/>
        <rFont val="Arial"/>
        <family val="2"/>
      </rPr>
      <t>.</t>
    </r>
  </si>
  <si>
    <t>Limitation of Liability</t>
  </si>
  <si>
    <t>This template and any related documentation are provided to you "as is." While every effort has been made to provide an outstanding product, without limiting the above you accept that this template may not meet your requirements, operate error free, or identify any or all errors or problems. This agreement does not affect any statutory rights you may have as a consumer.</t>
  </si>
  <si>
    <t>Risk Assessment Template</t>
  </si>
  <si>
    <t>Do not delete this worksheet.</t>
  </si>
  <si>
    <t>©  2024  David McLachlan</t>
  </si>
  <si>
    <t>Overall Inherent Risk Rating</t>
  </si>
  <si>
    <t>Overall Residual Risk Rating</t>
  </si>
  <si>
    <t>Overall Inherent Risk Number</t>
  </si>
  <si>
    <t>Overall Residual Risk Number</t>
  </si>
  <si>
    <t>ENTRY/EXIT POINT CHECK</t>
  </si>
  <si>
    <t xml:space="preserve">CCTV MONITORING </t>
  </si>
  <si>
    <t>FIRE EXTINGUISHER EXAMINATION</t>
  </si>
  <si>
    <t xml:space="preserve">SAFETY AWARENESS MEETINGS </t>
  </si>
  <si>
    <t xml:space="preserve">SANITATION EXAMINATION </t>
  </si>
  <si>
    <t>SECURITY ASSESSMENT</t>
  </si>
  <si>
    <t>Edwin Celestin</t>
  </si>
  <si>
    <t>EMERGENCY ALARM SYSTEM</t>
  </si>
  <si>
    <t xml:space="preserve">Caused by :  FAULTY EMERGENCY ALARM SYSTEM
Consequences: DELAYED RESPONSE TO EMERGENCIES, LOSS OF PROPERTY, DAMAGE TO REPUTATION, REGULATORY CONSEQUENCES 
</t>
  </si>
  <si>
    <t xml:space="preserve">Caused by: NO SECRUITY PERSONNEL FOR A 24/7 OPERATION, DEFECTIVE KEY CARD SYSTEM, VARIOUS ACCESS POINTS, CONGETION
Consequences : INABILITY TO EFFECTIVELY IDENTIFY EMPOLYEES AND GUEST,  SECURITY RISK, REGULATORY NON COMPLIANCE ISSUE 
</t>
  </si>
  <si>
    <t xml:space="preserve">Caused by: DEFECTIVE CCTV STSYEMS, BLIND SPOTS, FINES 
Consequences: INABILITY TO IDENTIFY TRAFFIC, INCREASED CRIME RISK, REDUCED SAFTEY FOR EMPLOYEES, MISSED OR DELAYED RESPONSE TO INCIDENTS, REGULATORY ISSUES 
</t>
  </si>
  <si>
    <t xml:space="preserve">Caused by: EXPIRED/EMPTY DEVICE 
Consequences: INABILITY TO CONTROL SMALL FIRES, COMPLIANCE ISSUES 
</t>
  </si>
  <si>
    <t xml:space="preserve">Caused by: GOVERNACE (MANAGEMENT)
Consequences: LACK OF PERSONNEL AWARENESS, SECURITY RISK, OPERATIONAL DISRUPTION 
</t>
  </si>
  <si>
    <t xml:space="preserve">Caused by: HEALTH REALTED ISSUES 
Consequences: HEALTH RISK, DECREASED EMPLOYEE MORALE, VIOLATIONS
</t>
  </si>
  <si>
    <t xml:space="preserve">Caused by: INADEQUATE EQUIPMENT 
Consequences: EMPLOYEE INJURY, OPERATIONAL INEFFICIENCIES, POOR BUSINESS CONTINUITY 
</t>
  </si>
  <si>
    <t xml:space="preserve">RISK PRIORITY </t>
  </si>
  <si>
    <t>DAILY MONITOTING ASSESMENT</t>
  </si>
  <si>
    <t xml:space="preserve">WEEKLY MONITOTING ASSESMENT </t>
  </si>
  <si>
    <t xml:space="preserve">
                  </t>
  </si>
  <si>
    <r>
      <t xml:space="preserve">        </t>
    </r>
    <r>
      <rPr>
        <sz val="36"/>
        <color rgb="FF595959"/>
        <rFont val="Calibri (Body)"/>
      </rPr>
      <t xml:space="preserve">  ✔️</t>
    </r>
  </si>
  <si>
    <t xml:space="preserve">   ✔️</t>
  </si>
  <si>
    <t xml:space="preserve">    ✔️</t>
  </si>
  <si>
    <t xml:space="preserve">SECRUITY RISK ASSESMENT CHECKLIST
</t>
  </si>
  <si>
    <t xml:space="preserve"> </t>
  </si>
  <si>
    <t>CORRECTIVE</t>
  </si>
  <si>
    <t>PREVENTATIVE</t>
  </si>
  <si>
    <t>PREVENTATIVE/DETERRENT</t>
  </si>
  <si>
    <t>PREVENTATIVE/DETECTIVE</t>
  </si>
  <si>
    <t xml:space="preserve">ACCESS CONTROL SYSTEM/POLICEIS </t>
  </si>
  <si>
    <t>DETERRENT</t>
  </si>
  <si>
    <t>DIASTER REVOCERY PLANS</t>
  </si>
  <si>
    <t xml:space="preserve">ACCOUNT/EMPLOYEE MANAGEMENT POLICIES </t>
  </si>
  <si>
    <t xml:space="preserve">SEPRATION OF DUTIES </t>
  </si>
  <si>
    <t xml:space="preserve">PASSWORD MANAGEMENT </t>
  </si>
  <si>
    <t>BACKUP SYSTEMS</t>
  </si>
  <si>
    <t xml:space="preserve">FIREWALL </t>
  </si>
  <si>
    <t>ANTIVIRUS TOOLS (AV)</t>
  </si>
  <si>
    <t xml:space="preserve">INCIDENT RESPONSE STRATIGES </t>
  </si>
  <si>
    <t>✔️</t>
  </si>
  <si>
    <t xml:space="preserve">PHYSICAL CONTROL </t>
  </si>
  <si>
    <t>PHYSICAL CONTROL</t>
  </si>
  <si>
    <t>ADMIN/TECH/PHYSICAL</t>
  </si>
  <si>
    <t>TECHNICAL CONTROLS</t>
  </si>
  <si>
    <t>ADMINISTRATIVE/MANAGERIAL CONTROLS</t>
  </si>
  <si>
    <t>EQUIPMENT EXAMINATION : TELECOMMUICATION, WORKSTATIONS, SERVERS</t>
  </si>
  <si>
    <t>ADMIN/TECH</t>
  </si>
  <si>
    <t xml:space="preserve">                                     CONTROL CATEGORY</t>
  </si>
  <si>
    <t>CONTROL PURPOSE</t>
  </si>
  <si>
    <t xml:space="preserve">DETER THREATS BY MINIMIZING BLINDSPOTS; PROVIDE ADEQUATE BUSINESS PRODUCTIVITY </t>
  </si>
  <si>
    <t xml:space="preserve">FORTIFY INTEGRITY BY DETERING AND PREVENTING UNAUTHORIZED PERSONNEL AND VISTORS FROM PHYSICALLY ACCESSING ASSETS </t>
  </si>
  <si>
    <t>DETECTIVE</t>
  </si>
  <si>
    <t>DETECT FIRE HAZARDS IN ORDER TO PREVENT DAMAGE TO PHYSCIAL ASSETS</t>
  </si>
  <si>
    <t xml:space="preserve">BOLSTER THE CIA TRIAD OF THE ORGANIZATION BY DETERMINIG WHO HAS PHYSICAL ACCESS, NETWORK ACCESS, AND DATA MODIFICATION, CCTTV, ETC. </t>
  </si>
  <si>
    <t>CLOSED CIRCUIT TELEVISION (CCTV) IS BOTH A DETECTIVE AND PREVENTATIVE CONTROL MEASURE BECAUSE ITS AVALIABILTY IS CAPABLE OF MONITORING DAILY ACTIVITY,  MITIGATING CERTAIN EVENTS, SUCH AS THEFT,  AND UNAUTHORIZED ACCESS. IT'S 24/7 CAPABAILITES CAN ALSO BE USED FOR FUTURE INCIDENT RESPONSE/SECRUITY ASSESMENTS</t>
  </si>
  <si>
    <t>HAVING UP TO DATE FIRE PREVENTION TOOLS ARE USEFUL DURING MINOR HAZARD SITUATIONS</t>
  </si>
  <si>
    <t xml:space="preserve">Caused by: PREVIOUS DIASTER INCIDENTS 
Consequences: LOSS OF BUSINESS CONTINUITY 
</t>
  </si>
  <si>
    <t xml:space="preserve">PRINCIPLE OF LEAST PRIVILEGE </t>
  </si>
  <si>
    <t xml:space="preserve">Caused by: POOR PASSWORD SECURITY 
Consequences: PII/SPII EXPOSURE, AND DATA LEAK
</t>
  </si>
  <si>
    <t xml:space="preserve">Caused by: RECENT POWER FAILURES/OUT-DATED POWER GRIDS
Consequences DATA LOSS, OPERATIONAL IMPACT, VULNERABILITY RISKS 
</t>
  </si>
  <si>
    <t xml:space="preserve">Caused by: N/A
Consequences: HIGHER PROBABILITY OF CYBERATTAKS, DDOS ATTACKS, HIGH TRAFFIC VOLUME, NETWORK COMPLICATIONS
</t>
  </si>
  <si>
    <t xml:space="preserve">Caused by: N/A
Consequences: INABILITY TO EFFECTIVELY IDENTIFY ALERTS OR SECURITY INCIDENTS; FALSE POSTIVES, DATA LOSS, NETWORK FAILURE.
</t>
  </si>
  <si>
    <t xml:space="preserve">Caused by: N/A
Consequences: HIGHER RISK TO MALMARE ATTACKS, DATA BREACHES, OPERATIONAL DISRUBTION, INCREASED RATE OF APT AND ZERODAY ATTACKS, ETC
</t>
  </si>
  <si>
    <t xml:space="preserve">Caused by: GOVERNACE (MANAGEMENT) 
Consequences: FREQUENT AUDITS 
</t>
  </si>
  <si>
    <t xml:space="preserve">Caused by: GOVERNACE (MANAGEMENT)
Consequences: UNAUTHORIZED ACCESS INTO SYSTEMS AND FACILITES, INSIDER THREATS, LEGAL LIABOILITY 
</t>
  </si>
  <si>
    <t xml:space="preserve">Caused by: GOVERNACE (MANAGEMENT) 
Consequences: POTENTIAL ROLE COMPLICATIONS 
</t>
  </si>
  <si>
    <t xml:space="preserve">Caused by: GRC (GOVERNANCE, RISK MANAGEMENT, COMPLIANCE)
Consequences: INCREASED PROABILITY OF RISKS REOCCURING, LEGAL ISSUES, LOSS OF REPUTATION, FINANCIAL LOSS
</t>
  </si>
  <si>
    <t>KEEPING IT TEAMS/EMPLOYEES UP TO DATE WITH NETWORK AND SECURITY MEASURES/CHANGES, SOCIAL ENGINEERING TACTICS, OPERATIONAL STANDARDS</t>
  </si>
  <si>
    <t xml:space="preserve">HAVING AN WORKING ENVIORNMENT THAT UPHOLDS HEALTH REGULATIONS </t>
  </si>
  <si>
    <t xml:space="preserve">ENSURE THAT EQUIPMENT, WORKSTATIONS ARE FUCTIONAL AND SERVES OPERATIONAL PURPOSES </t>
  </si>
  <si>
    <t xml:space="preserve">UNDERSTAND THE NATURE OF FUTURE AND IDENTIFIED RISK, ANALYZE, EVALUATE, MONITOR ND REVIEW THE ANNUAL ASSESMENT </t>
  </si>
  <si>
    <t xml:space="preserve">THE ORGANIZATION STRUGGLED TO RECOVER POST DIASTER EVENTS DUE TO POOR INFRASTRUCTURE </t>
  </si>
  <si>
    <t>PURPOSE IS TO REDUCE RISK AND  IMPACT OF BUSINESS POSTURE FROM A MALICIOUS INSIDER</t>
  </si>
  <si>
    <t>MANAGING ACCOUNT LIFECYCLE, AND LIMITING OVERALL IMPACT FROM FORMER/CURRENT DISGRUNTLED EMPOLYEES</t>
  </si>
  <si>
    <t>ENSURING THAT A SOLID RBAC (ROLE BNASED ACCESS CONTROL IS IMPLEMENTED IN ORDER TO STABLLIZE PERMISSION ROLES</t>
  </si>
  <si>
    <t>IMPROVE/UPDATE OLD PASSWORD KEYS</t>
  </si>
  <si>
    <t xml:space="preserve">TO RESTORE/RECOVER FROM SYSTEM FAILURES OR POWER OUTAGES DUE TO NATRUAL DIASTERS  </t>
  </si>
  <si>
    <t>A PREDEFINED AND OUTLINED GUIDE THAT WILL PREPARE THE ORGANIZATION FOR FUTRUE IOC'S (INDICATORS OF COMPROMISE)</t>
  </si>
  <si>
    <t># ID</t>
  </si>
  <si>
    <t>RISK IMPACT</t>
  </si>
  <si>
    <t>RESIUDAL RISK APPETITE 
(WITH CONTROLS)</t>
  </si>
  <si>
    <t>CAUSED BY &amp; CONSEQUENTIAL FACTORS</t>
  </si>
  <si>
    <t>RISK RATING</t>
  </si>
  <si>
    <t>RESIUDAL PROBABILITY</t>
  </si>
  <si>
    <t>RESIUDAL IMPACT</t>
  </si>
  <si>
    <t>RESIUDAL RISK RATING (SCORE)</t>
  </si>
  <si>
    <t>LIGHTING/INFURSTRUCTRE MAINTENANCE</t>
  </si>
  <si>
    <r>
      <rPr>
        <b/>
        <sz val="10"/>
        <color theme="1" tint="0.34998626667073579"/>
        <rFont val="Calibri"/>
        <family val="2"/>
        <scheme val="minor"/>
      </rPr>
      <t xml:space="preserve">PE-3 PHYSICAL ACCESS CONTROL
Control:
</t>
    </r>
    <r>
      <rPr>
        <sz val="10"/>
        <color theme="1" tint="0.34998626667073579"/>
        <rFont val="Calibri"/>
        <family val="2"/>
        <scheme val="minor"/>
      </rPr>
      <t xml:space="preserve">a. Enforce physical access authorizations at  organization-defined entry and exit
points to the facility where the system resides] by: 
1. Verifying individual access authorizations before granting access to the facility; and
2. Controlling ingress and egress to the facility using
organization-defined physical access control systems, locks, devices, and guards
b. Escort visitors and control visitor activity [Assignment: organization-defined circumstances
requiring visitor escorts and control of visitor activity. Maintain physical access audit logs/vistor logs for entry or exit.
</t>
    </r>
  </si>
  <si>
    <r>
      <rPr>
        <b/>
        <sz val="10"/>
        <color theme="1" tint="0.34998626667073579"/>
        <rFont val="Calibri"/>
        <family val="2"/>
        <scheme val="minor"/>
      </rPr>
      <t xml:space="preserve">PE-12 EMERGENCY LIGHTING </t>
    </r>
    <r>
      <rPr>
        <sz val="10"/>
        <color theme="1" tint="0.34998626667073579"/>
        <rFont val="Calibri"/>
        <family val="2"/>
        <scheme val="minor"/>
      </rPr>
      <t xml:space="preserve">
Control: Employ and maintain automatic emergency lighting for the system that activates in the event of a power outage or disruption and that covers emergency exits and evacuation routes within the facility.
Other(s): </t>
    </r>
    <r>
      <rPr>
        <b/>
        <sz val="10"/>
        <color theme="1" tint="0.34998626667073579"/>
        <rFont val="Calibri"/>
        <family val="2"/>
        <scheme val="minor"/>
      </rPr>
      <t>PE-11 EMERGENCY POWER</t>
    </r>
    <r>
      <rPr>
        <sz val="10"/>
        <color theme="1" tint="0.34998626667073579"/>
        <rFont val="Calibri"/>
        <family val="2"/>
        <scheme val="minor"/>
      </rPr>
      <t xml:space="preserve">
</t>
    </r>
    <r>
      <rPr>
        <b/>
        <sz val="10"/>
        <color theme="1" tint="0.34998626667073579"/>
        <rFont val="Calibri"/>
        <family val="2"/>
        <scheme val="minor"/>
      </rPr>
      <t>MA- 2 CONTROLLED MAINTENANCE 
MA- 5 MAINTENANCE PERSONNEL</t>
    </r>
    <r>
      <rPr>
        <sz val="10"/>
        <color theme="1" tint="0.34998626667073579"/>
        <rFont val="Calibri"/>
        <family val="2"/>
        <scheme val="minor"/>
      </rPr>
      <t xml:space="preserve"> </t>
    </r>
  </si>
  <si>
    <r>
      <rPr>
        <b/>
        <sz val="10"/>
        <color theme="1" tint="0.34998626667073579"/>
        <rFont val="Calibri"/>
        <family val="2"/>
        <scheme val="minor"/>
      </rPr>
      <t>PE -13 (2) FIRE PROTECTION
Control: DETECTION SYSTEMS</t>
    </r>
    <r>
      <rPr>
        <sz val="10"/>
        <color theme="1" tint="0.34998626667073579"/>
        <rFont val="Calibri"/>
        <family val="2"/>
        <scheme val="minor"/>
      </rPr>
      <t xml:space="preserve">  Employ and maintain fire detection and suppression systems that are supported by an independent energy source.</t>
    </r>
  </si>
  <si>
    <r>
      <rPr>
        <b/>
        <sz val="10"/>
        <color theme="1" tint="0.34998626667073579"/>
        <rFont val="Calibri"/>
        <family val="2"/>
        <scheme val="minor"/>
      </rPr>
      <t>AC -3 ACCESS ENFORCEMENT
Control:</t>
    </r>
    <r>
      <rPr>
        <sz val="10"/>
        <color theme="1" tint="0.34998626667073579"/>
        <rFont val="Calibri"/>
        <family val="2"/>
        <scheme val="minor"/>
      </rPr>
      <t xml:space="preserve"> Enforce approved authorizations for logical access to information and system resources in accordance with applicable access control policies.
Other(s):
</t>
    </r>
    <r>
      <rPr>
        <b/>
        <sz val="10"/>
        <color theme="1" tint="0.34998626667073579"/>
        <rFont val="Calibri"/>
        <family val="2"/>
        <scheme val="minor"/>
      </rPr>
      <t xml:space="preserve">AC-4 INFORMATION FLOW ENFORCEMENT
IA – IDENTIFICATION AND AUTHENTICATION 
PS- PERSONNEL SECURITY 
SC -SYSTEMS AND COMMUNICATION PROTECTION </t>
    </r>
    <r>
      <rPr>
        <sz val="10"/>
        <color theme="1" tint="0.34998626667073579"/>
        <rFont val="Calibri"/>
        <family val="2"/>
        <scheme val="minor"/>
      </rPr>
      <t xml:space="preserve">
</t>
    </r>
  </si>
  <si>
    <r>
      <rPr>
        <b/>
        <sz val="10"/>
        <color theme="1" tint="0.34998626667073579"/>
        <rFont val="Calibri"/>
        <family val="2"/>
        <scheme val="minor"/>
      </rPr>
      <t>PE-13 FIRE PROTECTION
Control:</t>
    </r>
    <r>
      <rPr>
        <sz val="10"/>
        <color theme="1" tint="0.34998626667073579"/>
        <rFont val="Calibri"/>
        <family val="2"/>
        <scheme val="minor"/>
      </rPr>
      <t xml:space="preserve">  FIRE PROTECTION | SUPPRESSION SYSTEMS| INSPECTIONS
Ensure that the facility undergoes Assignment: organization-defined fire protection inspections by authorized and qualified inspectors and identified deficiencies
are resolved within [Assignment: organization-defined time period. </t>
    </r>
  </si>
  <si>
    <r>
      <rPr>
        <b/>
        <sz val="10"/>
        <color theme="1" tint="0.34998626667073579"/>
        <rFont val="Calibri"/>
        <family val="2"/>
        <scheme val="minor"/>
      </rPr>
      <t>PE-23 FACILITY LOCATION
Control:</t>
    </r>
    <r>
      <rPr>
        <sz val="10"/>
        <color theme="1" tint="0.34998626667073579"/>
        <rFont val="Calibri"/>
        <family val="2"/>
        <scheme val="minor"/>
      </rPr>
      <t xml:space="preserve"> For existing facilities, consider the physical and environmental hazards in the organizational risk management strategy.</t>
    </r>
  </si>
  <si>
    <r>
      <rPr>
        <b/>
        <sz val="10"/>
        <color theme="1" tint="0.34998626667073579"/>
        <rFont val="Calibri"/>
        <family val="2"/>
        <scheme val="minor"/>
      </rPr>
      <t>AT-2 LITERACY TRAINING AND AWARENESS
Control:</t>
    </r>
    <r>
      <rPr>
        <sz val="10"/>
        <color theme="1" tint="0.34998626667073579"/>
        <rFont val="Calibri"/>
        <family val="2"/>
        <scheme val="minor"/>
      </rPr>
      <t xml:space="preserve"> Provide security and privacy literacy training to system users including managers, senior executives, and contractors. 
</t>
    </r>
    <r>
      <rPr>
        <b/>
        <sz val="10"/>
        <color theme="1" tint="0.34998626667073579"/>
        <rFont val="Calibri"/>
        <family val="2"/>
        <scheme val="minor"/>
      </rPr>
      <t>AT-6 TRAINING FEEDBACK
Control:</t>
    </r>
    <r>
      <rPr>
        <sz val="10"/>
        <color theme="1" tint="0.34998626667073579"/>
        <rFont val="Calibri"/>
        <family val="2"/>
        <scheme val="minor"/>
      </rPr>
      <t xml:space="preserve"> Provide feedback on organizational training results to the following personnel. </t>
    </r>
    <r>
      <rPr>
        <b/>
        <sz val="10"/>
        <color theme="1" tint="0.34998626667073579"/>
        <rFont val="Calibri"/>
        <family val="2"/>
        <scheme val="minor"/>
      </rPr>
      <t>Other: IR-2 INCIDENT RESPONSE TRAINING</t>
    </r>
  </si>
  <si>
    <t xml:space="preserve">Caused by: OUT OF DATE SECRUITY POSTURE 
Consequences: INCREASED SECRUITY RISK, VULNERABILITIES, LEGAL ISSUES.
</t>
  </si>
  <si>
    <r>
      <rPr>
        <b/>
        <sz val="10"/>
        <color theme="1" tint="0.34998626667073579"/>
        <rFont val="Calibri"/>
        <family val="2"/>
        <scheme val="minor"/>
      </rPr>
      <t>PE-6 MONITORING PHYSICAL ACCESS
Control:</t>
    </r>
    <r>
      <rPr>
        <sz val="10"/>
        <color theme="1" tint="0.34998626667073579"/>
        <rFont val="Calibri"/>
        <family val="2"/>
        <scheme val="minor"/>
      </rPr>
      <t xml:space="preserve"> Monitor physical access to the facility where the system resides to detect and respond to physical security incidents. 
</t>
    </r>
    <r>
      <rPr>
        <b/>
        <sz val="10"/>
        <color theme="1" tint="0.34998626667073579"/>
        <rFont val="Calibri"/>
        <family val="2"/>
        <scheme val="minor"/>
      </rPr>
      <t xml:space="preserve">CA-7 CONTINUOUS MONITORING 
Control: </t>
    </r>
    <r>
      <rPr>
        <sz val="10"/>
        <color theme="1" tint="0.34998626667073579"/>
        <rFont val="Calibri"/>
        <family val="2"/>
        <scheme val="minor"/>
      </rPr>
      <t xml:space="preserve">Develop a system-level continuous monitoring strategy and implement continuous monitoring in accordance with the organization-level continuous monitoring strategy. other: </t>
    </r>
    <r>
      <rPr>
        <b/>
        <sz val="10"/>
        <color theme="1" tint="0.34998626667073579"/>
        <rFont val="Calibri"/>
        <family val="2"/>
        <scheme val="minor"/>
      </rPr>
      <t xml:space="preserve">RA-6 TECHNICAL SURVEILLANCE COUNTERMEASURES SURVEY </t>
    </r>
    <r>
      <rPr>
        <sz val="10"/>
        <color theme="1" tint="0.34998626667073579"/>
        <rFont val="Calibri"/>
        <family val="2"/>
        <scheme val="minor"/>
      </rPr>
      <t xml:space="preserve">
 </t>
    </r>
  </si>
  <si>
    <t>IR-4 INCIDENT HANDLING
IR-2 INCIDENT RESPONSE TRAINING
IR-3 INCIDENT RESPONSE TESTING
IR-5 INCIDENT MONITORING
IR-6 INCIDENT REPORTING
IR-8 INCIDENT RESPONSE PLAN
PL-2 SYSTEM SECURITY AND PRIVACY PLANS
RA-3-5 RISK ASSESSMENT,  AU-2 EVENT LOGGING</t>
  </si>
  <si>
    <r>
      <rPr>
        <b/>
        <sz val="10"/>
        <color theme="1" tint="0.34998626667073579"/>
        <rFont val="Calibri"/>
        <family val="2"/>
        <scheme val="minor"/>
      </rPr>
      <t xml:space="preserve">CP-2-6 CONTINGENCY PLAN
Control: </t>
    </r>
    <r>
      <rPr>
        <sz val="10"/>
        <color theme="1" tint="0.34998626667073579"/>
        <rFont val="Calibri"/>
        <family val="2"/>
        <scheme val="minor"/>
      </rPr>
      <t xml:space="preserve">Develop a contingency plan for the system that identifies essential mission and business functions and associated contingency requirements and provides recovery objectives, restoration priorities, and metrics.
</t>
    </r>
    <r>
      <rPr>
        <b/>
        <sz val="10"/>
        <color theme="1" tint="0.34998626667073579"/>
        <rFont val="Calibri"/>
        <family val="2"/>
        <scheme val="minor"/>
      </rPr>
      <t>CP-10 SYSTEM RECOVERY AND RECONSTITUTION
Control:</t>
    </r>
    <r>
      <rPr>
        <sz val="10"/>
        <color theme="1" tint="0.34998626667073579"/>
        <rFont val="Calibri"/>
        <family val="2"/>
        <scheme val="minor"/>
      </rPr>
      <t xml:space="preserve"> Provide for the recovery and reconstitution of the system to a known state within the organization-defined period consistent with recovery time and recovery point after a disruption, compromise, or failure.</t>
    </r>
  </si>
  <si>
    <t xml:space="preserve">CP-8 TELECOMMUNICATIONS SERVICES
Control: Establish alternate telecommunications services, including necessary agreements to permit the resumption of [Assignment: organization-defined system operations] for essential mission and business functions within the organization-defined period when the primary telecommunications capabilities are unavailable at either the primary or alternate processing or storage sites.
SC-7 BOUNDARY PROTECTION
Control: Monitor and control communications at the external managed interfaces to the system and at key internal managed interfaces within the system.
PE-9 POWER EQUIPMENT AND CABLING
Control: Protect power equipment and power cabling for the system from damage and destruction.  </t>
  </si>
  <si>
    <r>
      <rPr>
        <b/>
        <sz val="10"/>
        <color theme="1" tint="0.34998626667073579"/>
        <rFont val="Calibri"/>
        <family val="2"/>
        <scheme val="minor"/>
      </rPr>
      <t>AC-6 LEAST PRIVILEGE
Control:</t>
    </r>
    <r>
      <rPr>
        <sz val="10"/>
        <color theme="1" tint="0.34998626667073579"/>
        <rFont val="Calibri"/>
        <family val="2"/>
        <scheme val="minor"/>
      </rPr>
      <t xml:space="preserve"> Employ the principle of least privilege, allowing only authorized accesses for users (or
processes acting on behalf of users) that are necessary to accomplish assigned organizational
tasks.</t>
    </r>
  </si>
  <si>
    <r>
      <rPr>
        <b/>
        <sz val="10"/>
        <color theme="1" tint="0.34998626667073579"/>
        <rFont val="Calibri"/>
        <family val="2"/>
        <scheme val="minor"/>
      </rPr>
      <t>AC-2 ACCOUNT MANAGEMENT
Control:</t>
    </r>
    <r>
      <rPr>
        <sz val="10"/>
        <color theme="1" tint="0.34998626667073579"/>
        <rFont val="Calibri"/>
        <family val="2"/>
        <scheme val="minor"/>
      </rPr>
      <t xml:space="preserve"> Define and document the types of accounts allowed and specifically prohibited for use within the system. Account management enables one to create, activate, manage, monitor, and deactivate accounts associated with the organization; employees, vendors, and third parties. In this case disabling accounts of high-risk individuals</t>
    </r>
  </si>
  <si>
    <r>
      <rPr>
        <b/>
        <sz val="10"/>
        <color theme="1" tint="0.34998626667073579"/>
        <rFont val="Calibri"/>
        <family val="2"/>
        <scheme val="minor"/>
      </rPr>
      <t>AC-5 SEPARATION OF DUTIES
Control:</t>
    </r>
    <r>
      <rPr>
        <sz val="10"/>
        <color theme="1" tint="0.34998626667073579"/>
        <rFont val="Calibri"/>
        <family val="2"/>
        <scheme val="minor"/>
      </rPr>
      <t xml:space="preserve"> 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t>
    </r>
  </si>
  <si>
    <r>
      <rPr>
        <b/>
        <sz val="10"/>
        <color theme="1" tint="0.34998626667073579"/>
        <rFont val="Calibri"/>
        <family val="2"/>
        <scheme val="minor"/>
      </rPr>
      <t>PT-2 AUTHORITY TO PROCESS PERSONALLY IDENTIFIABLE INFORMATION
Control:</t>
    </r>
    <r>
      <rPr>
        <sz val="10"/>
        <color theme="1" tint="0.34998626667073579"/>
        <rFont val="Calibri"/>
        <family val="2"/>
        <scheme val="minor"/>
      </rPr>
      <t xml:space="preserve"> the processing of personally identifiable information is an operation or set of operations that the information system or organization performs with respect to personally identifiable information across the information life cycle. 
</t>
    </r>
    <r>
      <rPr>
        <b/>
        <sz val="10"/>
        <color theme="1" tint="0.34998626667073579"/>
        <rFont val="Calibri"/>
        <family val="2"/>
        <scheme val="minor"/>
      </rPr>
      <t>IA-2 IDENTIFICATION AND AUTHENTICATION (ORGANIZATIONAL USERS)
Control:</t>
    </r>
    <r>
      <rPr>
        <sz val="10"/>
        <color theme="1" tint="0.34998626667073579"/>
        <rFont val="Calibri"/>
        <family val="2"/>
        <scheme val="minor"/>
      </rPr>
      <t xml:space="preserve"> Uniquely identify and authenticate organizational users and associate that uniqueidentification with processes acting on behalf of those users.
</t>
    </r>
    <r>
      <rPr>
        <b/>
        <sz val="10"/>
        <color theme="1" tint="0.34998626667073579"/>
        <rFont val="Calibri"/>
        <family val="2"/>
        <scheme val="minor"/>
      </rPr>
      <t xml:space="preserve">PT-5 PRIVACY NOTICE 
Control: </t>
    </r>
    <r>
      <rPr>
        <sz val="10"/>
        <color theme="1" tint="0.34998626667073579"/>
        <rFont val="Calibri"/>
        <family val="2"/>
        <scheme val="minor"/>
      </rPr>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t>
    </r>
    <r>
      <rPr>
        <b/>
        <sz val="10"/>
        <color theme="1" tint="0.34998626667073579"/>
        <rFont val="Calibri"/>
        <family val="2"/>
        <scheme val="minor"/>
      </rPr>
      <t>CA-6 AUTHORIZATION 
CA-7 CONTINUOUS MONITORING
AC-2 ACCOUNT MANAGEMENT</t>
    </r>
    <r>
      <rPr>
        <sz val="10"/>
        <color theme="1" tint="0.34998626667073579"/>
        <rFont val="Calibri"/>
        <family val="2"/>
        <scheme val="minor"/>
      </rPr>
      <t xml:space="preserve">
</t>
    </r>
  </si>
  <si>
    <r>
      <rPr>
        <b/>
        <sz val="10"/>
        <color theme="1" tint="0.34998626667073579"/>
        <rFont val="Calibri"/>
        <family val="2"/>
        <scheme val="minor"/>
      </rPr>
      <t>PE-11 EMERGENCY POWER
Control</t>
    </r>
    <r>
      <rPr>
        <sz val="10"/>
        <color theme="1" tint="0.34998626667073579"/>
        <rFont val="Calibri"/>
        <family val="2"/>
        <scheme val="minor"/>
      </rPr>
      <t xml:space="preserve">: Provide an uninterruptible power supply to facilitate an orderly shutdown of the system; and transition of the system to long-term alternate power in the event of a primary power source loss.
</t>
    </r>
    <r>
      <rPr>
        <b/>
        <sz val="10"/>
        <color theme="1" tint="0.34998626667073579"/>
        <rFont val="Calibri"/>
        <family val="2"/>
        <scheme val="minor"/>
      </rPr>
      <t>PE-10 EMERGENCY SHUTOFF
Control</t>
    </r>
    <r>
      <rPr>
        <sz val="10"/>
        <color theme="1" tint="0.34998626667073579"/>
        <rFont val="Calibri"/>
        <family val="2"/>
        <scheme val="minor"/>
      </rPr>
      <t>: Emergency power shutoff primarily applies to organizational facilities that contain concentrations of system resources, including data centers, mainframe computer rooms, server rooms, and areas with computer-controlled machinery.</t>
    </r>
  </si>
  <si>
    <r>
      <rPr>
        <b/>
        <sz val="10"/>
        <color theme="1" tint="0.34998626667073579"/>
        <rFont val="Calibri"/>
        <family val="2"/>
        <scheme val="minor"/>
      </rPr>
      <t xml:space="preserve">IR-1 INCIDENT RESPONSE - POLICY AND PROCEDURES Control : </t>
    </r>
    <r>
      <rPr>
        <sz val="10"/>
        <color theme="1" tint="0.34998626667073579"/>
        <rFont val="Calibri"/>
        <family val="2"/>
        <scheme val="minor"/>
      </rPr>
      <t xml:space="preserve">
Incident response policies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policies and procedures. Security and privacy program policies and procedures at the organization level are preferable, in general, and may obviate the need for mission- or system-specific policies and procedures.</t>
    </r>
  </si>
  <si>
    <r>
      <rPr>
        <b/>
        <sz val="10"/>
        <color theme="1" tint="0.34998626667073579"/>
        <rFont val="Calibri"/>
        <family val="2"/>
        <scheme val="minor"/>
      </rPr>
      <t xml:space="preserve">SI-3 MALICIOUS CODE PROTECTION 
Control: </t>
    </r>
    <r>
      <rPr>
        <sz val="10"/>
        <color theme="1" tint="0.34998626667073579"/>
        <rFont val="Calibri"/>
        <family val="2"/>
        <scheme val="minor"/>
      </rPr>
      <t>Malicious code protection mechanisms include both signature- and no signature-based technologies. No 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t>
    </r>
  </si>
  <si>
    <r>
      <rPr>
        <b/>
        <sz val="10"/>
        <color theme="1" tint="0.34998626667073579"/>
        <rFont val="Calibri"/>
        <family val="2"/>
        <scheme val="minor"/>
      </rPr>
      <t>SI-4 SYSTEM MONITORING 
Control :</t>
    </r>
    <r>
      <rPr>
        <sz val="10"/>
        <color theme="1" tint="0.34998626667073579"/>
        <rFont val="Calibri"/>
        <family val="2"/>
        <scheme val="minor"/>
      </rPr>
      <t xml:space="preserve"> System monitoring includes external and internal monitoring. External monitoring includes the observation of events occurring at external interfaces to the system. Internal monitoring includes the observation of events occurring within the system.</t>
    </r>
  </si>
  <si>
    <r>
      <rPr>
        <b/>
        <sz val="10"/>
        <color theme="1" tint="0.34998626667073579"/>
        <rFont val="Calibri"/>
        <family val="2"/>
        <scheme val="minor"/>
      </rPr>
      <t>SI-3 MALICIOUS CODE PROTECTION
Control</t>
    </r>
    <r>
      <rPr>
        <sz val="10"/>
        <color theme="1" tint="0.34998626667073579"/>
        <rFont val="Calibri"/>
        <family val="2"/>
        <scheme val="minor"/>
      </rPr>
      <t xml:space="preserve">: System entry and exit points include firewalls, remote access servers, workstations, electronic mail servers, web servers, proxy servers, notebook computers, and mobile devices. Perform periodic scans of the system, block and control block traffic. Address the receipt of false positives during malicious code detection and eradication and the resulting potential impact on the availability of the system.
</t>
    </r>
  </si>
  <si>
    <t>ASSET DESCRIPTION</t>
  </si>
  <si>
    <t xml:space="preserve">SECOND QUARTERLY (Q2) MONITOTING ASSESMENT </t>
  </si>
  <si>
    <t>THIRD QUARTERLY (Q3) MONITOTING ASSESMENT</t>
  </si>
  <si>
    <t>FOURTH QUARTER (Q4) ANNUAL ASSESMENT</t>
  </si>
  <si>
    <t xml:space="preserve">Caused by: OLDER LIGHTING SYSTEMS REQUIRE FREQUENT MAINTENACE, BUILDING INFURSTRUCTRE SHOULD MEET REGULATORY STANDARDS 
Consequences: DECREASED PRODUCTIVITY, ENVIRONMENTAL ACCIDENTS, HIGHER ENERGY COSTS, REGULATORY NON COMPLIANCE ISSUES.
</t>
  </si>
  <si>
    <t xml:space="preserve">Caused by : SECURITY BREACH, THEFT, REPUTATION DAMAGE, REGULATORY/LEGAL FINES, LACK OF SECUIRTY PERSONNEL
Consequences: POOR ACS HAS RESULTED IN UNAUTHORIZED ACCESS TO PERSONAL PROPERTY, INVENTORY, DATA AND FINES, OPERATIONAL DISRUPTION, CRIME (THEFT)
</t>
  </si>
  <si>
    <t>THE ORGANIZATION SHOULD ADHERE TO FURTHER STANDARDS OF NIST AND ISO/IEC 27001 IN REGARDS TO NETWORK SECUIRTY</t>
  </si>
  <si>
    <t xml:space="preserve">THE ORGANIZATION SHOULD ADHERE TO FURTHER STANDARDS OF NIST AND ISO/IEC 27001 IN REGARDS TO NETWORK SECUIRTY </t>
  </si>
  <si>
    <t>THE ORGANIZATION SHOULD ADHERE TO FURTHER STANDARDS OFNIST AND  ISO/IEC 27001 IN REGARDS TO NETWORK SECUIRTY</t>
  </si>
  <si>
    <t>CForce Corp Risk Management Matrix</t>
  </si>
  <si>
    <r>
      <rPr>
        <b/>
        <sz val="11"/>
        <color theme="1"/>
        <rFont val="Calibri"/>
        <family val="2"/>
        <scheme val="minor"/>
      </rPr>
      <t>Note:</t>
    </r>
    <r>
      <rPr>
        <sz val="11"/>
        <color theme="1"/>
        <rFont val="Calibri"/>
        <family val="2"/>
        <scheme val="minor"/>
      </rPr>
      <t xml:space="preserve"> Do not edit this document, the inherent risk and residual risk values can only be altered from the primary risk management matirx sheet. </t>
    </r>
  </si>
  <si>
    <t>CForce CorpRisk Matrix</t>
  </si>
  <si>
    <t>INHERNET RISK
(WITHOUT CONTROLS IN PLACE)</t>
  </si>
  <si>
    <t>CONTROL TYPE(S)</t>
  </si>
  <si>
    <t>IMPLEMENTED NIST CONTROL(S) (ID)</t>
  </si>
  <si>
    <t xml:space="preserve">  </t>
  </si>
  <si>
    <t>IDS/IPS/EDR/SIEM TOOLS - IT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</si>
</sst>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tint="0.34998626667073579"/>
      <name val="Calibri"/>
      <family val="2"/>
      <scheme val="minor"/>
    </font>
    <font>
      <sz val="10"/>
      <color theme="1" tint="0.34998626667073579"/>
      <name val="Calibri"/>
      <family val="2"/>
      <scheme val="minor"/>
    </font>
    <font>
      <sz val="12"/>
      <color theme="1" tint="0.14999847407452621"/>
      <name val="Calibri"/>
      <family val="2"/>
      <scheme val="minor"/>
    </font>
    <font>
      <sz val="12"/>
      <color theme="1"/>
      <name val="Calibri"/>
      <family val="2"/>
      <scheme val="minor"/>
    </font>
    <font>
      <sz val="14"/>
      <color theme="1"/>
      <name val="Calibri"/>
      <family val="2"/>
      <scheme val="minor"/>
    </font>
    <font>
      <sz val="20"/>
      <color theme="1"/>
      <name val="Calibri"/>
      <family val="2"/>
      <scheme val="minor"/>
    </font>
    <font>
      <sz val="16"/>
      <color theme="1"/>
      <name val="Calibri"/>
      <family val="2"/>
      <scheme val="minor"/>
    </font>
    <font>
      <sz val="11"/>
      <color theme="1"/>
      <name val="Arial"/>
      <family val="2"/>
    </font>
    <font>
      <sz val="9"/>
      <color theme="1"/>
      <name val="Arial"/>
      <family val="2"/>
    </font>
    <font>
      <sz val="24"/>
      <color theme="0"/>
      <name val="Calibri"/>
      <family val="2"/>
      <scheme val="minor"/>
    </font>
    <font>
      <sz val="9"/>
      <color theme="1" tint="0.34998626667073579"/>
      <name val="Calibri"/>
      <family val="2"/>
      <scheme val="minor"/>
    </font>
    <font>
      <b/>
      <sz val="11"/>
      <color theme="0"/>
      <name val="Arial"/>
      <family val="2"/>
    </font>
    <font>
      <b/>
      <sz val="16"/>
      <color theme="0"/>
      <name val="Arial"/>
      <family val="2"/>
    </font>
    <font>
      <sz val="12"/>
      <color theme="1"/>
      <name val="Arial"/>
      <family val="2"/>
    </font>
    <font>
      <b/>
      <sz val="12"/>
      <color theme="1"/>
      <name val="Arial"/>
      <family val="2"/>
    </font>
    <font>
      <i/>
      <sz val="14"/>
      <color theme="1"/>
      <name val="Arial"/>
      <family val="2"/>
    </font>
    <font>
      <b/>
      <sz val="12"/>
      <color theme="1"/>
      <name val="Calibri"/>
      <family val="2"/>
      <scheme val="minor"/>
    </font>
    <font>
      <sz val="12"/>
      <color theme="0"/>
      <name val="Calibri"/>
      <family val="2"/>
      <scheme val="minor"/>
    </font>
    <font>
      <sz val="36"/>
      <color theme="1" tint="0.34998626667073579"/>
      <name val="Calibri (Body)"/>
    </font>
    <font>
      <sz val="10"/>
      <color rgb="FF595959"/>
      <name val="Calibri"/>
      <family val="2"/>
      <scheme val="minor"/>
    </font>
    <font>
      <sz val="36"/>
      <color rgb="FF595959"/>
      <name val="Calibri (Body)"/>
    </font>
    <font>
      <b/>
      <sz val="11"/>
      <color rgb="FFFFFFFF"/>
      <name val="Calibri"/>
      <family val="2"/>
      <scheme val="minor"/>
    </font>
    <font>
      <b/>
      <sz val="10"/>
      <color theme="1" tint="0.34998626667073579"/>
      <name val="Calibri"/>
      <family val="2"/>
      <scheme val="minor"/>
    </font>
    <font>
      <b/>
      <i/>
      <sz val="14"/>
      <color theme="1" tint="0.34998626667073579"/>
      <name val="Calibri (Body)"/>
    </font>
    <font>
      <b/>
      <i/>
      <sz val="24"/>
      <color theme="0"/>
      <name val="Aharoni Bold"/>
    </font>
  </fonts>
  <fills count="12">
    <fill>
      <patternFill patternType="none"/>
    </fill>
    <fill>
      <patternFill patternType="gray125"/>
    </fill>
    <fill>
      <patternFill patternType="solid">
        <fgColor theme="3"/>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7C80"/>
        <bgColor indexed="64"/>
      </patternFill>
    </fill>
    <fill>
      <patternFill patternType="solid">
        <fgColor theme="0" tint="-4.9989318521683403E-2"/>
        <bgColor indexed="64"/>
      </patternFill>
    </fill>
    <fill>
      <patternFill patternType="solid">
        <fgColor theme="0"/>
        <bgColor indexed="64"/>
      </patternFill>
    </fill>
    <fill>
      <patternFill patternType="solid">
        <fgColor rgb="FF8FB9AB"/>
        <bgColor indexed="64"/>
      </patternFill>
    </fill>
    <fill>
      <patternFill patternType="solid">
        <fgColor rgb="FF8FB9AB"/>
        <bgColor rgb="FF000000"/>
      </patternFill>
    </fill>
  </fills>
  <borders count="46">
    <border>
      <left/>
      <right/>
      <top/>
      <bottom/>
      <diagonal/>
    </border>
    <border>
      <left style="medium">
        <color indexed="64"/>
      </left>
      <right/>
      <top style="medium">
        <color indexed="64"/>
      </top>
      <bottom style="thin">
        <color indexed="64"/>
      </bottom>
      <diagonal/>
    </border>
    <border>
      <left style="medium">
        <color indexed="64"/>
      </left>
      <right/>
      <top style="dashed">
        <color theme="1" tint="0.34998626667073579"/>
      </top>
      <bottom style="dashed">
        <color theme="1" tint="0.34998626667073579"/>
      </bottom>
      <diagonal/>
    </border>
    <border>
      <left style="thin">
        <color indexed="64"/>
      </left>
      <right style="thin">
        <color indexed="64"/>
      </right>
      <top style="dashed">
        <color theme="1" tint="0.34998626667073579"/>
      </top>
      <bottom style="dashed">
        <color theme="1" tint="0.34998626667073579"/>
      </bottom>
      <diagonal/>
    </border>
    <border>
      <left style="thin">
        <color indexed="64"/>
      </left>
      <right/>
      <top style="dashed">
        <color theme="1" tint="0.34998626667073579"/>
      </top>
      <bottom style="dashed">
        <color theme="1" tint="0.34998626667073579"/>
      </bottom>
      <diagonal/>
    </border>
    <border>
      <left style="thin">
        <color indexed="64"/>
      </left>
      <right/>
      <top/>
      <bottom style="dashed">
        <color theme="1" tint="0.34998626667073579"/>
      </bottom>
      <diagonal/>
    </border>
    <border>
      <left style="thin">
        <color indexed="64"/>
      </left>
      <right style="medium">
        <color indexed="64"/>
      </right>
      <top/>
      <bottom style="dashed">
        <color theme="1" tint="0.34998626667073579"/>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dotted">
        <color indexed="64"/>
      </bottom>
      <diagonal/>
    </border>
    <border>
      <left style="thin">
        <color indexed="64"/>
      </left>
      <right style="medium">
        <color indexed="64"/>
      </right>
      <top style="dotted">
        <color indexed="64"/>
      </top>
      <bottom style="dotted">
        <color indexed="64"/>
      </bottom>
      <diagonal/>
    </border>
    <border>
      <left style="thin">
        <color indexed="64"/>
      </left>
      <right style="medium">
        <color indexed="64"/>
      </right>
      <top style="dotted">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
      <left style="thin">
        <color indexed="64"/>
      </left>
      <right/>
      <top style="medium">
        <color indexed="64"/>
      </top>
      <bottom style="medium">
        <color indexed="64"/>
      </bottom>
      <diagonal/>
    </border>
    <border>
      <left/>
      <right/>
      <top/>
      <bottom style="medium">
        <color theme="3"/>
      </bottom>
      <diagonal/>
    </border>
    <border>
      <left style="medium">
        <color indexed="64"/>
      </left>
      <right/>
      <top style="medium">
        <color indexed="64"/>
      </top>
      <bottom style="dashed">
        <color theme="1" tint="0.34998626667073579"/>
      </bottom>
      <diagonal/>
    </border>
    <border>
      <left style="thin">
        <color indexed="64"/>
      </left>
      <right style="thin">
        <color indexed="64"/>
      </right>
      <top style="medium">
        <color indexed="64"/>
      </top>
      <bottom style="dashed">
        <color theme="1" tint="0.34998626667073579"/>
      </bottom>
      <diagonal/>
    </border>
    <border>
      <left style="thin">
        <color indexed="64"/>
      </left>
      <right/>
      <top style="medium">
        <color indexed="64"/>
      </top>
      <bottom style="dashed">
        <color theme="1" tint="0.34998626667073579"/>
      </bottom>
      <diagonal/>
    </border>
    <border>
      <left style="thin">
        <color indexed="64"/>
      </left>
      <right style="medium">
        <color indexed="64"/>
      </right>
      <top style="medium">
        <color indexed="64"/>
      </top>
      <bottom style="dashed">
        <color theme="1" tint="0.34998626667073579"/>
      </bottom>
      <diagonal/>
    </border>
    <border>
      <left style="medium">
        <color indexed="64"/>
      </left>
      <right/>
      <top style="dashed">
        <color theme="1" tint="0.34998626667073579"/>
      </top>
      <bottom style="medium">
        <color indexed="64"/>
      </bottom>
      <diagonal/>
    </border>
    <border>
      <left style="thin">
        <color indexed="64"/>
      </left>
      <right style="thin">
        <color indexed="64"/>
      </right>
      <top style="dashed">
        <color theme="1" tint="0.34998626667073579"/>
      </top>
      <bottom style="medium">
        <color indexed="64"/>
      </bottom>
      <diagonal/>
    </border>
    <border>
      <left style="thin">
        <color indexed="64"/>
      </left>
      <right/>
      <top style="dashed">
        <color theme="1" tint="0.34998626667073579"/>
      </top>
      <bottom style="medium">
        <color indexed="64"/>
      </bottom>
      <diagonal/>
    </border>
    <border>
      <left style="thin">
        <color indexed="64"/>
      </left>
      <right/>
      <top style="medium">
        <color indexed="64"/>
      </top>
      <bottom style="dashed">
        <color rgb="FF595959"/>
      </bottom>
      <diagonal/>
    </border>
  </borders>
  <cellStyleXfs count="1">
    <xf numFmtId="0" fontId="0" fillId="0" borderId="0"/>
  </cellStyleXfs>
  <cellXfs count="106">
    <xf numFmtId="0" fontId="0" fillId="0" borderId="0" xfId="0"/>
    <xf numFmtId="0" fontId="1" fillId="2" borderId="0" xfId="0" applyFont="1" applyFill="1" applyAlignment="1">
      <alignment horizontal="right" vertical="center" indent="1"/>
    </xf>
    <xf numFmtId="0" fontId="1" fillId="2" borderId="0" xfId="0" applyFont="1" applyFill="1" applyAlignment="1">
      <alignment vertical="center"/>
    </xf>
    <xf numFmtId="0" fontId="6" fillId="0" borderId="2" xfId="0" applyFont="1" applyBorder="1" applyAlignment="1">
      <alignment horizontal="center" vertical="center" wrapText="1"/>
    </xf>
    <xf numFmtId="15" fontId="4" fillId="2" borderId="0" xfId="0" applyNumberFormat="1" applyFont="1" applyFill="1" applyAlignment="1">
      <alignment horizontal="left" vertical="center" indent="1"/>
    </xf>
    <xf numFmtId="0" fontId="9" fillId="0" borderId="0" xfId="0" applyFont="1" applyAlignment="1">
      <alignment vertical="center" textRotation="90"/>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pplyAlignment="1">
      <alignment horizontal="center" vertical="center"/>
    </xf>
    <xf numFmtId="0" fontId="8" fillId="4" borderId="17" xfId="0" applyFont="1" applyFill="1" applyBorder="1" applyAlignment="1">
      <alignment horizontal="center" vertical="center"/>
    </xf>
    <xf numFmtId="0" fontId="8" fillId="7" borderId="17" xfId="0" applyFont="1" applyFill="1" applyBorder="1" applyAlignment="1">
      <alignment horizontal="center" vertical="center"/>
    </xf>
    <xf numFmtId="0" fontId="8" fillId="7" borderId="13" xfId="0" applyFont="1" applyFill="1" applyBorder="1" applyAlignment="1">
      <alignment horizontal="center" vertical="center"/>
    </xf>
    <xf numFmtId="0" fontId="8" fillId="6" borderId="18" xfId="0" applyFont="1" applyFill="1" applyBorder="1" applyAlignment="1">
      <alignment horizontal="center" vertical="center"/>
    </xf>
    <xf numFmtId="0" fontId="8" fillId="5" borderId="19" xfId="0" applyFont="1" applyFill="1" applyBorder="1" applyAlignment="1">
      <alignment horizontal="center" vertical="center"/>
    </xf>
    <xf numFmtId="0" fontId="8" fillId="4" borderId="19" xfId="0" applyFont="1" applyFill="1" applyBorder="1" applyAlignment="1">
      <alignment horizontal="center" vertical="center"/>
    </xf>
    <xf numFmtId="0" fontId="8" fillId="7" borderId="19" xfId="0" applyFont="1" applyFill="1" applyBorder="1" applyAlignment="1">
      <alignment horizontal="center" vertical="center"/>
    </xf>
    <xf numFmtId="0" fontId="8" fillId="7" borderId="14"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1" xfId="0" applyFont="1" applyFill="1" applyBorder="1" applyAlignment="1">
      <alignment horizontal="center" vertical="center"/>
    </xf>
    <xf numFmtId="0" fontId="8" fillId="5" borderId="21" xfId="0" applyFont="1" applyFill="1" applyBorder="1" applyAlignment="1">
      <alignment horizontal="center" vertical="center"/>
    </xf>
    <xf numFmtId="0" fontId="8" fillId="4" borderId="15" xfId="0" applyFont="1" applyFill="1" applyBorder="1" applyAlignment="1">
      <alignment horizontal="center" vertical="center"/>
    </xf>
    <xf numFmtId="0" fontId="9" fillId="0" borderId="8" xfId="0" applyFont="1" applyBorder="1" applyAlignment="1">
      <alignment vertical="center"/>
    </xf>
    <xf numFmtId="0" fontId="9" fillId="0" borderId="9" xfId="0" applyFont="1" applyBorder="1" applyAlignment="1">
      <alignment vertical="center"/>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10" fillId="0" borderId="0" xfId="0" applyFont="1"/>
    <xf numFmtId="0" fontId="9" fillId="0" borderId="0" xfId="0" applyFont="1"/>
    <xf numFmtId="0" fontId="1" fillId="0" borderId="0" xfId="0" applyFont="1" applyAlignment="1">
      <alignment horizontal="center" vertical="center"/>
    </xf>
    <xf numFmtId="0" fontId="0" fillId="0" borderId="0" xfId="0" applyAlignment="1">
      <alignment horizontal="center" vertical="center"/>
    </xf>
    <xf numFmtId="0" fontId="7" fillId="0" borderId="23" xfId="0" applyFont="1" applyBorder="1" applyAlignment="1">
      <alignment horizontal="center" vertical="center"/>
    </xf>
    <xf numFmtId="0" fontId="7" fillId="0" borderId="9" xfId="0" applyFont="1" applyBorder="1" applyAlignment="1">
      <alignment horizontal="center" vertical="center"/>
    </xf>
    <xf numFmtId="0" fontId="8" fillId="0" borderId="0" xfId="0" applyFont="1" applyAlignment="1">
      <alignment horizontal="center" vertical="center"/>
    </xf>
    <xf numFmtId="0" fontId="6" fillId="0" borderId="6" xfId="0" applyFont="1" applyBorder="1" applyAlignment="1">
      <alignment horizontal="center" vertical="center" wrapText="1"/>
    </xf>
    <xf numFmtId="0" fontId="1" fillId="2" borderId="27" xfId="0" applyFont="1" applyFill="1" applyBorder="1" applyAlignment="1">
      <alignment horizontal="center" vertical="center"/>
    </xf>
    <xf numFmtId="0" fontId="3" fillId="3" borderId="27" xfId="0" applyFont="1" applyFill="1" applyBorder="1" applyAlignment="1">
      <alignment horizontal="center" vertical="center"/>
    </xf>
    <xf numFmtId="0" fontId="1" fillId="2" borderId="26" xfId="0" applyFont="1" applyFill="1" applyBorder="1" applyAlignment="1">
      <alignment horizontal="center" vertical="center"/>
    </xf>
    <xf numFmtId="0" fontId="3" fillId="3" borderId="26" xfId="0" applyFont="1" applyFill="1" applyBorder="1" applyAlignment="1">
      <alignment horizontal="center" vertical="center"/>
    </xf>
    <xf numFmtId="0" fontId="8" fillId="5" borderId="28" xfId="0" applyFont="1" applyFill="1" applyBorder="1" applyAlignment="1">
      <alignment horizontal="center" vertical="center"/>
    </xf>
    <xf numFmtId="0" fontId="8" fillId="6" borderId="29" xfId="0" applyFont="1" applyFill="1" applyBorder="1" applyAlignment="1">
      <alignment horizontal="center" vertical="center"/>
    </xf>
    <xf numFmtId="0" fontId="8" fillId="6" borderId="30" xfId="0" applyFont="1" applyFill="1" applyBorder="1" applyAlignment="1">
      <alignment horizontal="center" vertical="center"/>
    </xf>
    <xf numFmtId="0" fontId="0" fillId="8" borderId="0" xfId="0" applyFill="1"/>
    <xf numFmtId="0" fontId="9" fillId="8" borderId="0" xfId="0" applyFont="1" applyFill="1" applyAlignment="1">
      <alignment vertical="center"/>
    </xf>
    <xf numFmtId="0" fontId="9" fillId="8" borderId="0" xfId="0" applyFont="1" applyFill="1" applyAlignment="1">
      <alignment vertical="center" textRotation="90"/>
    </xf>
    <xf numFmtId="0" fontId="7" fillId="8" borderId="0" xfId="0" applyFont="1" applyFill="1" applyAlignment="1">
      <alignment horizontal="center" vertical="center"/>
    </xf>
    <xf numFmtId="0" fontId="8" fillId="8" borderId="0" xfId="0" applyFont="1" applyFill="1" applyAlignment="1">
      <alignment horizontal="center" vertical="center"/>
    </xf>
    <xf numFmtId="0" fontId="3" fillId="0" borderId="0" xfId="0" applyFont="1" applyAlignment="1">
      <alignment horizontal="center" vertical="center"/>
    </xf>
    <xf numFmtId="0" fontId="5" fillId="0" borderId="3" xfId="0" applyFont="1" applyBorder="1" applyAlignment="1">
      <alignment horizontal="left" vertical="center" wrapText="1" indent="1"/>
    </xf>
    <xf numFmtId="0" fontId="14" fillId="0" borderId="4" xfId="0" applyFont="1" applyBorder="1" applyAlignment="1">
      <alignment horizontal="left" vertical="top" wrapText="1" indent="1"/>
    </xf>
    <xf numFmtId="0" fontId="5" fillId="0" borderId="4" xfId="0" applyFont="1" applyBorder="1" applyAlignment="1">
      <alignment horizontal="left" vertical="center" wrapText="1" indent="1"/>
    </xf>
    <xf numFmtId="15" fontId="4" fillId="9" borderId="0" xfId="0" applyNumberFormat="1" applyFont="1" applyFill="1" applyAlignment="1">
      <alignment horizontal="center" vertical="center"/>
    </xf>
    <xf numFmtId="0" fontId="4" fillId="9" borderId="31" xfId="0" applyFont="1" applyFill="1" applyBorder="1" applyAlignment="1">
      <alignment horizontal="left" vertical="center" indent="1"/>
    </xf>
    <xf numFmtId="0" fontId="1" fillId="10" borderId="8" xfId="0" applyFont="1" applyFill="1" applyBorder="1" applyAlignment="1">
      <alignment horizontal="center" vertical="top" wrapText="1"/>
    </xf>
    <xf numFmtId="0" fontId="1" fillId="10" borderId="36" xfId="0" applyFont="1" applyFill="1" applyBorder="1" applyAlignment="1">
      <alignment horizontal="center" vertical="top" wrapText="1"/>
    </xf>
    <xf numFmtId="0" fontId="1" fillId="10" borderId="22" xfId="0" applyFont="1" applyFill="1" applyBorder="1" applyAlignment="1">
      <alignment horizontal="center" vertical="top" wrapText="1"/>
    </xf>
    <xf numFmtId="0" fontId="1" fillId="10" borderId="25" xfId="0" applyFont="1" applyFill="1" applyBorder="1" applyAlignment="1">
      <alignment horizontal="center" vertical="top" wrapText="1"/>
    </xf>
    <xf numFmtId="0" fontId="15" fillId="2" borderId="0" xfId="0" applyFont="1" applyFill="1"/>
    <xf numFmtId="0" fontId="16" fillId="2" borderId="0" xfId="0" applyFont="1" applyFill="1" applyAlignment="1">
      <alignment vertical="center"/>
    </xf>
    <xf numFmtId="0" fontId="17" fillId="9" borderId="0" xfId="0" applyFont="1" applyFill="1" applyAlignment="1">
      <alignment vertical="center"/>
    </xf>
    <xf numFmtId="0" fontId="11" fillId="9" borderId="0" xfId="0" applyFont="1" applyFill="1" applyAlignment="1">
      <alignment vertical="center"/>
    </xf>
    <xf numFmtId="0" fontId="17" fillId="9" borderId="0" xfId="0" applyFont="1" applyFill="1" applyAlignment="1">
      <alignment vertical="center" wrapText="1"/>
    </xf>
    <xf numFmtId="0" fontId="19" fillId="9" borderId="37" xfId="0" applyFont="1" applyFill="1" applyBorder="1" applyAlignment="1">
      <alignment vertical="center"/>
    </xf>
    <xf numFmtId="0" fontId="12" fillId="8" borderId="0" xfId="0" applyFont="1" applyFill="1" applyAlignment="1">
      <alignment horizontal="right" vertical="center"/>
    </xf>
    <xf numFmtId="0" fontId="6" fillId="0" borderId="38" xfId="0" applyFont="1" applyBorder="1" applyAlignment="1">
      <alignment horizontal="center" vertical="center" wrapText="1"/>
    </xf>
    <xf numFmtId="0" fontId="5" fillId="0" borderId="39" xfId="0" applyFont="1" applyBorder="1" applyAlignment="1">
      <alignment horizontal="left" vertical="center" wrapText="1" indent="1"/>
    </xf>
    <xf numFmtId="0" fontId="14" fillId="0" borderId="40" xfId="0" applyFont="1" applyBorder="1" applyAlignment="1">
      <alignment horizontal="left" vertical="top" wrapText="1" indent="1"/>
    </xf>
    <xf numFmtId="0" fontId="5" fillId="0" borderId="40" xfId="0" applyFont="1" applyBorder="1" applyAlignment="1">
      <alignment horizontal="left" vertical="center" wrapText="1" indent="1"/>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42" xfId="0" applyFont="1" applyBorder="1" applyAlignment="1">
      <alignment horizontal="center" vertical="center" wrapText="1"/>
    </xf>
    <xf numFmtId="0" fontId="5" fillId="0" borderId="43" xfId="0" applyFont="1" applyBorder="1" applyAlignment="1">
      <alignment horizontal="left" vertical="center" wrapText="1" indent="1"/>
    </xf>
    <xf numFmtId="0" fontId="14" fillId="0" borderId="44" xfId="0" applyFont="1" applyBorder="1" applyAlignment="1">
      <alignment horizontal="left" vertical="top" wrapText="1" indent="1"/>
    </xf>
    <xf numFmtId="0" fontId="5" fillId="0" borderId="44" xfId="0" applyFont="1" applyBorder="1" applyAlignment="1">
      <alignment horizontal="left" vertical="center" wrapText="1" indent="1"/>
    </xf>
    <xf numFmtId="0" fontId="6" fillId="0" borderId="44"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5" xfId="0" applyFont="1" applyBorder="1" applyAlignment="1">
      <alignment horizontal="center" vertical="center" wrapText="1"/>
    </xf>
    <xf numFmtId="0" fontId="1" fillId="10" borderId="22" xfId="0" applyFont="1" applyFill="1" applyBorder="1" applyAlignment="1">
      <alignment horizontal="center" vertical="center" wrapText="1"/>
    </xf>
    <xf numFmtId="0" fontId="1" fillId="10" borderId="36" xfId="0" applyFont="1" applyFill="1" applyBorder="1" applyAlignment="1">
      <alignment horizontal="center" vertical="center" wrapText="1"/>
    </xf>
    <xf numFmtId="17" fontId="0" fillId="8" borderId="0" xfId="0" quotePrefix="1" applyNumberFormat="1" applyFill="1" applyAlignment="1">
      <alignment horizontal="center" vertical="center"/>
    </xf>
    <xf numFmtId="0" fontId="0" fillId="8" borderId="0" xfId="0" quotePrefix="1" applyFill="1" applyAlignment="1">
      <alignment horizontal="center" vertical="center"/>
    </xf>
    <xf numFmtId="0" fontId="7" fillId="0" borderId="31" xfId="0" applyFont="1" applyBorder="1" applyAlignment="1">
      <alignment horizontal="center" vertical="center"/>
    </xf>
    <xf numFmtId="0" fontId="6" fillId="0" borderId="31" xfId="0" applyFont="1" applyBorder="1" applyAlignment="1">
      <alignment horizontal="center" vertical="center" wrapText="1"/>
    </xf>
    <xf numFmtId="0" fontId="20" fillId="0" borderId="32" xfId="0" applyFont="1" applyBorder="1" applyAlignment="1">
      <alignment horizontal="center" vertical="center" wrapText="1"/>
    </xf>
    <xf numFmtId="2" fontId="21" fillId="3" borderId="0" xfId="0" applyNumberFormat="1" applyFont="1" applyFill="1" applyAlignment="1">
      <alignment horizontal="center" vertical="center"/>
    </xf>
    <xf numFmtId="0" fontId="3" fillId="0" borderId="0" xfId="0" applyFont="1"/>
    <xf numFmtId="0" fontId="21" fillId="3" borderId="0" xfId="0" applyFont="1" applyFill="1" applyAlignment="1">
      <alignment horizontal="center" vertical="center" wrapText="1"/>
    </xf>
    <xf numFmtId="0" fontId="0" fillId="0" borderId="0" xfId="0" applyAlignment="1">
      <alignment vertical="center"/>
    </xf>
    <xf numFmtId="0" fontId="23" fillId="0" borderId="45" xfId="0" applyFont="1" applyBorder="1" applyAlignment="1">
      <alignment horizontal="left" vertical="center" wrapText="1" indent="1"/>
    </xf>
    <xf numFmtId="0" fontId="22" fillId="0" borderId="4" xfId="0" applyFont="1" applyBorder="1" applyAlignment="1">
      <alignment horizontal="left" vertical="center" wrapText="1" indent="1"/>
    </xf>
    <xf numFmtId="0" fontId="25" fillId="11" borderId="22" xfId="0" applyFont="1" applyFill="1" applyBorder="1" applyAlignment="1">
      <alignment horizontal="center" vertical="center" wrapText="1"/>
    </xf>
    <xf numFmtId="0" fontId="26" fillId="0" borderId="4" xfId="0" applyFont="1" applyBorder="1" applyAlignment="1">
      <alignment horizontal="left" vertical="center" wrapText="1" indent="1"/>
    </xf>
    <xf numFmtId="0" fontId="13" fillId="2" borderId="7" xfId="0" applyFont="1" applyFill="1" applyBorder="1" applyAlignment="1">
      <alignment horizontal="center" vertical="top"/>
    </xf>
    <xf numFmtId="0" fontId="1" fillId="10" borderId="1" xfId="0" applyFont="1" applyFill="1" applyBorder="1" applyAlignment="1">
      <alignment horizontal="center" vertical="center" wrapText="1"/>
    </xf>
    <xf numFmtId="0" fontId="1" fillId="10" borderId="34" xfId="0" applyFont="1" applyFill="1" applyBorder="1" applyAlignment="1">
      <alignment horizontal="center" vertical="center"/>
    </xf>
    <xf numFmtId="0" fontId="1" fillId="10" borderId="35" xfId="0" applyFont="1" applyFill="1" applyBorder="1" applyAlignment="1">
      <alignment horizontal="center" vertical="center"/>
    </xf>
    <xf numFmtId="0" fontId="4" fillId="9" borderId="33" xfId="0" applyFont="1" applyFill="1" applyBorder="1" applyAlignment="1">
      <alignment horizontal="left" vertical="center" indent="1"/>
    </xf>
    <xf numFmtId="0" fontId="4" fillId="9" borderId="27" xfId="0" applyFont="1" applyFill="1" applyBorder="1" applyAlignment="1">
      <alignment horizontal="left" vertical="center" indent="1"/>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textRotation="90"/>
    </xf>
    <xf numFmtId="0" fontId="9" fillId="0" borderId="11" xfId="0" applyFont="1" applyBorder="1" applyAlignment="1">
      <alignment horizontal="center" vertical="center" textRotation="90"/>
    </xf>
    <xf numFmtId="0" fontId="9" fillId="0" borderId="12" xfId="0" applyFont="1" applyBorder="1" applyAlignment="1">
      <alignment horizontal="center" vertical="center" textRotation="90"/>
    </xf>
    <xf numFmtId="0" fontId="0" fillId="0" borderId="24" xfId="0" applyBorder="1" applyAlignment="1">
      <alignment horizontal="left" wrapText="1"/>
    </xf>
    <xf numFmtId="0" fontId="27" fillId="9" borderId="32" xfId="0" applyFont="1" applyFill="1" applyBorder="1" applyAlignment="1">
      <alignment horizontal="left" vertical="center" indent="1"/>
    </xf>
    <xf numFmtId="0" fontId="28" fillId="2" borderId="7" xfId="0" applyFont="1" applyFill="1" applyBorder="1" applyAlignment="1">
      <alignment horizontal="center" vertical="top"/>
    </xf>
  </cellXfs>
  <cellStyles count="1">
    <cellStyle name="Normal" xfId="0" builtinId="0"/>
  </cellStyles>
  <dxfs count="16">
    <dxf>
      <fill>
        <patternFill>
          <bgColor theme="5" tint="0.59996337778862885"/>
        </patternFill>
      </fill>
    </dxf>
    <dxf>
      <fill>
        <patternFill>
          <bgColor rgb="FFFF9999"/>
        </patternFill>
      </fill>
    </dxf>
    <dxf>
      <fill>
        <patternFill>
          <bgColor theme="7" tint="0.79998168889431442"/>
        </patternFill>
      </fill>
    </dxf>
    <dxf>
      <fill>
        <patternFill>
          <bgColor theme="9" tint="0.79998168889431442"/>
        </patternFill>
      </fill>
    </dxf>
    <dxf>
      <fill>
        <patternFill>
          <bgColor theme="5" tint="0.59996337778862885"/>
        </patternFill>
      </fill>
    </dxf>
    <dxf>
      <fill>
        <patternFill>
          <bgColor rgb="FFFF9999"/>
        </patternFill>
      </fill>
    </dxf>
    <dxf>
      <fill>
        <patternFill>
          <bgColor theme="7" tint="0.79998168889431442"/>
        </patternFill>
      </fill>
    </dxf>
    <dxf>
      <fill>
        <patternFill>
          <bgColor theme="9" tint="0.79998168889431442"/>
        </patternFill>
      </fill>
    </dxf>
    <dxf>
      <fill>
        <patternFill>
          <bgColor theme="5" tint="0.59996337778862885"/>
        </patternFill>
      </fill>
    </dxf>
    <dxf>
      <fill>
        <patternFill>
          <bgColor rgb="FFFF9999"/>
        </patternFill>
      </fill>
    </dxf>
    <dxf>
      <fill>
        <patternFill>
          <bgColor theme="7" tint="0.79998168889431442"/>
        </patternFill>
      </fill>
    </dxf>
    <dxf>
      <fill>
        <patternFill>
          <bgColor theme="9" tint="0.79998168889431442"/>
        </patternFill>
      </fill>
    </dxf>
    <dxf>
      <fill>
        <patternFill>
          <bgColor theme="5" tint="0.59996337778862885"/>
        </patternFill>
      </fill>
    </dxf>
    <dxf>
      <fill>
        <patternFill>
          <bgColor rgb="FFFF9999"/>
        </patternFill>
      </fill>
    </dxf>
    <dxf>
      <fill>
        <patternFill>
          <bgColor theme="7" tint="0.79998168889431442"/>
        </patternFill>
      </fill>
    </dxf>
    <dxf>
      <fill>
        <patternFill>
          <bgColor theme="9" tint="0.79998168889431442"/>
        </patternFill>
      </fill>
    </dxf>
  </dxfs>
  <tableStyles count="1" defaultTableStyle="TableStyleMedium2" defaultPivotStyle="PivotStyleLight16">
    <tableStyle name="Table Style 1" pivot="0" count="0" xr9:uid="{00000000-0011-0000-FFFF-FFFF00000000}"/>
  </tableStyles>
  <colors>
    <mruColors>
      <color rgb="FFFF7C80"/>
      <color rgb="FFFDDBB1"/>
      <color rgb="FF8FB9AB"/>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19</xdr:col>
      <xdr:colOff>183777</xdr:colOff>
      <xdr:row>16</xdr:row>
      <xdr:rowOff>159571</xdr:rowOff>
    </xdr:from>
    <xdr:to>
      <xdr:col>28</xdr:col>
      <xdr:colOff>563880</xdr:colOff>
      <xdr:row>16</xdr:row>
      <xdr:rowOff>446442</xdr:rowOff>
    </xdr:to>
    <xdr:sp macro="" textlink="">
      <xdr:nvSpPr>
        <xdr:cNvPr id="2" name="TextBox 1">
          <a:extLst>
            <a:ext uri="{FF2B5EF4-FFF2-40B4-BE49-F238E27FC236}">
              <a16:creationId xmlns:a16="http://schemas.microsoft.com/office/drawing/2014/main" id="{B25B3365-CF73-4CAE-999F-453BD85A4247}"/>
            </a:ext>
          </a:extLst>
        </xdr:cNvPr>
        <xdr:cNvSpPr txBox="1"/>
      </xdr:nvSpPr>
      <xdr:spPr>
        <a:xfrm>
          <a:off x="14364597" y="8511091"/>
          <a:ext cx="6011283" cy="286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000" tIns="18000" rIns="18000" bIns="18000" rtlCol="0" anchor="ctr"/>
        <a:lstStyle/>
        <a:p>
          <a:pPr algn="l"/>
          <a:endParaRPr lang="en-AU" sz="10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215900</xdr:colOff>
      <xdr:row>7</xdr:row>
      <xdr:rowOff>91440</xdr:rowOff>
    </xdr:from>
    <xdr:to>
      <xdr:col>13</xdr:col>
      <xdr:colOff>355600</xdr:colOff>
      <xdr:row>7</xdr:row>
      <xdr:rowOff>381000</xdr:rowOff>
    </xdr:to>
    <xdr:sp macro="" textlink="">
      <xdr:nvSpPr>
        <xdr:cNvPr id="2" name="TextBox 1">
          <a:extLst>
            <a:ext uri="{FF2B5EF4-FFF2-40B4-BE49-F238E27FC236}">
              <a16:creationId xmlns:a16="http://schemas.microsoft.com/office/drawing/2014/main" id="{46425060-86F1-4D40-8364-C0E48B6A70BE}"/>
            </a:ext>
          </a:extLst>
        </xdr:cNvPr>
        <xdr:cNvSpPr txBox="1"/>
      </xdr:nvSpPr>
      <xdr:spPr>
        <a:xfrm rot="10800000" flipV="1">
          <a:off x="7416800" y="3037840"/>
          <a:ext cx="3759200" cy="289560"/>
        </a:xfrm>
        <a:prstGeom prst="rect">
          <a:avLst/>
        </a:prstGeom>
        <a:solidFill>
          <a:srgbClr val="FDDBB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000" tIns="18000" rIns="18000" bIns="18000" rtlCol="0" anchor="ctr"/>
        <a:lstStyle/>
        <a:p>
          <a:pPr algn="ctr"/>
          <a:r>
            <a:rPr lang="en-AU" sz="1800">
              <a:latin typeface="Arial" panose="020B0604020202020204" pitchFamily="34" charset="0"/>
              <a:cs typeface="Arial" panose="020B0604020202020204" pitchFamily="34" charset="0"/>
            </a:rPr>
            <a:t>PROBABILITY</a:t>
          </a:r>
          <a:r>
            <a:rPr lang="en-AU" sz="1800" baseline="0">
              <a:latin typeface="Arial" panose="020B0604020202020204" pitchFamily="34" charset="0"/>
              <a:cs typeface="Arial" panose="020B0604020202020204" pitchFamily="34" charset="0"/>
            </a:rPr>
            <a:t> SCALE </a:t>
          </a:r>
          <a:endParaRPr lang="en-AU" sz="18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74"/>
  <sheetViews>
    <sheetView showGridLines="0" tabSelected="1" topLeftCell="A18" zoomScale="101" zoomScaleNormal="100" workbookViewId="0">
      <selection activeCell="E25" sqref="E25"/>
    </sheetView>
  </sheetViews>
  <sheetFormatPr baseColWidth="10" defaultColWidth="8.83203125" defaultRowHeight="15" x14ac:dyDescent="0.2"/>
  <cols>
    <col min="1" max="1" width="1.5" customWidth="1"/>
    <col min="2" max="2" width="7.6640625" customWidth="1"/>
    <col min="3" max="3" width="29.1640625" customWidth="1"/>
    <col min="4" max="4" width="31.33203125" customWidth="1"/>
    <col min="5" max="9" width="20.1640625" customWidth="1"/>
    <col min="10" max="10" width="11.5" customWidth="1"/>
    <col min="11" max="11" width="12.33203125" customWidth="1"/>
    <col min="12" max="12" width="11.83203125" customWidth="1"/>
    <col min="13" max="15" width="26.1640625" customWidth="1"/>
    <col min="16" max="16" width="19.6640625" customWidth="1"/>
    <col min="17" max="17" width="12.1640625" customWidth="1"/>
    <col min="18" max="18" width="11.33203125" customWidth="1"/>
    <col min="19" max="19" width="12.1640625" customWidth="1"/>
    <col min="20" max="20" width="10.83203125" bestFit="1" customWidth="1"/>
    <col min="21" max="21" width="9.1640625" bestFit="1" customWidth="1"/>
  </cols>
  <sheetData>
    <row r="1" spans="2:21" ht="35.5" customHeight="1" x14ac:dyDescent="0.2">
      <c r="B1" s="105" t="s">
        <v>147</v>
      </c>
      <c r="C1" s="92"/>
      <c r="D1" s="92"/>
      <c r="E1" s="92"/>
      <c r="F1" s="92"/>
      <c r="G1" s="92"/>
      <c r="H1" s="92"/>
      <c r="I1" s="92"/>
      <c r="J1" s="92"/>
      <c r="K1" s="92"/>
      <c r="L1" s="92"/>
      <c r="M1" s="92"/>
      <c r="N1" s="92"/>
      <c r="O1" s="92"/>
      <c r="P1" s="92"/>
      <c r="Q1" s="92"/>
      <c r="R1" s="92"/>
      <c r="S1" s="92"/>
      <c r="T1" s="29"/>
      <c r="U1" s="29"/>
    </row>
    <row r="2" spans="2:21" ht="23.5" customHeight="1" x14ac:dyDescent="0.2">
      <c r="B2" s="2"/>
      <c r="C2" s="1" t="s">
        <v>18</v>
      </c>
      <c r="D2" s="52"/>
      <c r="E2" s="1"/>
      <c r="F2" s="1"/>
      <c r="G2" s="1"/>
      <c r="H2" s="1"/>
      <c r="I2" s="1" t="s">
        <v>17</v>
      </c>
      <c r="J2" s="104" t="s">
        <v>37</v>
      </c>
      <c r="K2" s="96"/>
      <c r="L2" s="97"/>
      <c r="M2" s="1" t="s">
        <v>153</v>
      </c>
      <c r="N2" s="1"/>
      <c r="O2" s="1" t="s">
        <v>16</v>
      </c>
      <c r="P2" s="51">
        <v>45726</v>
      </c>
      <c r="Q2" s="1"/>
      <c r="R2" s="4"/>
      <c r="S2" s="2"/>
      <c r="T2" s="47"/>
      <c r="U2" s="47"/>
    </row>
    <row r="3" spans="2:21" ht="16" thickBot="1" x14ac:dyDescent="0.25">
      <c r="B3" s="2"/>
      <c r="C3" s="1"/>
      <c r="D3" s="1"/>
      <c r="E3" s="1"/>
      <c r="F3" s="1"/>
      <c r="G3" s="1"/>
      <c r="H3" s="1"/>
      <c r="I3" s="1"/>
      <c r="J3" s="2"/>
      <c r="K3" s="2"/>
      <c r="L3" s="2"/>
      <c r="M3" s="2"/>
      <c r="N3" s="2"/>
      <c r="O3" s="2"/>
      <c r="P3" s="2"/>
      <c r="Q3" s="2"/>
      <c r="R3" s="2"/>
      <c r="S3" s="2"/>
      <c r="T3" s="47"/>
      <c r="U3" s="47"/>
    </row>
    <row r="4" spans="2:21" ht="29.5" customHeight="1" thickBot="1" x14ac:dyDescent="0.25">
      <c r="B4" s="2"/>
      <c r="C4" s="1"/>
      <c r="D4" s="1"/>
      <c r="E4" s="77" t="s">
        <v>54</v>
      </c>
      <c r="F4" s="93" t="s">
        <v>53</v>
      </c>
      <c r="G4" s="94"/>
      <c r="H4" s="95"/>
      <c r="I4" s="90"/>
      <c r="J4" s="93" t="s">
        <v>150</v>
      </c>
      <c r="K4" s="94"/>
      <c r="L4" s="95"/>
      <c r="M4" s="2"/>
      <c r="N4" s="2"/>
      <c r="O4" s="2"/>
      <c r="P4" s="2"/>
      <c r="Q4" s="93" t="s">
        <v>110</v>
      </c>
      <c r="R4" s="94"/>
      <c r="S4" s="95"/>
    </row>
    <row r="5" spans="2:21" ht="49" thickBot="1" x14ac:dyDescent="0.25">
      <c r="B5" s="53" t="s">
        <v>108</v>
      </c>
      <c r="C5" s="78" t="s">
        <v>138</v>
      </c>
      <c r="D5" s="54" t="s">
        <v>111</v>
      </c>
      <c r="E5" s="54" t="s">
        <v>47</v>
      </c>
      <c r="F5" s="55" t="s">
        <v>48</v>
      </c>
      <c r="G5" s="55" t="s">
        <v>139</v>
      </c>
      <c r="H5" s="55" t="s">
        <v>140</v>
      </c>
      <c r="I5" s="55" t="s">
        <v>141</v>
      </c>
      <c r="J5" s="77" t="s">
        <v>46</v>
      </c>
      <c r="K5" s="77" t="s">
        <v>109</v>
      </c>
      <c r="L5" s="77" t="s">
        <v>112</v>
      </c>
      <c r="M5" s="78" t="s">
        <v>151</v>
      </c>
      <c r="N5" s="78" t="s">
        <v>78</v>
      </c>
      <c r="O5" s="78" t="s">
        <v>152</v>
      </c>
      <c r="P5" s="54" t="s">
        <v>77</v>
      </c>
      <c r="Q5" s="55" t="s">
        <v>113</v>
      </c>
      <c r="R5" s="55" t="s">
        <v>114</v>
      </c>
      <c r="S5" s="56" t="s">
        <v>115</v>
      </c>
    </row>
    <row r="6" spans="2:21" ht="210" x14ac:dyDescent="0.2">
      <c r="B6" s="64">
        <f>IF(ISBLANK(C6),"",1)</f>
        <v>1</v>
      </c>
      <c r="C6" s="65" t="s">
        <v>116</v>
      </c>
      <c r="D6" s="66" t="s">
        <v>142</v>
      </c>
      <c r="E6" s="67" t="s">
        <v>49</v>
      </c>
      <c r="F6" s="67"/>
      <c r="G6" s="67"/>
      <c r="H6" s="88" t="s">
        <v>50</v>
      </c>
      <c r="I6" s="67"/>
      <c r="J6" s="68" t="s">
        <v>2</v>
      </c>
      <c r="K6" s="68" t="s">
        <v>3</v>
      </c>
      <c r="L6" s="68" t="str">
        <f>IFERROR(INDEX('Risk Matrix'!D$6:H$10,MATCH('Risk Assessment Two Pages'!J6,'Risk Matrix'!C$6:C$10,0),MATCH('Risk Assessment Two Pages'!K6,'Risk Matrix'!D$5:H$5,0)),"")</f>
        <v>Moderate</v>
      </c>
      <c r="M6" s="67" t="s">
        <v>60</v>
      </c>
      <c r="N6" s="67" t="s">
        <v>79</v>
      </c>
      <c r="O6" s="67" t="s">
        <v>118</v>
      </c>
      <c r="P6" s="67" t="s">
        <v>70</v>
      </c>
      <c r="Q6" s="68" t="s">
        <v>2</v>
      </c>
      <c r="R6" s="68" t="s">
        <v>2</v>
      </c>
      <c r="S6" s="69" t="str">
        <f>IFERROR(INDEX('Risk Matrix'!D$6:H$10,MATCH('Risk Assessment Two Pages'!Q6,'Risk Matrix'!C$6:C$10,0),MATCH('Risk Assessment Two Pages'!R6,'Risk Matrix'!D$5:H$5,0)),"")</f>
        <v>Sustainable</v>
      </c>
    </row>
    <row r="7" spans="2:21" ht="342" x14ac:dyDescent="0.2">
      <c r="B7" s="3">
        <f>IF(C7="","",MAX(B$6:B6)+1)</f>
        <v>2</v>
      </c>
      <c r="C7" s="48" t="s">
        <v>31</v>
      </c>
      <c r="D7" s="49" t="s">
        <v>40</v>
      </c>
      <c r="E7" s="89" t="s">
        <v>51</v>
      </c>
      <c r="F7" s="50"/>
      <c r="G7" s="50"/>
      <c r="H7" s="50"/>
      <c r="I7" s="50"/>
      <c r="J7" s="26" t="s">
        <v>11</v>
      </c>
      <c r="K7" s="26" t="s">
        <v>4</v>
      </c>
      <c r="L7" s="25" t="str">
        <f>IFERROR(INDEX('Risk Matrix'!D$6:H$10,MATCH('Risk Assessment Two Pages'!J7,'Risk Matrix'!C$6:C$10,0),MATCH('Risk Assessment Two Pages'!K7,'Risk Matrix'!D$5:H$5,0)),"")</f>
        <v>Critical</v>
      </c>
      <c r="M7" s="50" t="s">
        <v>57</v>
      </c>
      <c r="N7" s="50" t="s">
        <v>80</v>
      </c>
      <c r="O7" s="50" t="s">
        <v>117</v>
      </c>
      <c r="P7" s="50" t="s">
        <v>72</v>
      </c>
      <c r="Q7" s="26" t="s">
        <v>2</v>
      </c>
      <c r="R7" s="26" t="s">
        <v>2</v>
      </c>
      <c r="S7" s="34" t="str">
        <f>IFERROR(INDEX('Risk Matrix'!D$6:H$10,MATCH('Risk Assessment Two Pages'!Q7,'Risk Matrix'!C$6:C$10,0),MATCH('Risk Assessment Two Pages'!R7,'Risk Matrix'!D$5:H$5,0)),"")</f>
        <v>Sustainable</v>
      </c>
    </row>
    <row r="8" spans="2:21" ht="45" customHeight="1" x14ac:dyDescent="0.2">
      <c r="B8" s="3">
        <f>IF(C8="","",MAX(B$6:B7)+1)</f>
        <v>3</v>
      </c>
      <c r="C8" s="48" t="s">
        <v>38</v>
      </c>
      <c r="D8" s="49" t="s">
        <v>39</v>
      </c>
      <c r="E8" s="50"/>
      <c r="F8" s="50"/>
      <c r="G8" s="89" t="s">
        <v>52</v>
      </c>
      <c r="H8" s="50"/>
      <c r="I8" s="50"/>
      <c r="J8" s="26" t="s">
        <v>2</v>
      </c>
      <c r="K8" s="26" t="s">
        <v>2</v>
      </c>
      <c r="L8" s="25" t="str">
        <f>IFERROR(INDEX('Risk Matrix'!D$6:H$10,MATCH('Risk Assessment Two Pages'!J8,'Risk Matrix'!C$6:C$10,0),MATCH('Risk Assessment Two Pages'!K8,'Risk Matrix'!D$5:H$5,0)),"")</f>
        <v>Sustainable</v>
      </c>
      <c r="M8" s="50" t="s">
        <v>81</v>
      </c>
      <c r="N8" s="50" t="s">
        <v>82</v>
      </c>
      <c r="O8" s="50" t="s">
        <v>119</v>
      </c>
      <c r="P8" s="50" t="s">
        <v>71</v>
      </c>
      <c r="Q8" s="26" t="s">
        <v>2</v>
      </c>
      <c r="R8" s="26" t="s">
        <v>3</v>
      </c>
      <c r="S8" s="34" t="str">
        <f>IFERROR(INDEX('Risk Matrix'!D$6:H$10,MATCH('Risk Assessment Two Pages'!Q8,'Risk Matrix'!C$6:C$10,0),MATCH('Risk Assessment Two Pages'!R8,'Risk Matrix'!D$5:H$5,0)),"")</f>
        <v>Moderate</v>
      </c>
    </row>
    <row r="9" spans="2:21" ht="225" x14ac:dyDescent="0.2">
      <c r="B9" s="3">
        <f>IF(C9="","",MAX(B$6:B8)+1)</f>
        <v>4</v>
      </c>
      <c r="C9" s="48" t="s">
        <v>59</v>
      </c>
      <c r="D9" s="49" t="s">
        <v>143</v>
      </c>
      <c r="E9" s="50"/>
      <c r="F9" s="89" t="s">
        <v>51</v>
      </c>
      <c r="G9" s="50"/>
      <c r="H9" s="50"/>
      <c r="I9" s="50"/>
      <c r="J9" s="26" t="s">
        <v>11</v>
      </c>
      <c r="K9" s="26" t="s">
        <v>11</v>
      </c>
      <c r="L9" s="25" t="str">
        <f>IFERROR(INDEX('Risk Matrix'!D$6:H$10,MATCH('Risk Assessment Two Pages'!J9,'Risk Matrix'!C$6:C$10,0),MATCH('Risk Assessment Two Pages'!K9,'Risk Matrix'!D$5:H$5,0)),"")</f>
        <v>Critical</v>
      </c>
      <c r="M9" s="50" t="s">
        <v>57</v>
      </c>
      <c r="N9" s="50" t="s">
        <v>83</v>
      </c>
      <c r="O9" s="50" t="s">
        <v>120</v>
      </c>
      <c r="P9" s="50" t="s">
        <v>72</v>
      </c>
      <c r="Q9" s="26" t="s">
        <v>2</v>
      </c>
      <c r="R9" s="26" t="s">
        <v>3</v>
      </c>
      <c r="S9" s="34" t="str">
        <f>IFERROR(INDEX('Risk Matrix'!D$6:H$10,MATCH('Risk Assessment Two Pages'!Q9,'Risk Matrix'!C$6:C$10,0),MATCH('Risk Assessment Two Pages'!R9,'Risk Matrix'!D$5:H$5,0)),"")</f>
        <v>Moderate</v>
      </c>
    </row>
    <row r="10" spans="2:21" ht="255" x14ac:dyDescent="0.2">
      <c r="B10" s="3">
        <f>IF(C10="","",MAX(B$6:B9)+1)</f>
        <v>5</v>
      </c>
      <c r="C10" s="48" t="s">
        <v>32</v>
      </c>
      <c r="D10" s="49" t="s">
        <v>41</v>
      </c>
      <c r="E10" s="89" t="s">
        <v>51</v>
      </c>
      <c r="F10" s="50"/>
      <c r="G10" s="50"/>
      <c r="H10" s="50"/>
      <c r="I10" s="50"/>
      <c r="J10" s="26" t="s">
        <v>4</v>
      </c>
      <c r="K10" s="26" t="s">
        <v>11</v>
      </c>
      <c r="L10" s="25" t="str">
        <f>IFERROR(INDEX('Risk Matrix'!D$6:H$10,MATCH('Risk Assessment Two Pages'!J10,'Risk Matrix'!C$6:C$10,0),MATCH('Risk Assessment Two Pages'!K10,'Risk Matrix'!D$5:H$5,0)),"")</f>
        <v>Critical</v>
      </c>
      <c r="M10" s="50" t="s">
        <v>58</v>
      </c>
      <c r="N10" s="50" t="s">
        <v>84</v>
      </c>
      <c r="O10" s="50" t="s">
        <v>125</v>
      </c>
      <c r="P10" s="50" t="s">
        <v>73</v>
      </c>
      <c r="Q10" s="26" t="s">
        <v>10</v>
      </c>
      <c r="R10" s="26" t="s">
        <v>2</v>
      </c>
      <c r="S10" s="34" t="str">
        <f>IFERROR(INDEX('Risk Matrix'!D$6:H$10,MATCH('Risk Assessment Two Pages'!Q10,'Risk Matrix'!C$6:C$10,0),MATCH('Risk Assessment Two Pages'!R10,'Risk Matrix'!D$5:H$5,0)),"")</f>
        <v>Sustainable</v>
      </c>
    </row>
    <row r="11" spans="2:21" ht="165" x14ac:dyDescent="0.2">
      <c r="B11" s="3">
        <f>IF(C11="","",MAX(B$6:B10)+1)</f>
        <v>6</v>
      </c>
      <c r="C11" s="48" t="s">
        <v>33</v>
      </c>
      <c r="D11" s="49" t="s">
        <v>42</v>
      </c>
      <c r="E11" s="50"/>
      <c r="F11" s="50"/>
      <c r="G11" s="50"/>
      <c r="H11" s="89" t="s">
        <v>51</v>
      </c>
      <c r="I11" s="50"/>
      <c r="J11" s="26" t="s">
        <v>3</v>
      </c>
      <c r="K11" s="26" t="s">
        <v>3</v>
      </c>
      <c r="L11" s="25" t="str">
        <f>IFERROR(INDEX('Risk Matrix'!D$6:H$10,MATCH('Risk Assessment Two Pages'!J11,'Risk Matrix'!C$6:C$10,0),MATCH('Risk Assessment Two Pages'!K11,'Risk Matrix'!D$5:H$5,0)),"")</f>
        <v>Moderate</v>
      </c>
      <c r="M11" s="50" t="s">
        <v>56</v>
      </c>
      <c r="N11" s="50" t="s">
        <v>85</v>
      </c>
      <c r="O11" s="50" t="s">
        <v>121</v>
      </c>
      <c r="P11" s="50" t="s">
        <v>71</v>
      </c>
      <c r="Q11" s="26" t="s">
        <v>10</v>
      </c>
      <c r="R11" s="26" t="s">
        <v>10</v>
      </c>
      <c r="S11" s="34" t="str">
        <f>IFERROR(INDEX('Risk Matrix'!D$6:H$10,MATCH('Risk Assessment Two Pages'!Q11,'Risk Matrix'!C$6:C$10,0),MATCH('Risk Assessment Two Pages'!R11,'Risk Matrix'!D$5:H$5,0)),"")</f>
        <v>Sustainable</v>
      </c>
    </row>
    <row r="12" spans="2:21" ht="165" x14ac:dyDescent="0.2">
      <c r="B12" s="3">
        <f>IF(C12="","",MAX(B$6:B11)+1)</f>
        <v>7</v>
      </c>
      <c r="C12" s="48" t="s">
        <v>34</v>
      </c>
      <c r="D12" s="49" t="s">
        <v>43</v>
      </c>
      <c r="E12" s="50"/>
      <c r="F12" s="50"/>
      <c r="G12" s="89" t="s">
        <v>51</v>
      </c>
      <c r="H12" s="50"/>
      <c r="I12" s="50"/>
      <c r="J12" s="26" t="s">
        <v>2</v>
      </c>
      <c r="K12" s="26" t="s">
        <v>10</v>
      </c>
      <c r="L12" s="25" t="str">
        <f>IFERROR(INDEX('Risk Matrix'!D$6:H$10,MATCH('Risk Assessment Two Pages'!J12,'Risk Matrix'!C$6:C$10,0),MATCH('Risk Assessment Two Pages'!K12,'Risk Matrix'!D$5:H$5,0)),"")</f>
        <v>Sustainable</v>
      </c>
      <c r="M12" s="50" t="s">
        <v>55</v>
      </c>
      <c r="N12" s="50" t="s">
        <v>97</v>
      </c>
      <c r="O12" s="50" t="s">
        <v>123</v>
      </c>
      <c r="P12" s="50" t="s">
        <v>74</v>
      </c>
      <c r="Q12" s="26" t="s">
        <v>2</v>
      </c>
      <c r="R12" s="26" t="s">
        <v>2</v>
      </c>
      <c r="S12" s="34" t="str">
        <f>IFERROR(INDEX('Risk Matrix'!D$6:H$10,MATCH('Risk Assessment Two Pages'!Q12,'Risk Matrix'!C$6:C$10,0),MATCH('Risk Assessment Two Pages'!R12,'Risk Matrix'!D$5:H$5,0)),"")</f>
        <v>Sustainable</v>
      </c>
    </row>
    <row r="13" spans="2:21" ht="90" x14ac:dyDescent="0.2">
      <c r="B13" s="3">
        <f>IF(C13="","",MAX(B$6:B12)+1)</f>
        <v>8</v>
      </c>
      <c r="C13" s="48" t="s">
        <v>35</v>
      </c>
      <c r="D13" s="49" t="s">
        <v>44</v>
      </c>
      <c r="E13" s="50"/>
      <c r="F13" s="50"/>
      <c r="G13" s="89" t="s">
        <v>51</v>
      </c>
      <c r="H13" s="50"/>
      <c r="I13" s="50"/>
      <c r="J13" s="26" t="s">
        <v>2</v>
      </c>
      <c r="K13" s="26" t="s">
        <v>2</v>
      </c>
      <c r="L13" s="25" t="str">
        <f>IFERROR(INDEX('Risk Matrix'!D$6:H$10,MATCH('Risk Assessment Two Pages'!J13,'Risk Matrix'!C$6:C$10,0),MATCH('Risk Assessment Two Pages'!K13,'Risk Matrix'!D$5:H$5,0)),"")</f>
        <v>Sustainable</v>
      </c>
      <c r="M13" s="50" t="s">
        <v>55</v>
      </c>
      <c r="N13" s="50" t="s">
        <v>98</v>
      </c>
      <c r="O13" s="50" t="s">
        <v>122</v>
      </c>
      <c r="P13" s="50" t="s">
        <v>71</v>
      </c>
      <c r="Q13" s="26" t="s">
        <v>2</v>
      </c>
      <c r="R13" s="26" t="s">
        <v>2</v>
      </c>
      <c r="S13" s="34" t="str">
        <f>IFERROR(INDEX('Risk Matrix'!D$6:H$10,MATCH('Risk Assessment Two Pages'!Q13,'Risk Matrix'!C$6:C$10,0),MATCH('Risk Assessment Two Pages'!R13,'Risk Matrix'!D$5:H$5,0)),"")</f>
        <v>Sustainable</v>
      </c>
    </row>
    <row r="14" spans="2:21" ht="384" x14ac:dyDescent="0.2">
      <c r="B14" s="3">
        <f>IF(C14="","",MAX(B$6:B13)+1)</f>
        <v>9</v>
      </c>
      <c r="C14" s="48" t="s">
        <v>75</v>
      </c>
      <c r="D14" s="49" t="s">
        <v>45</v>
      </c>
      <c r="E14" s="50"/>
      <c r="F14" s="50"/>
      <c r="G14" s="50"/>
      <c r="H14" s="50"/>
      <c r="I14" s="89" t="s">
        <v>51</v>
      </c>
      <c r="J14" s="26" t="s">
        <v>3</v>
      </c>
      <c r="K14" s="26" t="s">
        <v>3</v>
      </c>
      <c r="L14" s="25" t="str">
        <f>IFERROR(INDEX('Risk Matrix'!D$6:H$10,MATCH('Risk Assessment Two Pages'!J14,'Risk Matrix'!C$6:C$10,0),MATCH('Risk Assessment Two Pages'!K14,'Risk Matrix'!D$5:H$5,0)),"")</f>
        <v>Moderate</v>
      </c>
      <c r="M14" s="50" t="s">
        <v>55</v>
      </c>
      <c r="N14" s="50" t="s">
        <v>99</v>
      </c>
      <c r="O14" s="91" t="s">
        <v>128</v>
      </c>
      <c r="P14" s="50" t="s">
        <v>73</v>
      </c>
      <c r="Q14" s="26" t="s">
        <v>2</v>
      </c>
      <c r="R14" s="26" t="s">
        <v>3</v>
      </c>
      <c r="S14" s="34" t="str">
        <f>IFERROR(INDEX('Risk Matrix'!D$6:H$10,MATCH('Risk Assessment Two Pages'!Q14,'Risk Matrix'!C$6:C$10,0),MATCH('Risk Assessment Two Pages'!R14,'Risk Matrix'!D$5:H$5,0)),"")</f>
        <v>Moderate</v>
      </c>
    </row>
    <row r="15" spans="2:21" ht="180" x14ac:dyDescent="0.2">
      <c r="B15" s="3">
        <f>IF(C15="","",MAX(B$6:B14)+1)</f>
        <v>10</v>
      </c>
      <c r="C15" s="48" t="s">
        <v>36</v>
      </c>
      <c r="D15" s="49" t="s">
        <v>124</v>
      </c>
      <c r="E15" s="50"/>
      <c r="F15" s="50"/>
      <c r="G15" s="89" t="s">
        <v>51</v>
      </c>
      <c r="H15" s="50"/>
      <c r="I15" s="50"/>
      <c r="J15" s="26" t="s">
        <v>3</v>
      </c>
      <c r="K15" s="26" t="s">
        <v>11</v>
      </c>
      <c r="L15" s="25" t="str">
        <f>IFERROR(INDEX('Risk Matrix'!D$6:H$10,MATCH('Risk Assessment Two Pages'!J15,'Risk Matrix'!C$6:C$10,0),MATCH('Risk Assessment Two Pages'!K15,'Risk Matrix'!D$5:H$5,0)),"")</f>
        <v>Critical</v>
      </c>
      <c r="M15" s="50" t="s">
        <v>58</v>
      </c>
      <c r="N15" s="50" t="s">
        <v>100</v>
      </c>
      <c r="O15" s="91" t="s">
        <v>126</v>
      </c>
      <c r="P15" s="50" t="s">
        <v>72</v>
      </c>
      <c r="Q15" s="26" t="s">
        <v>2</v>
      </c>
      <c r="R15" s="26" t="s">
        <v>3</v>
      </c>
      <c r="S15" s="34" t="str">
        <f>IFERROR(INDEX('Risk Matrix'!D$6:H$10,MATCH('Risk Assessment Two Pages'!Q15,'Risk Matrix'!C$6:C$10,0),MATCH('Risk Assessment Two Pages'!R15,'Risk Matrix'!D$5:H$5,0)),"")</f>
        <v>Moderate</v>
      </c>
    </row>
    <row r="16" spans="2:21" ht="255" x14ac:dyDescent="0.2">
      <c r="B16" s="3">
        <f>IF(C16="","",MAX(B$6:B15)+1)</f>
        <v>11</v>
      </c>
      <c r="C16" s="48" t="s">
        <v>61</v>
      </c>
      <c r="D16" s="49" t="s">
        <v>86</v>
      </c>
      <c r="E16" s="50"/>
      <c r="F16" s="50"/>
      <c r="G16" s="50"/>
      <c r="H16" s="50"/>
      <c r="I16" s="89" t="s">
        <v>69</v>
      </c>
      <c r="J16" s="26" t="s">
        <v>3</v>
      </c>
      <c r="K16" s="26" t="s">
        <v>11</v>
      </c>
      <c r="L16" s="25" t="str">
        <f>IFERROR(INDEX('Risk Matrix'!D$6:H$10,MATCH('Risk Assessment Two Pages'!J16,'Risk Matrix'!C$6:C$10,0),MATCH('Risk Assessment Two Pages'!K16,'Risk Matrix'!D$5:H$5,0)),"")</f>
        <v>Critical</v>
      </c>
      <c r="M16" s="50" t="s">
        <v>55</v>
      </c>
      <c r="N16" s="50" t="s">
        <v>101</v>
      </c>
      <c r="O16" s="50" t="s">
        <v>127</v>
      </c>
      <c r="P16" s="50" t="s">
        <v>74</v>
      </c>
      <c r="Q16" s="26" t="s">
        <v>3</v>
      </c>
      <c r="R16" s="26" t="s">
        <v>11</v>
      </c>
      <c r="S16" s="34" t="str">
        <f>IFERROR(INDEX('Risk Matrix'!D$6:H$10,MATCH('Risk Assessment Two Pages'!Q16,'Risk Matrix'!C$6:C$10,0),MATCH('Risk Assessment Two Pages'!R16,'Risk Matrix'!D$5:H$5,0)),"")</f>
        <v>Critical</v>
      </c>
    </row>
    <row r="17" spans="2:19" ht="120" x14ac:dyDescent="0.2">
      <c r="B17" s="3">
        <f>IF(C17="","",MAX(B$6:B16)+1)</f>
        <v>12</v>
      </c>
      <c r="C17" s="48" t="s">
        <v>87</v>
      </c>
      <c r="D17" s="49" t="s">
        <v>93</v>
      </c>
      <c r="E17" s="50"/>
      <c r="F17" s="50"/>
      <c r="G17" s="50"/>
      <c r="H17" s="89" t="s">
        <v>69</v>
      </c>
      <c r="I17" s="50"/>
      <c r="J17" s="26" t="s">
        <v>3</v>
      </c>
      <c r="K17" s="26" t="s">
        <v>3</v>
      </c>
      <c r="L17" s="25" t="str">
        <f>IFERROR(INDEX('Risk Matrix'!D$6:H$10,MATCH('Risk Assessment Two Pages'!J17,'Risk Matrix'!C$6:C$10,0),MATCH('Risk Assessment Two Pages'!K17,'Risk Matrix'!D$5:H$5,0)),"")</f>
        <v>Moderate</v>
      </c>
      <c r="M17" s="50" t="s">
        <v>56</v>
      </c>
      <c r="N17" s="50" t="s">
        <v>102</v>
      </c>
      <c r="O17" s="50" t="s">
        <v>129</v>
      </c>
      <c r="P17" s="50" t="s">
        <v>74</v>
      </c>
      <c r="Q17" s="26" t="s">
        <v>2</v>
      </c>
      <c r="R17" s="26" t="s">
        <v>2</v>
      </c>
      <c r="S17" s="34" t="str">
        <f>IFERROR(INDEX('Risk Matrix'!D$6:H$10,MATCH('Risk Assessment Two Pages'!Q17,'Risk Matrix'!C$6:C$10,0),MATCH('Risk Assessment Two Pages'!R17,'Risk Matrix'!D$5:H$5,0)),"")</f>
        <v>Sustainable</v>
      </c>
    </row>
    <row r="18" spans="2:19" ht="180" x14ac:dyDescent="0.2">
      <c r="B18" s="3">
        <f>IF(C18="","",MAX(B$6:B17)+1)</f>
        <v>13</v>
      </c>
      <c r="C18" s="48" t="s">
        <v>62</v>
      </c>
      <c r="D18" s="49" t="s">
        <v>94</v>
      </c>
      <c r="E18" s="50"/>
      <c r="F18" s="50"/>
      <c r="G18" s="50"/>
      <c r="H18" s="50"/>
      <c r="I18" s="89" t="s">
        <v>69</v>
      </c>
      <c r="J18" s="26" t="s">
        <v>4</v>
      </c>
      <c r="K18" s="26" t="s">
        <v>3</v>
      </c>
      <c r="L18" s="25" t="str">
        <f>IFERROR(INDEX('Risk Matrix'!D$6:H$10,MATCH('Risk Assessment Two Pages'!J18,'Risk Matrix'!C$6:C$10,0),MATCH('Risk Assessment Two Pages'!K18,'Risk Matrix'!D$5:H$5,0)),"")</f>
        <v>Severe</v>
      </c>
      <c r="M18" s="50" t="s">
        <v>56</v>
      </c>
      <c r="N18" s="50" t="s">
        <v>103</v>
      </c>
      <c r="O18" s="50" t="s">
        <v>130</v>
      </c>
      <c r="P18" s="50" t="s">
        <v>74</v>
      </c>
      <c r="Q18" s="26" t="s">
        <v>2</v>
      </c>
      <c r="R18" s="26" t="s">
        <v>2</v>
      </c>
      <c r="S18" s="34" t="str">
        <f>IFERROR(INDEX('Risk Matrix'!D$6:H$10,MATCH('Risk Assessment Two Pages'!Q18,'Risk Matrix'!C$6:C$10,0),MATCH('Risk Assessment Two Pages'!R18,'Risk Matrix'!D$5:H$5,0)),"")</f>
        <v>Sustainable</v>
      </c>
    </row>
    <row r="19" spans="2:19" ht="48" customHeight="1" x14ac:dyDescent="0.2">
      <c r="B19" s="3">
        <f>IF(C19="","",MAX(B$6:B18)+1)</f>
        <v>14</v>
      </c>
      <c r="C19" s="48" t="s">
        <v>63</v>
      </c>
      <c r="D19" s="49" t="s">
        <v>95</v>
      </c>
      <c r="E19" s="50"/>
      <c r="F19" s="50"/>
      <c r="G19" s="50"/>
      <c r="H19" s="50"/>
      <c r="I19" s="89" t="s">
        <v>69</v>
      </c>
      <c r="J19" s="26" t="s">
        <v>2</v>
      </c>
      <c r="K19" s="26" t="s">
        <v>3</v>
      </c>
      <c r="L19" s="25" t="str">
        <f>IFERROR(INDEX('Risk Matrix'!D$6:H$10,MATCH('Risk Assessment Two Pages'!J19,'Risk Matrix'!C$6:C$10,0),MATCH('Risk Assessment Two Pages'!K19,'Risk Matrix'!D$5:H$5,0)),"")</f>
        <v>Moderate</v>
      </c>
      <c r="M19" s="50" t="s">
        <v>56</v>
      </c>
      <c r="N19" s="50" t="s">
        <v>104</v>
      </c>
      <c r="O19" s="50" t="s">
        <v>131</v>
      </c>
      <c r="P19" s="50" t="s">
        <v>74</v>
      </c>
      <c r="Q19" s="26" t="s">
        <v>2</v>
      </c>
      <c r="R19" s="26" t="s">
        <v>2</v>
      </c>
      <c r="S19" s="34" t="str">
        <f>IFERROR(INDEX('Risk Matrix'!D$6:H$10,MATCH('Risk Assessment Two Pages'!Q19,'Risk Matrix'!C$6:C$10,0),MATCH('Risk Assessment Two Pages'!R19,'Risk Matrix'!D$5:H$5,0)),"")</f>
        <v>Sustainable</v>
      </c>
    </row>
    <row r="20" spans="2:19" ht="48" customHeight="1" x14ac:dyDescent="0.2">
      <c r="B20" s="3">
        <f>IF(C20="","",MAX(B$6:B19)+1)</f>
        <v>15</v>
      </c>
      <c r="C20" s="48" t="s">
        <v>64</v>
      </c>
      <c r="D20" s="49" t="s">
        <v>88</v>
      </c>
      <c r="E20" s="50"/>
      <c r="F20" s="50"/>
      <c r="G20" s="89" t="s">
        <v>69</v>
      </c>
      <c r="H20" s="50"/>
      <c r="I20" s="50"/>
      <c r="J20" s="26" t="s">
        <v>3</v>
      </c>
      <c r="K20" s="26" t="s">
        <v>3</v>
      </c>
      <c r="L20" s="25" t="str">
        <f>IFERROR(INDEX('Risk Matrix'!D$6:H$10,MATCH('Risk Assessment Two Pages'!J20,'Risk Matrix'!C$6:C$10,0),MATCH('Risk Assessment Two Pages'!K20,'Risk Matrix'!D$5:H$5,0)),"")</f>
        <v>Moderate</v>
      </c>
      <c r="M20" s="50" t="s">
        <v>56</v>
      </c>
      <c r="N20" s="50" t="s">
        <v>105</v>
      </c>
      <c r="O20" s="50" t="s">
        <v>132</v>
      </c>
      <c r="P20" s="50" t="s">
        <v>74</v>
      </c>
      <c r="Q20" s="26" t="s">
        <v>2</v>
      </c>
      <c r="R20" s="26" t="s">
        <v>2</v>
      </c>
      <c r="S20" s="34" t="str">
        <f>IFERROR(INDEX('Risk Matrix'!D$6:H$10,MATCH('Risk Assessment Two Pages'!Q20,'Risk Matrix'!C$6:C$10,0),MATCH('Risk Assessment Two Pages'!R20,'Risk Matrix'!D$5:H$5,0)),"")</f>
        <v>Sustainable</v>
      </c>
    </row>
    <row r="21" spans="2:19" ht="48" customHeight="1" x14ac:dyDescent="0.2">
      <c r="B21" s="3">
        <f>IF(C21="","",MAX(B$6:B20)+1)</f>
        <v>16</v>
      </c>
      <c r="C21" s="48" t="s">
        <v>65</v>
      </c>
      <c r="D21" s="49" t="s">
        <v>89</v>
      </c>
      <c r="E21" s="89" t="s">
        <v>69</v>
      </c>
      <c r="F21" s="50"/>
      <c r="G21" s="89"/>
      <c r="H21" s="50"/>
      <c r="I21" s="50"/>
      <c r="J21" s="26" t="s">
        <v>3</v>
      </c>
      <c r="K21" s="26" t="s">
        <v>3</v>
      </c>
      <c r="L21" s="25" t="str">
        <f>IFERROR(INDEX('Risk Matrix'!D$6:H$10,MATCH('Risk Assessment Two Pages'!J21,'Risk Matrix'!C$6:C$10,0),MATCH('Risk Assessment Two Pages'!K21,'Risk Matrix'!D$5:H$5,0)),"")</f>
        <v>Moderate</v>
      </c>
      <c r="M21" s="50" t="s">
        <v>55</v>
      </c>
      <c r="N21" s="50" t="s">
        <v>106</v>
      </c>
      <c r="O21" s="50" t="s">
        <v>133</v>
      </c>
      <c r="P21" s="50" t="s">
        <v>76</v>
      </c>
      <c r="Q21" s="26" t="s">
        <v>3</v>
      </c>
      <c r="R21" s="26" t="s">
        <v>3</v>
      </c>
      <c r="S21" s="34" t="str">
        <f>IFERROR(INDEX('Risk Matrix'!D$6:H$10,MATCH('Risk Assessment Two Pages'!Q21,'Risk Matrix'!C$6:C$10,0),MATCH('Risk Assessment Two Pages'!R21,'Risk Matrix'!D$5:H$5,0)),"")</f>
        <v>Moderate</v>
      </c>
    </row>
    <row r="22" spans="2:19" ht="48" customHeight="1" x14ac:dyDescent="0.2">
      <c r="B22" s="3">
        <f>IF(C22="","",MAX(B$6:B21)+1)</f>
        <v>17</v>
      </c>
      <c r="C22" s="48" t="s">
        <v>66</v>
      </c>
      <c r="D22" s="49" t="s">
        <v>90</v>
      </c>
      <c r="E22" s="89" t="s">
        <v>69</v>
      </c>
      <c r="F22" s="50"/>
      <c r="G22" s="89"/>
      <c r="H22" s="50"/>
      <c r="I22" s="50"/>
      <c r="J22" s="26" t="s">
        <v>11</v>
      </c>
      <c r="K22" s="26" t="s">
        <v>11</v>
      </c>
      <c r="L22" s="25" t="str">
        <f>IFERROR(INDEX('Risk Matrix'!D$6:H$10,MATCH('Risk Assessment Two Pages'!J22,'Risk Matrix'!C$6:C$10,0),MATCH('Risk Assessment Two Pages'!K22,'Risk Matrix'!D$5:H$5,0)),"")</f>
        <v>Critical</v>
      </c>
      <c r="M22" s="50" t="s">
        <v>56</v>
      </c>
      <c r="N22" s="50" t="s">
        <v>145</v>
      </c>
      <c r="O22" s="50" t="s">
        <v>137</v>
      </c>
      <c r="P22" s="50" t="s">
        <v>73</v>
      </c>
      <c r="Q22" s="26" t="s">
        <v>2</v>
      </c>
      <c r="R22" s="26" t="s">
        <v>3</v>
      </c>
      <c r="S22" s="34" t="str">
        <f>IFERROR(INDEX('Risk Matrix'!D$6:H$10,MATCH('Risk Assessment Two Pages'!Q22,'Risk Matrix'!C$6:C$10,0),MATCH('Risk Assessment Two Pages'!R22,'Risk Matrix'!D$5:H$5,0)),"")</f>
        <v>Moderate</v>
      </c>
    </row>
    <row r="23" spans="2:19" ht="48" customHeight="1" x14ac:dyDescent="0.2">
      <c r="B23" s="3">
        <f>IF(C23="","",MAX(B$6:B22)+1)</f>
        <v>18</v>
      </c>
      <c r="C23" s="48" t="s">
        <v>154</v>
      </c>
      <c r="D23" s="49" t="s">
        <v>91</v>
      </c>
      <c r="E23" s="89" t="s">
        <v>69</v>
      </c>
      <c r="F23" s="50"/>
      <c r="G23" s="89"/>
      <c r="H23" s="50"/>
      <c r="I23" s="50"/>
      <c r="J23" s="26" t="s">
        <v>11</v>
      </c>
      <c r="K23" s="26" t="s">
        <v>11</v>
      </c>
      <c r="L23" s="25" t="str">
        <f>IFERROR(INDEX('Risk Matrix'!D$6:H$10,MATCH('Risk Assessment Two Pages'!J23,'Risk Matrix'!C$6:C$10,0),MATCH('Risk Assessment Two Pages'!K23,'Risk Matrix'!D$5:H$5,0)),"")</f>
        <v>Critical</v>
      </c>
      <c r="M23" s="50" t="s">
        <v>58</v>
      </c>
      <c r="N23" s="50" t="s">
        <v>144</v>
      </c>
      <c r="O23" s="50" t="s">
        <v>136</v>
      </c>
      <c r="P23" s="50" t="s">
        <v>73</v>
      </c>
      <c r="Q23" s="26" t="s">
        <v>2</v>
      </c>
      <c r="R23" s="26" t="s">
        <v>3</v>
      </c>
      <c r="S23" s="34" t="str">
        <f>IFERROR(INDEX('Risk Matrix'!D$6:H$10,MATCH('Risk Assessment Two Pages'!Q23,'Risk Matrix'!C$6:C$10,0),MATCH('Risk Assessment Two Pages'!R23,'Risk Matrix'!D$5:H$5,0)),"")</f>
        <v>Moderate</v>
      </c>
    </row>
    <row r="24" spans="2:19" ht="48" customHeight="1" x14ac:dyDescent="0.2">
      <c r="B24" s="3">
        <f>IF(C24="","",MAX(B$6:B23)+1)</f>
        <v>19</v>
      </c>
      <c r="C24" s="48" t="s">
        <v>67</v>
      </c>
      <c r="D24" s="49" t="s">
        <v>92</v>
      </c>
      <c r="E24" s="89" t="s">
        <v>69</v>
      </c>
      <c r="F24" s="50"/>
      <c r="G24" s="89"/>
      <c r="H24" s="50"/>
      <c r="I24" s="50"/>
      <c r="J24" s="26" t="s">
        <v>11</v>
      </c>
      <c r="K24" s="26" t="s">
        <v>11</v>
      </c>
      <c r="L24" s="25" t="str">
        <f>IFERROR(INDEX('Risk Matrix'!D$6:H$10,MATCH('Risk Assessment Two Pages'!J24,'Risk Matrix'!C$6:C$10,0),MATCH('Risk Assessment Two Pages'!K24,'Risk Matrix'!D$5:H$5,0)),"")</f>
        <v>Critical</v>
      </c>
      <c r="M24" s="50" t="s">
        <v>55</v>
      </c>
      <c r="N24" s="50" t="s">
        <v>146</v>
      </c>
      <c r="O24" s="50" t="s">
        <v>135</v>
      </c>
      <c r="P24" s="50" t="s">
        <v>73</v>
      </c>
      <c r="Q24" s="26" t="s">
        <v>2</v>
      </c>
      <c r="R24" s="26" t="s">
        <v>3</v>
      </c>
      <c r="S24" s="34" t="str">
        <f>IFERROR(INDEX('Risk Matrix'!D$6:H$10,MATCH('Risk Assessment Two Pages'!Q24,'Risk Matrix'!C$6:C$10,0),MATCH('Risk Assessment Two Pages'!R24,'Risk Matrix'!D$5:H$5,0)),"")</f>
        <v>Moderate</v>
      </c>
    </row>
    <row r="25" spans="2:19" ht="48" customHeight="1" x14ac:dyDescent="0.2">
      <c r="B25" s="3">
        <f>IF(C25="","",MAX(B$6:B24)+1)</f>
        <v>20</v>
      </c>
      <c r="C25" s="48" t="s">
        <v>68</v>
      </c>
      <c r="D25" s="49" t="s">
        <v>96</v>
      </c>
      <c r="E25" s="50"/>
      <c r="F25" s="50"/>
      <c r="G25" s="50"/>
      <c r="H25" s="50"/>
      <c r="I25" s="89" t="s">
        <v>69</v>
      </c>
      <c r="J25" s="26" t="s">
        <v>4</v>
      </c>
      <c r="K25" s="26" t="s">
        <v>3</v>
      </c>
      <c r="L25" s="25" t="str">
        <f>IFERROR(INDEX('Risk Matrix'!D$6:H$10,MATCH('Risk Assessment Two Pages'!J25,'Risk Matrix'!C$6:C$10,0),MATCH('Risk Assessment Two Pages'!K25,'Risk Matrix'!D$5:H$5,0)),"")</f>
        <v>Severe</v>
      </c>
      <c r="M25" s="50" t="s">
        <v>57</v>
      </c>
      <c r="N25" s="50" t="s">
        <v>107</v>
      </c>
      <c r="O25" s="50" t="s">
        <v>134</v>
      </c>
      <c r="P25" s="50" t="s">
        <v>72</v>
      </c>
      <c r="Q25" s="26" t="s">
        <v>2</v>
      </c>
      <c r="R25" s="26" t="s">
        <v>3</v>
      </c>
      <c r="S25" s="34" t="str">
        <f>IFERROR(INDEX('Risk Matrix'!D$6:H$10,MATCH('Risk Assessment Two Pages'!Q25,'Risk Matrix'!C$6:C$10,0),MATCH('Risk Assessment Two Pages'!R25,'Risk Matrix'!D$5:H$5,0)),"")</f>
        <v>Moderate</v>
      </c>
    </row>
    <row r="26" spans="2:19" ht="48" customHeight="1" x14ac:dyDescent="0.2">
      <c r="B26" s="3" t="str">
        <f>IF(C26="","",MAX(B$6:B25)+1)</f>
        <v/>
      </c>
      <c r="C26" s="48"/>
      <c r="D26" s="49" t="s">
        <v>15</v>
      </c>
      <c r="E26" s="50"/>
      <c r="F26" s="50"/>
      <c r="G26" s="50"/>
      <c r="H26" s="50"/>
      <c r="I26" s="50"/>
      <c r="J26" s="26"/>
      <c r="K26" s="26"/>
      <c r="L26" s="25" t="str">
        <f>IFERROR(INDEX('Risk Matrix'!D$6:H$10,MATCH('Risk Assessment Two Pages'!J26,'Risk Matrix'!C$6:C$10,0),MATCH('Risk Assessment Two Pages'!K26,'Risk Matrix'!D$5:H$5,0)),"")</f>
        <v/>
      </c>
      <c r="M26" s="50"/>
      <c r="N26" s="50"/>
      <c r="O26" s="50"/>
      <c r="P26" s="50"/>
      <c r="Q26" s="26"/>
      <c r="R26" s="26"/>
      <c r="S26" s="34" t="str">
        <f>IFERROR(INDEX('Risk Matrix'!D$6:H$10,MATCH('Risk Assessment Two Pages'!Q26,'Risk Matrix'!C$6:C$10,0),MATCH('Risk Assessment Two Pages'!R26,'Risk Matrix'!D$5:H$5,0)),"")</f>
        <v/>
      </c>
    </row>
    <row r="27" spans="2:19" ht="48" customHeight="1" x14ac:dyDescent="0.2">
      <c r="B27" s="3" t="str">
        <f>IF(C27="","",MAX(B$6:B26)+1)</f>
        <v/>
      </c>
      <c r="C27" s="48"/>
      <c r="D27" s="49" t="s">
        <v>15</v>
      </c>
      <c r="E27" s="50"/>
      <c r="F27" s="50"/>
      <c r="G27" s="50"/>
      <c r="H27" s="50"/>
      <c r="I27" s="50"/>
      <c r="J27" s="26"/>
      <c r="K27" s="26"/>
      <c r="L27" s="25" t="str">
        <f>IFERROR(INDEX('Risk Matrix'!D$6:H$10,MATCH('Risk Assessment Two Pages'!J27,'Risk Matrix'!C$6:C$10,0),MATCH('Risk Assessment Two Pages'!K27,'Risk Matrix'!D$5:H$5,0)),"")</f>
        <v/>
      </c>
      <c r="M27" s="50"/>
      <c r="N27" s="50"/>
      <c r="O27" s="50"/>
      <c r="P27" s="50"/>
      <c r="Q27" s="26"/>
      <c r="R27" s="26"/>
      <c r="S27" s="34" t="str">
        <f>IFERROR(INDEX('Risk Matrix'!D$6:H$10,MATCH('Risk Assessment Two Pages'!Q27,'Risk Matrix'!C$6:C$10,0),MATCH('Risk Assessment Two Pages'!R27,'Risk Matrix'!D$5:H$5,0)),"")</f>
        <v/>
      </c>
    </row>
    <row r="28" spans="2:19" ht="48" customHeight="1" x14ac:dyDescent="0.2">
      <c r="B28" s="3" t="str">
        <f>IF(C28="","",MAX(B$6:B27)+1)</f>
        <v/>
      </c>
      <c r="C28" s="48"/>
      <c r="D28" s="49" t="s">
        <v>15</v>
      </c>
      <c r="E28" s="50"/>
      <c r="F28" s="50"/>
      <c r="G28" s="50"/>
      <c r="H28" s="50"/>
      <c r="I28" s="50"/>
      <c r="J28" s="26"/>
      <c r="K28" s="26"/>
      <c r="L28" s="25" t="str">
        <f>IFERROR(INDEX('Risk Matrix'!D$6:H$10,MATCH('Risk Assessment Two Pages'!J28,'Risk Matrix'!C$6:C$10,0),MATCH('Risk Assessment Two Pages'!K28,'Risk Matrix'!D$5:H$5,0)),"")</f>
        <v/>
      </c>
      <c r="M28" s="50"/>
      <c r="N28" s="50"/>
      <c r="O28" s="50"/>
      <c r="P28" s="50"/>
      <c r="Q28" s="26"/>
      <c r="R28" s="26"/>
      <c r="S28" s="34" t="str">
        <f>IFERROR(INDEX('Risk Matrix'!D$6:H$10,MATCH('Risk Assessment Two Pages'!Q28,'Risk Matrix'!C$6:C$10,0),MATCH('Risk Assessment Two Pages'!R28,'Risk Matrix'!D$5:H$5,0)),"")</f>
        <v/>
      </c>
    </row>
    <row r="29" spans="2:19" ht="48" customHeight="1" x14ac:dyDescent="0.2">
      <c r="B29" s="3" t="str">
        <f>IF(C29="","",MAX(B$6:B28)+1)</f>
        <v/>
      </c>
      <c r="C29" s="48"/>
      <c r="D29" s="49" t="s">
        <v>15</v>
      </c>
      <c r="E29" s="50"/>
      <c r="F29" s="50"/>
      <c r="G29" s="50"/>
      <c r="H29" s="50"/>
      <c r="I29" s="50"/>
      <c r="J29" s="26"/>
      <c r="K29" s="26"/>
      <c r="L29" s="25" t="str">
        <f>IFERROR(INDEX('Risk Matrix'!D$6:H$10,MATCH('Risk Assessment Two Pages'!J29,'Risk Matrix'!C$6:C$10,0),MATCH('Risk Assessment Two Pages'!K29,'Risk Matrix'!D$5:H$5,0)),"")</f>
        <v/>
      </c>
      <c r="M29" s="50"/>
      <c r="N29" s="50"/>
      <c r="O29" s="50"/>
      <c r="P29" s="50"/>
      <c r="Q29" s="26"/>
      <c r="R29" s="26"/>
      <c r="S29" s="34" t="str">
        <f>IFERROR(INDEX('Risk Matrix'!D$6:H$10,MATCH('Risk Assessment Two Pages'!Q29,'Risk Matrix'!C$6:C$10,0),MATCH('Risk Assessment Two Pages'!R29,'Risk Matrix'!D$5:H$5,0)),"")</f>
        <v/>
      </c>
    </row>
    <row r="30" spans="2:19" ht="48" customHeight="1" x14ac:dyDescent="0.2">
      <c r="B30" s="3" t="str">
        <f>IF(C30="","",MAX(B$6:B29)+1)</f>
        <v/>
      </c>
      <c r="C30" s="48"/>
      <c r="D30" s="49" t="s">
        <v>15</v>
      </c>
      <c r="E30" s="50"/>
      <c r="F30" s="50"/>
      <c r="G30" s="50"/>
      <c r="H30" s="50"/>
      <c r="I30" s="50"/>
      <c r="J30" s="26"/>
      <c r="K30" s="26"/>
      <c r="L30" s="25" t="str">
        <f>IFERROR(INDEX('Risk Matrix'!D$6:H$10,MATCH('Risk Assessment Two Pages'!J30,'Risk Matrix'!C$6:C$10,0),MATCH('Risk Assessment Two Pages'!K30,'Risk Matrix'!D$5:H$5,0)),"")</f>
        <v/>
      </c>
      <c r="M30" s="50"/>
      <c r="N30" s="50"/>
      <c r="O30" s="50"/>
      <c r="P30" s="50"/>
      <c r="Q30" s="26"/>
      <c r="R30" s="26"/>
      <c r="S30" s="34" t="str">
        <f>IFERROR(INDEX('Risk Matrix'!D$6:H$10,MATCH('Risk Assessment Two Pages'!Q30,'Risk Matrix'!C$6:C$10,0),MATCH('Risk Assessment Two Pages'!R30,'Risk Matrix'!D$5:H$5,0)),"")</f>
        <v/>
      </c>
    </row>
    <row r="31" spans="2:19" ht="48" customHeight="1" x14ac:dyDescent="0.2">
      <c r="B31" s="3" t="str">
        <f>IF(C31="","",MAX(B$6:B30)+1)</f>
        <v/>
      </c>
      <c r="C31" s="48"/>
      <c r="D31" s="49" t="s">
        <v>15</v>
      </c>
      <c r="E31" s="50"/>
      <c r="F31" s="50"/>
      <c r="G31" s="50"/>
      <c r="H31" s="50"/>
      <c r="I31" s="50"/>
      <c r="J31" s="26"/>
      <c r="K31" s="26"/>
      <c r="L31" s="25" t="str">
        <f>IFERROR(INDEX('Risk Matrix'!D$6:H$10,MATCH('Risk Assessment Two Pages'!J31,'Risk Matrix'!C$6:C$10,0),MATCH('Risk Assessment Two Pages'!K31,'Risk Matrix'!D$5:H$5,0)),"")</f>
        <v/>
      </c>
      <c r="M31" s="50"/>
      <c r="N31" s="50"/>
      <c r="O31" s="50"/>
      <c r="P31" s="50"/>
      <c r="Q31" s="26"/>
      <c r="R31" s="26"/>
      <c r="S31" s="34" t="str">
        <f>IFERROR(INDEX('Risk Matrix'!D$6:H$10,MATCH('Risk Assessment Two Pages'!Q31,'Risk Matrix'!C$6:C$10,0),MATCH('Risk Assessment Two Pages'!R31,'Risk Matrix'!D$5:H$5,0)),"")</f>
        <v/>
      </c>
    </row>
    <row r="32" spans="2:19" ht="48" customHeight="1" x14ac:dyDescent="0.2">
      <c r="B32" s="3" t="str">
        <f>IF(C32="","",MAX(B$6:B31)+1)</f>
        <v/>
      </c>
      <c r="C32" s="48"/>
      <c r="D32" s="49" t="s">
        <v>15</v>
      </c>
      <c r="E32" s="50"/>
      <c r="F32" s="50"/>
      <c r="G32" s="50"/>
      <c r="H32" s="50"/>
      <c r="I32" s="50"/>
      <c r="J32" s="26"/>
      <c r="K32" s="26"/>
      <c r="L32" s="25" t="str">
        <f>IFERROR(INDEX('Risk Matrix'!D$6:H$10,MATCH('Risk Assessment Two Pages'!J32,'Risk Matrix'!C$6:C$10,0),MATCH('Risk Assessment Two Pages'!K32,'Risk Matrix'!D$5:H$5,0)),"")</f>
        <v/>
      </c>
      <c r="M32" s="50"/>
      <c r="N32" s="50"/>
      <c r="O32" s="50"/>
      <c r="P32" s="50"/>
      <c r="Q32" s="26"/>
      <c r="R32" s="26"/>
      <c r="S32" s="34" t="str">
        <f>IFERROR(INDEX('Risk Matrix'!D$6:H$10,MATCH('Risk Assessment Two Pages'!Q32,'Risk Matrix'!C$6:C$10,0),MATCH('Risk Assessment Two Pages'!R32,'Risk Matrix'!D$5:H$5,0)),"")</f>
        <v/>
      </c>
    </row>
    <row r="33" spans="2:19" ht="48" customHeight="1" thickBot="1" x14ac:dyDescent="0.25">
      <c r="B33" s="70" t="str">
        <f>IF(C33="","",MAX(B$6:B32)+1)</f>
        <v/>
      </c>
      <c r="C33" s="71"/>
      <c r="D33" s="72" t="s">
        <v>15</v>
      </c>
      <c r="E33" s="73"/>
      <c r="F33" s="73"/>
      <c r="G33" s="73"/>
      <c r="H33" s="73"/>
      <c r="I33" s="73"/>
      <c r="J33" s="74"/>
      <c r="K33" s="74"/>
      <c r="L33" s="75" t="str">
        <f>IFERROR(INDEX('Risk Matrix'!D$6:H$10,MATCH('Risk Assessment Two Pages'!J33,'Risk Matrix'!C$6:C$10,0),MATCH('Risk Assessment Two Pages'!K33,'Risk Matrix'!D$5:H$5,0)),"")</f>
        <v/>
      </c>
      <c r="M33" s="73"/>
      <c r="N33" s="73"/>
      <c r="O33" s="73"/>
      <c r="P33" s="73"/>
      <c r="Q33" s="74"/>
      <c r="R33" s="74"/>
      <c r="S33" s="76" t="str">
        <f>IFERROR(INDEX('Risk Matrix'!D$6:H$10,MATCH('Risk Assessment Two Pages'!Q33,'Risk Matrix'!C$6:C$10,0),MATCH('Risk Assessment Two Pages'!R33,'Risk Matrix'!D$5:H$5,0)),"")</f>
        <v/>
      </c>
    </row>
    <row r="34" spans="2:19" ht="33.5" customHeight="1" x14ac:dyDescent="0.2">
      <c r="C34" s="30"/>
      <c r="E34" s="86" t="s">
        <v>29</v>
      </c>
      <c r="F34" s="86"/>
      <c r="G34" s="86"/>
      <c r="H34" s="86"/>
      <c r="I34" s="86"/>
      <c r="J34" s="84">
        <f>((COUNTIF(InherentProbability,'Risk Matrix'!$K$7) * 1) +
(COUNTIF(InherentProbability,'Risk Matrix'!$K$6) * 2) +
(COUNTIF(InherentProbability,'Risk Matrix'!$K$5) * 3) +
(COUNTIF(InherentProbability,'Risk Matrix'!$K$4) * 4) +
(COUNTIF(InherentProbability,'Risk Matrix'!$K$3) * 5))
/ COUNTA(InherentProbability)</f>
        <v>3.4</v>
      </c>
      <c r="K34" s="84">
        <f>((COUNTIF(InherentImpact,'Risk Matrix'!$L$7)*1)+
(COUNTIF(InherentImpact,'Risk Matrix'!$L$6)*2)+
(COUNTIF(InherentImpact,'Risk Matrix'!$L$5)*3)+
(COUNTIF(InherentImpact,'Risk Matrix'!$L$4)*4)+
(COUNTIF(InherentImpact,'Risk Matrix'!$L$3)*5))
/COUNTA(InherentImpact)</f>
        <v>3.55</v>
      </c>
      <c r="L34" s="47"/>
      <c r="P34" s="86" t="s">
        <v>30</v>
      </c>
      <c r="Q34" s="84">
        <f>((COUNTIF(ResidualProbability,'Risk Matrix'!$K$7) * 1) +
(COUNTIF(ResidualProbability,'Risk Matrix'!$K$6) * 2) +
(COUNTIF(ResidualProbability,'Risk Matrix'!$K$5) * 3) +
(COUNTIF(ResidualProbability,'Risk Matrix'!$K$4) * 4) +
(COUNTIF(ResidualProbability,'Risk Matrix'!$K$3) * 5))
/ COUNTA(ResidualProbability)</f>
        <v>2</v>
      </c>
      <c r="R34" s="84">
        <f>((COUNTIF(ResidualImpact,'Risk Matrix'!$L$7)*1)+
(COUNTIF(ResidualImpact,'Risk Matrix'!$L$6)*2)+
(COUNTIF(ResidualImpact,'Risk Matrix'!$L$5)*3)+
(COUNTIF(ResidualImpact,'Risk Matrix'!$L$4)*4)+
(COUNTIF(ResidualImpact,'Risk Matrix'!$L$3)*5))
/COUNTA(ResidualImpact)</f>
        <v>2.5499999999999998</v>
      </c>
      <c r="S34" s="85"/>
    </row>
    <row r="35" spans="2:19" ht="48" customHeight="1" x14ac:dyDescent="0.2">
      <c r="C35" s="30"/>
      <c r="E35" s="83" t="s">
        <v>27</v>
      </c>
      <c r="F35" s="83"/>
      <c r="G35" s="83"/>
      <c r="H35" s="83"/>
      <c r="I35" s="83"/>
      <c r="J35" s="81" t="str">
        <f>IF(J34&lt;=1.7,'Risk Matrix'!K$7,
IF(J34&lt;=2.5,'Risk Matrix'!K$6,
IF(J34&lt;=3.3,'Risk Matrix'!K$5,
IF(J34&lt;=4.1,'Risk Matrix'!K$4,
IF(J34&lt;=5,'Risk Matrix'!K$3,"")))))</f>
        <v>High</v>
      </c>
      <c r="K35" s="81" t="str">
        <f>IF(K34&lt;=1.7,'Risk Matrix'!L$7,
IF(K34&lt;=2.5,'Risk Matrix'!L$6,
IF(K34&lt;=3.3,'Risk Matrix'!L$5,
IF(K34&lt;=4.1,'Risk Matrix'!L$4,
IF(K34&lt;=5,'Risk Matrix'!L$3,"")))))</f>
        <v>High</v>
      </c>
      <c r="L35" s="82" t="str">
        <f>IFERROR(INDEX('Risk Matrix'!D$6:H$10,MATCH('Risk Assessment Two Pages'!J35,'Risk Matrix'!$C$6:$C$10,0),MATCH('Risk Assessment Two Pages'!K35,'Risk Matrix'!$D$5:$H$5,0)),"")</f>
        <v>Critical</v>
      </c>
      <c r="P35" s="83" t="s">
        <v>28</v>
      </c>
      <c r="Q35" s="81" t="str">
        <f>IF(Q34&lt;=1.7,'Risk Matrix'!K$7,
IF(Q34&lt;=2.5,'Risk Matrix'!K$6,
IF(Q34&lt;=3.3,'Risk Matrix'!K$5,
IF(Q34&lt;=4.1,'Risk Matrix'!K$4,
IF(Q34&lt;=5,'Risk Matrix'!K$3,"")))))</f>
        <v>Low</v>
      </c>
      <c r="R35" s="81" t="str">
        <f>IF(R34&lt;=1.7,'Risk Matrix'!L$7,
IF(R34&lt;=2.5,'Risk Matrix'!L$6,
IF(R34&lt;=3.3,'Risk Matrix'!L$5,
IF(R34&lt;=4.1,'Risk Matrix'!L$4,
IF(R34&lt;=5,'Risk Matrix'!L$3,"")))))</f>
        <v>Medium</v>
      </c>
      <c r="S35" s="82" t="str">
        <f>IFERROR(INDEX('Risk Matrix'!D$6:H$10,MATCH('Risk Assessment Two Pages'!Q35,'Risk Matrix'!C$6:C$10,0),MATCH('Risk Assessment Two Pages'!R35,'Risk Matrix'!D$5:H$5,0)),"")</f>
        <v>Moderate</v>
      </c>
    </row>
    <row r="36" spans="2:19" ht="48" customHeight="1" x14ac:dyDescent="0.2"/>
    <row r="37" spans="2:19" ht="48" customHeight="1" x14ac:dyDescent="0.2">
      <c r="E37" s="30"/>
      <c r="F37" s="30"/>
      <c r="G37" s="30"/>
      <c r="H37" s="30"/>
      <c r="I37" s="30"/>
      <c r="J37" s="87"/>
    </row>
    <row r="38" spans="2:19" ht="48" customHeight="1" x14ac:dyDescent="0.2">
      <c r="E38" s="30"/>
      <c r="F38" s="30"/>
      <c r="G38" s="30"/>
      <c r="H38" s="30"/>
      <c r="I38" s="30"/>
      <c r="J38" s="87"/>
    </row>
    <row r="39" spans="2:19" ht="48" customHeight="1" x14ac:dyDescent="0.2">
      <c r="E39" s="30"/>
      <c r="F39" s="30"/>
      <c r="G39" s="30"/>
      <c r="H39" s="30"/>
      <c r="I39" s="30"/>
      <c r="J39" s="87"/>
    </row>
    <row r="40" spans="2:19" ht="48" customHeight="1" x14ac:dyDescent="0.2">
      <c r="E40" s="30"/>
      <c r="F40" s="30"/>
      <c r="G40" s="30"/>
      <c r="H40" s="30"/>
      <c r="I40" s="30"/>
      <c r="J40" s="87"/>
    </row>
    <row r="41" spans="2:19" ht="48" customHeight="1" x14ac:dyDescent="0.2">
      <c r="E41" s="30"/>
      <c r="F41" s="30"/>
      <c r="G41" s="30"/>
      <c r="H41" s="30"/>
      <c r="I41" s="30"/>
      <c r="J41" s="87"/>
    </row>
    <row r="42" spans="2:19" ht="48" customHeight="1" x14ac:dyDescent="0.2"/>
    <row r="43" spans="2:19" ht="48" customHeight="1" x14ac:dyDescent="0.2"/>
    <row r="44" spans="2:19" ht="48" customHeight="1" x14ac:dyDescent="0.2"/>
    <row r="45" spans="2:19" ht="48" customHeight="1" x14ac:dyDescent="0.2"/>
    <row r="46" spans="2:19" ht="48" customHeight="1" x14ac:dyDescent="0.2"/>
    <row r="47" spans="2:19" ht="48" customHeight="1" x14ac:dyDescent="0.2"/>
    <row r="48" spans="2:19" ht="48" customHeight="1" x14ac:dyDescent="0.2"/>
    <row r="49" ht="48" customHeight="1" x14ac:dyDescent="0.2"/>
    <row r="50" ht="48" customHeight="1" x14ac:dyDescent="0.2"/>
    <row r="51" ht="48" customHeight="1" x14ac:dyDescent="0.2"/>
    <row r="52" ht="48" customHeight="1" x14ac:dyDescent="0.2"/>
    <row r="53" ht="48" customHeight="1" x14ac:dyDescent="0.2"/>
    <row r="54" ht="48" customHeight="1" x14ac:dyDescent="0.2"/>
    <row r="55" ht="48" customHeight="1" x14ac:dyDescent="0.2"/>
    <row r="56" ht="48" customHeight="1" x14ac:dyDescent="0.2"/>
    <row r="57" ht="48" customHeight="1" x14ac:dyDescent="0.2"/>
    <row r="58" ht="48" customHeight="1" x14ac:dyDescent="0.2"/>
    <row r="59" ht="48" customHeight="1" x14ac:dyDescent="0.2"/>
    <row r="60" ht="48" customHeight="1" x14ac:dyDescent="0.2"/>
    <row r="61" ht="48" customHeight="1" x14ac:dyDescent="0.2"/>
    <row r="62" ht="48" customHeight="1" x14ac:dyDescent="0.2"/>
    <row r="63" ht="48" customHeight="1" x14ac:dyDescent="0.2"/>
    <row r="64" ht="48" customHeight="1" x14ac:dyDescent="0.2"/>
    <row r="65" ht="48" customHeight="1" x14ac:dyDescent="0.2"/>
    <row r="66" ht="48" customHeight="1" x14ac:dyDescent="0.2"/>
    <row r="67" ht="48" customHeight="1" x14ac:dyDescent="0.2"/>
    <row r="68" ht="48" customHeight="1" x14ac:dyDescent="0.2"/>
    <row r="69" ht="48" customHeight="1" x14ac:dyDescent="0.2"/>
    <row r="70" ht="48" customHeight="1" x14ac:dyDescent="0.2"/>
    <row r="71" ht="48" customHeight="1" x14ac:dyDescent="0.2"/>
    <row r="72" ht="48" customHeight="1" x14ac:dyDescent="0.2"/>
    <row r="73" ht="48" customHeight="1" x14ac:dyDescent="0.2"/>
    <row r="74" ht="48" customHeight="1" x14ac:dyDescent="0.2"/>
  </sheetData>
  <mergeCells count="5">
    <mergeCell ref="B1:S1"/>
    <mergeCell ref="J4:L4"/>
    <mergeCell ref="Q4:S4"/>
    <mergeCell ref="J2:L2"/>
    <mergeCell ref="F4:H4"/>
  </mergeCells>
  <conditionalFormatting sqref="L6:L33">
    <cfRule type="containsText" dxfId="15" priority="21" operator="containsText" text="Sustainable">
      <formula>NOT(ISERROR(SEARCH("Sustainable",L6)))</formula>
    </cfRule>
    <cfRule type="containsText" dxfId="14" priority="22" operator="containsText" text="Moderate">
      <formula>NOT(ISERROR(SEARCH("Moderate",L6)))</formula>
    </cfRule>
    <cfRule type="containsText" dxfId="13" priority="23" operator="containsText" text="Critical">
      <formula>NOT(ISERROR(SEARCH("Critical",L6)))</formula>
    </cfRule>
    <cfRule type="containsText" dxfId="12" priority="24" operator="containsText" text="Severe">
      <formula>NOT(ISERROR(SEARCH("Severe",L6)))</formula>
    </cfRule>
  </conditionalFormatting>
  <conditionalFormatting sqref="L35">
    <cfRule type="containsText" dxfId="11" priority="13" operator="containsText" text="Sustainable">
      <formula>NOT(ISERROR(SEARCH("Sustainable",L35)))</formula>
    </cfRule>
    <cfRule type="containsText" dxfId="10" priority="14" operator="containsText" text="Moderate">
      <formula>NOT(ISERROR(SEARCH("Moderate",L35)))</formula>
    </cfRule>
    <cfRule type="containsText" dxfId="9" priority="15" operator="containsText" text="Critical">
      <formula>NOT(ISERROR(SEARCH("Critical",L35)))</formula>
    </cfRule>
    <cfRule type="containsText" dxfId="8" priority="16" operator="containsText" text="Severe">
      <formula>NOT(ISERROR(SEARCH("Severe",L35)))</formula>
    </cfRule>
  </conditionalFormatting>
  <conditionalFormatting sqref="S6:S33">
    <cfRule type="containsText" dxfId="7" priority="17" operator="containsText" text="Sustainable">
      <formula>NOT(ISERROR(SEARCH("Sustainable",S6)))</formula>
    </cfRule>
    <cfRule type="containsText" dxfId="6" priority="18" operator="containsText" text="Moderate">
      <formula>NOT(ISERROR(SEARCH("Moderate",S6)))</formula>
    </cfRule>
    <cfRule type="containsText" dxfId="5" priority="19" operator="containsText" text="Critical">
      <formula>NOT(ISERROR(SEARCH("Critical",S6)))</formula>
    </cfRule>
    <cfRule type="containsText" dxfId="4" priority="20" operator="containsText" text="Severe">
      <formula>NOT(ISERROR(SEARCH("Severe",S6)))</formula>
    </cfRule>
  </conditionalFormatting>
  <conditionalFormatting sqref="S35">
    <cfRule type="containsText" dxfId="3" priority="1" operator="containsText" text="Sustainable">
      <formula>NOT(ISERROR(SEARCH("Sustainable",S35)))</formula>
    </cfRule>
    <cfRule type="containsText" dxfId="2" priority="2" operator="containsText" text="Moderate">
      <formula>NOT(ISERROR(SEARCH("Moderate",S35)))</formula>
    </cfRule>
    <cfRule type="containsText" dxfId="1" priority="3" operator="containsText" text="Critical">
      <formula>NOT(ISERROR(SEARCH("Critical",S35)))</formula>
    </cfRule>
    <cfRule type="containsText" dxfId="0" priority="4" operator="containsText" text="Severe">
      <formula>NOT(ISERROR(SEARCH("Severe",S35)))</formula>
    </cfRule>
  </conditionalFormatting>
  <dataValidations count="4">
    <dataValidation type="list" allowBlank="1" showInputMessage="1" showErrorMessage="1" sqref="M6:M16" xr:uid="{D1DC3A89-6407-5C4B-BBD8-AB681D23DD3C}">
      <formula1>"PREVENTATIVE, CORRECTIVE, DETECTIVE, DETERRENT, PREVENTATIVE/DETECTIVE, PREVENTATIVE/DETERRENT"</formula1>
    </dataValidation>
    <dataValidation type="list" allowBlank="1" showInputMessage="1" showErrorMessage="1" sqref="M17:M25" xr:uid="{C2CA3746-F830-6D4A-9245-832CC4FA2987}">
      <formula1>"PREVENTATIVE, CORRECTIVE, DETERRENT, DETECTIVE, PREVENTATIVE/DETECTIVE, PREVENTATIVE/DETERRENT,     "</formula1>
    </dataValidation>
    <dataValidation type="list" allowBlank="1" showInputMessage="1" showErrorMessage="1" sqref="E6:I25" xr:uid="{C01B6558-6CC6-0E4A-AC5A-7971FEF1BCFB}">
      <formula1>"✔️"</formula1>
    </dataValidation>
    <dataValidation type="list" allowBlank="1" showInputMessage="1" showErrorMessage="1" sqref="P6:P25" xr:uid="{A8ABE747-3775-804C-9354-05959CF1DE10}">
      <formula1>"ADMINISTRATIVE/MANAGERIAL CONTROLS, TECHNICAL CONTROLS, PHYSICAL CONTROL, ADMIN/TECH/PHYSICAL, ADMIN/TECH"</formula1>
    </dataValidation>
  </dataValidations>
  <pageMargins left="0.7" right="0.7" top="0.75" bottom="0.75" header="0.3" footer="0.3"/>
  <pageSetup paperSize="9" orientation="portrait" horizontalDpi="4294967293" verticalDpi="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'Risk Matrix'!$K$3:$K$7</xm:f>
          </x14:formula1>
          <xm:sqref>Q6:Q33 J6:J33</xm:sqref>
        </x14:dataValidation>
        <x14:dataValidation type="list" allowBlank="1" showInputMessage="1" showErrorMessage="1" xr:uid="{00000000-0002-0000-0000-000001000000}">
          <x14:formula1>
            <xm:f>'Risk Matrix'!$L$3:$L$7</xm:f>
          </x14:formula1>
          <xm:sqref>R6:R33 K6:K33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P40"/>
  <sheetViews>
    <sheetView showGridLines="0" topLeftCell="A10" workbookViewId="0">
      <selection activeCell="O10" sqref="O10"/>
    </sheetView>
  </sheetViews>
  <sheetFormatPr baseColWidth="10" defaultColWidth="8.83203125" defaultRowHeight="15" x14ac:dyDescent="0.2"/>
  <cols>
    <col min="1" max="1" width="4.6640625" customWidth="1"/>
    <col min="2" max="8" width="12.83203125" customWidth="1"/>
    <col min="9" max="9" width="7.1640625" customWidth="1"/>
    <col min="10" max="10" width="7" customWidth="1"/>
    <col min="11" max="12" width="12.83203125" customWidth="1"/>
    <col min="13" max="13" width="7.6640625" bestFit="1" customWidth="1"/>
    <col min="14" max="16" width="12.83203125" customWidth="1"/>
  </cols>
  <sheetData>
    <row r="1" spans="2:16" x14ac:dyDescent="0.2">
      <c r="J1" s="42"/>
      <c r="K1" s="42"/>
      <c r="L1" s="42"/>
      <c r="M1" s="42"/>
    </row>
    <row r="2" spans="2:16" ht="26" x14ac:dyDescent="0.3">
      <c r="B2" s="28" t="s">
        <v>149</v>
      </c>
      <c r="C2" s="28"/>
      <c r="J2" s="63"/>
      <c r="K2" s="37" t="s">
        <v>1</v>
      </c>
      <c r="L2" s="35" t="s">
        <v>0</v>
      </c>
      <c r="M2" s="42"/>
    </row>
    <row r="3" spans="2:16" ht="26" x14ac:dyDescent="0.3">
      <c r="B3" s="27" t="s">
        <v>12</v>
      </c>
      <c r="C3" s="28"/>
      <c r="J3" s="63"/>
      <c r="K3" s="38" t="s">
        <v>11</v>
      </c>
      <c r="L3" s="36" t="s">
        <v>11</v>
      </c>
      <c r="M3" s="80"/>
    </row>
    <row r="4" spans="2:16" ht="30" customHeight="1" thickBot="1" x14ac:dyDescent="0.25">
      <c r="B4" s="103" t="s">
        <v>148</v>
      </c>
      <c r="C4" s="103"/>
      <c r="D4" s="103"/>
      <c r="E4" s="103"/>
      <c r="F4" s="103"/>
      <c r="G4" s="103"/>
      <c r="H4" s="103"/>
      <c r="J4" s="42"/>
      <c r="K4" s="38" t="s">
        <v>4</v>
      </c>
      <c r="L4" s="36" t="s">
        <v>4</v>
      </c>
      <c r="M4" s="80"/>
    </row>
    <row r="5" spans="2:16" ht="45" customHeight="1" thickBot="1" x14ac:dyDescent="0.25">
      <c r="B5" s="23"/>
      <c r="C5" s="24" t="s">
        <v>9</v>
      </c>
      <c r="D5" s="31" t="str">
        <f>L$7</f>
        <v>Very Low</v>
      </c>
      <c r="E5" s="8" t="str">
        <f>L$6</f>
        <v>Low</v>
      </c>
      <c r="F5" s="8" t="str">
        <f>L$5</f>
        <v>Medium</v>
      </c>
      <c r="G5" s="8" t="str">
        <f>L$4</f>
        <v>High</v>
      </c>
      <c r="H5" s="32" t="str">
        <f>L$3</f>
        <v>Very High</v>
      </c>
      <c r="J5" s="43"/>
      <c r="K5" s="38" t="s">
        <v>3</v>
      </c>
      <c r="L5" s="36" t="s">
        <v>3</v>
      </c>
      <c r="M5" s="79"/>
      <c r="N5" s="9"/>
      <c r="O5" s="9"/>
      <c r="P5" s="9"/>
    </row>
    <row r="6" spans="2:16" ht="45" customHeight="1" x14ac:dyDescent="0.2">
      <c r="B6" s="101" t="s">
        <v>1</v>
      </c>
      <c r="C6" s="6" t="str">
        <f>K$3</f>
        <v>Very High</v>
      </c>
      <c r="D6" s="39" t="s">
        <v>6</v>
      </c>
      <c r="E6" s="10" t="s">
        <v>7</v>
      </c>
      <c r="F6" s="10" t="s">
        <v>7</v>
      </c>
      <c r="G6" s="11" t="s">
        <v>8</v>
      </c>
      <c r="H6" s="12" t="s">
        <v>8</v>
      </c>
      <c r="J6" s="44"/>
      <c r="K6" s="38" t="s">
        <v>2</v>
      </c>
      <c r="L6" s="36" t="s">
        <v>2</v>
      </c>
      <c r="M6" s="80"/>
      <c r="N6" s="33"/>
      <c r="O6" s="33"/>
      <c r="P6" s="33"/>
    </row>
    <row r="7" spans="2:16" ht="45" customHeight="1" x14ac:dyDescent="0.2">
      <c r="B7" s="101"/>
      <c r="C7" s="6" t="str">
        <f>K$4</f>
        <v>High</v>
      </c>
      <c r="D7" s="40" t="s">
        <v>5</v>
      </c>
      <c r="E7" s="14" t="s">
        <v>6</v>
      </c>
      <c r="F7" s="15" t="s">
        <v>7</v>
      </c>
      <c r="G7" s="16" t="s">
        <v>8</v>
      </c>
      <c r="H7" s="17" t="s">
        <v>8</v>
      </c>
      <c r="J7" s="44"/>
      <c r="K7" s="38" t="s">
        <v>10</v>
      </c>
      <c r="L7" s="36" t="s">
        <v>10</v>
      </c>
      <c r="M7" s="80"/>
      <c r="N7" s="33"/>
      <c r="O7" s="33"/>
      <c r="P7" s="33"/>
    </row>
    <row r="8" spans="2:16" ht="45" customHeight="1" x14ac:dyDescent="0.2">
      <c r="B8" s="101"/>
      <c r="C8" s="6" t="str">
        <f>K$5</f>
        <v>Medium</v>
      </c>
      <c r="D8" s="40" t="s">
        <v>5</v>
      </c>
      <c r="E8" s="14" t="s">
        <v>6</v>
      </c>
      <c r="F8" s="14" t="s">
        <v>6</v>
      </c>
      <c r="G8" s="15" t="s">
        <v>7</v>
      </c>
      <c r="H8" s="17" t="s">
        <v>8</v>
      </c>
      <c r="J8" s="44"/>
      <c r="K8" s="45"/>
      <c r="L8" s="46"/>
      <c r="M8" s="46"/>
      <c r="N8" s="33"/>
      <c r="O8" s="33"/>
      <c r="P8" s="33"/>
    </row>
    <row r="9" spans="2:16" ht="45" customHeight="1" x14ac:dyDescent="0.2">
      <c r="B9" s="101"/>
      <c r="C9" s="6" t="str">
        <f>K$6</f>
        <v>Low</v>
      </c>
      <c r="D9" s="40" t="s">
        <v>5</v>
      </c>
      <c r="E9" s="18" t="s">
        <v>5</v>
      </c>
      <c r="F9" s="14" t="s">
        <v>6</v>
      </c>
      <c r="G9" s="15" t="s">
        <v>7</v>
      </c>
      <c r="H9" s="17" t="s">
        <v>8</v>
      </c>
      <c r="J9" s="5"/>
      <c r="K9" s="9"/>
      <c r="L9" s="33"/>
      <c r="M9" s="33"/>
      <c r="N9" s="33"/>
      <c r="O9" s="33"/>
      <c r="P9" s="33"/>
    </row>
    <row r="10" spans="2:16" ht="45" customHeight="1" thickBot="1" x14ac:dyDescent="0.25">
      <c r="B10" s="102"/>
      <c r="C10" s="7" t="str">
        <f>K$7</f>
        <v>Very Low</v>
      </c>
      <c r="D10" s="41" t="s">
        <v>5</v>
      </c>
      <c r="E10" s="20" t="s">
        <v>5</v>
      </c>
      <c r="F10" s="20" t="s">
        <v>5</v>
      </c>
      <c r="G10" s="21" t="s">
        <v>6</v>
      </c>
      <c r="H10" s="22" t="s">
        <v>7</v>
      </c>
      <c r="J10" s="5"/>
      <c r="K10" s="9"/>
      <c r="L10" s="33"/>
      <c r="M10" s="33"/>
      <c r="N10" s="33"/>
      <c r="O10" s="33"/>
      <c r="P10" s="33"/>
    </row>
    <row r="11" spans="2:16" x14ac:dyDescent="0.2">
      <c r="B11" s="5"/>
    </row>
    <row r="12" spans="2:16" x14ac:dyDescent="0.2">
      <c r="B12" s="5"/>
    </row>
    <row r="13" spans="2:16" ht="22" thickBot="1" x14ac:dyDescent="0.3">
      <c r="B13" s="27" t="s">
        <v>13</v>
      </c>
      <c r="C13" s="9"/>
      <c r="D13" s="9"/>
    </row>
    <row r="14" spans="2:16" ht="45" customHeight="1" thickBot="1" x14ac:dyDescent="0.25">
      <c r="B14" s="98" t="s">
        <v>0</v>
      </c>
      <c r="C14" s="99"/>
      <c r="D14" s="31" t="str">
        <f>L$7</f>
        <v>Very Low</v>
      </c>
      <c r="E14" s="8" t="str">
        <f>L$6</f>
        <v>Low</v>
      </c>
      <c r="F14" s="8" t="str">
        <f>L$5</f>
        <v>Medium</v>
      </c>
      <c r="G14" s="8" t="str">
        <f>L$4</f>
        <v>High</v>
      </c>
      <c r="H14" s="32" t="str">
        <f>L$3</f>
        <v>Very High</v>
      </c>
    </row>
    <row r="15" spans="2:16" ht="45" customHeight="1" x14ac:dyDescent="0.2">
      <c r="B15" s="100" t="s">
        <v>1</v>
      </c>
      <c r="C15" s="6" t="str">
        <f>K$3</f>
        <v>Very High</v>
      </c>
      <c r="D15" s="39" t="str">
        <f>IF(COUNTIFS(InherentProbability,'Risk Matrix'!$K3,InherentImpact,'Risk Matrix'!$L$7)=0,"",COUNTIFS(InherentProbability,'Risk Matrix'!$K3,InherentImpact,'Risk Matrix'!$L$7))</f>
        <v/>
      </c>
      <c r="E15" s="10" t="str">
        <f>IF(COUNTIFS(InherentProbability,'Risk Matrix'!$K3,InherentImpact,'Risk Matrix'!$L$6)=0,"",COUNTIFS(InherentProbability,'Risk Matrix'!$K3,InherentImpact,'Risk Matrix'!$L$6))</f>
        <v/>
      </c>
      <c r="F15" s="10" t="str">
        <f>IF(COUNTIFS(InherentProbability,'Risk Matrix'!$K3,InherentImpact,'Risk Matrix'!$L$5)=0,"",COUNTIFS(InherentProbability,'Risk Matrix'!$K3,InherentImpact,'Risk Matrix'!$L$5))</f>
        <v/>
      </c>
      <c r="G15" s="11">
        <f>IF(COUNTIFS(InherentProbability,'Risk Matrix'!$K3,InherentImpact,'Risk Matrix'!$L$4)=0,"",COUNTIFS(InherentProbability,'Risk Matrix'!$K3,InherentImpact,'Risk Matrix'!$L$4))</f>
        <v>1</v>
      </c>
      <c r="H15" s="12">
        <f>IF(COUNTIFS(InherentProbability,'Risk Matrix'!$K3,InherentImpact,'Risk Matrix'!$L$3)=0,"",COUNTIFS(InherentProbability,'Risk Matrix'!$K3,InherentImpact,'Risk Matrix'!$L$3))</f>
        <v>4</v>
      </c>
    </row>
    <row r="16" spans="2:16" ht="45" customHeight="1" x14ac:dyDescent="0.2">
      <c r="B16" s="101"/>
      <c r="C16" s="6" t="str">
        <f>K$4</f>
        <v>High</v>
      </c>
      <c r="D16" s="40" t="str">
        <f>IF(COUNTIFS(InherentProbability,'Risk Matrix'!$K4,InherentImpact,'Risk Matrix'!$L$7)=0,"",COUNTIFS(InherentProbability,'Risk Matrix'!$K4,InherentImpact,'Risk Matrix'!$L$7))</f>
        <v/>
      </c>
      <c r="E16" s="14" t="str">
        <f>IF(COUNTIFS(InherentProbability,'Risk Matrix'!$K4,InherentImpact,'Risk Matrix'!$L$6)=0,"",COUNTIFS(InherentProbability,'Risk Matrix'!$K4,InherentImpact,'Risk Matrix'!$L$6))</f>
        <v/>
      </c>
      <c r="F16" s="15">
        <f>IF(COUNTIFS(InherentProbability,'Risk Matrix'!$K4,InherentImpact,'Risk Matrix'!$L$5)=0,"",COUNTIFS(InherentProbability,'Risk Matrix'!$K4,InherentImpact,'Risk Matrix'!$L$5))</f>
        <v>2</v>
      </c>
      <c r="G16" s="16" t="str">
        <f>IF(COUNTIFS(InherentProbability,'Risk Matrix'!$K4,InherentImpact,'Risk Matrix'!$L$4)=0,"",COUNTIFS(InherentProbability,'Risk Matrix'!$K4,InherentImpact,'Risk Matrix'!$L$4))</f>
        <v/>
      </c>
      <c r="H16" s="17">
        <f>IF(COUNTIFS(InherentProbability,'Risk Matrix'!$K4,InherentImpact,'Risk Matrix'!$L$3)=0,"",COUNTIFS(InherentProbability,'Risk Matrix'!$K4,InherentImpact,'Risk Matrix'!$L$3))</f>
        <v>1</v>
      </c>
    </row>
    <row r="17" spans="2:8" ht="45" customHeight="1" x14ac:dyDescent="0.2">
      <c r="B17" s="101"/>
      <c r="C17" s="6" t="str">
        <f>K$5</f>
        <v>Medium</v>
      </c>
      <c r="D17" s="40" t="str">
        <f>IF(COUNTIFS(InherentProbability,'Risk Matrix'!$K5,InherentImpact,'Risk Matrix'!$L$7)=0,"",COUNTIFS(InherentProbability,'Risk Matrix'!$K5,InherentImpact,'Risk Matrix'!$L$7))</f>
        <v/>
      </c>
      <c r="E17" s="14" t="str">
        <f>IF(COUNTIFS(InherentProbability,'Risk Matrix'!$K5,InherentImpact,'Risk Matrix'!$L$6)=0,"",COUNTIFS(InherentProbability,'Risk Matrix'!$K5,InherentImpact,'Risk Matrix'!$L$6))</f>
        <v/>
      </c>
      <c r="F17" s="14">
        <f>IF(COUNTIFS(InherentProbability,'Risk Matrix'!$K5,InherentImpact,'Risk Matrix'!$L$5)=0,"",COUNTIFS(InherentProbability,'Risk Matrix'!$K5,InherentImpact,'Risk Matrix'!$L$5))</f>
        <v>5</v>
      </c>
      <c r="G17" s="15" t="str">
        <f>IF(COUNTIFS(InherentProbability,'Risk Matrix'!$K5,InherentImpact,'Risk Matrix'!$L$4)=0,"",COUNTIFS(InherentProbability,'Risk Matrix'!$K5,InherentImpact,'Risk Matrix'!$L$4))</f>
        <v/>
      </c>
      <c r="H17" s="17">
        <f>IF(COUNTIFS(InherentProbability,'Risk Matrix'!$K5,InherentImpact,'Risk Matrix'!$L$3)=0,"",COUNTIFS(InherentProbability,'Risk Matrix'!$K5,InherentImpact,'Risk Matrix'!$L$3))</f>
        <v>2</v>
      </c>
    </row>
    <row r="18" spans="2:8" ht="45" customHeight="1" x14ac:dyDescent="0.2">
      <c r="B18" s="101"/>
      <c r="C18" s="6" t="str">
        <f>K$6</f>
        <v>Low</v>
      </c>
      <c r="D18" s="40">
        <f>IF(COUNTIFS(InherentProbability,'Risk Matrix'!$K6,InherentImpact,'Risk Matrix'!$L$7)=0,"",COUNTIFS(InherentProbability,'Risk Matrix'!$K6,InherentImpact,'Risk Matrix'!$L$7))</f>
        <v>1</v>
      </c>
      <c r="E18" s="18">
        <f>IF(COUNTIFS(InherentProbability,'Risk Matrix'!$K6,InherentImpact,'Risk Matrix'!$L$6)=0,"",COUNTIFS(InherentProbability,'Risk Matrix'!$K6,InherentImpact,'Risk Matrix'!$L$6))</f>
        <v>2</v>
      </c>
      <c r="F18" s="14">
        <f>IF(COUNTIFS(InherentProbability,'Risk Matrix'!$K6,InherentImpact,'Risk Matrix'!$L$5)=0,"",COUNTIFS(InherentProbability,'Risk Matrix'!$K6,InherentImpact,'Risk Matrix'!$L$5))</f>
        <v>2</v>
      </c>
      <c r="G18" s="15" t="str">
        <f>IF(COUNTIFS(InherentProbability,'Risk Matrix'!$K6,InherentImpact,'Risk Matrix'!$L$4)=0,"",COUNTIFS(InherentProbability,'Risk Matrix'!$K6,InherentImpact,'Risk Matrix'!$L$4))</f>
        <v/>
      </c>
      <c r="H18" s="17" t="str">
        <f>IF(COUNTIFS(InherentProbability,'Risk Matrix'!$K6,InherentImpact,'Risk Matrix'!$L$3)=0,"",COUNTIFS(InherentProbability,'Risk Matrix'!$K6,InherentImpact,'Risk Matrix'!$L$3))</f>
        <v/>
      </c>
    </row>
    <row r="19" spans="2:8" ht="45" customHeight="1" thickBot="1" x14ac:dyDescent="0.25">
      <c r="B19" s="102"/>
      <c r="C19" s="7" t="str">
        <f>K$7</f>
        <v>Very Low</v>
      </c>
      <c r="D19" s="41" t="str">
        <f>IF(COUNTIFS(InherentProbability,'Risk Matrix'!$K7,InherentImpact,'Risk Matrix'!$L$7)=0,"",COUNTIFS(InherentProbability,'Risk Matrix'!$K7,InherentImpact,'Risk Matrix'!$L$7))</f>
        <v/>
      </c>
      <c r="E19" s="20" t="str">
        <f>IF(COUNTIFS(InherentProbability,'Risk Matrix'!$K7,InherentImpact,'Risk Matrix'!$L$6)=0,"",COUNTIFS(InherentProbability,'Risk Matrix'!$K7,InherentImpact,'Risk Matrix'!$L$6))</f>
        <v/>
      </c>
      <c r="F19" s="20" t="str">
        <f>IF(COUNTIFS(InherentProbability,'Risk Matrix'!$K7,InherentImpact,'Risk Matrix'!$L$5)=0,"",COUNTIFS(InherentProbability,'Risk Matrix'!$K7,InherentImpact,'Risk Matrix'!$L$5))</f>
        <v/>
      </c>
      <c r="G19" s="21" t="str">
        <f>IF(COUNTIFS(InherentProbability,'Risk Matrix'!$K7,InherentImpact,'Risk Matrix'!$L$4)=0,"",COUNTIFS(InherentProbability,'Risk Matrix'!$K7,InherentImpact,'Risk Matrix'!$L$4))</f>
        <v/>
      </c>
      <c r="H19" s="22" t="str">
        <f>IF(COUNTIFS(InherentProbability,'Risk Matrix'!$K7,InherentImpact,'Risk Matrix'!$L$3)=0,"",COUNTIFS(InherentProbability,'Risk Matrix'!$K7,InherentImpact,'Risk Matrix'!$L$3))</f>
        <v/>
      </c>
    </row>
    <row r="22" spans="2:8" ht="22" thickBot="1" x14ac:dyDescent="0.3">
      <c r="B22" s="27" t="s">
        <v>14</v>
      </c>
      <c r="C22" s="9"/>
      <c r="D22" s="9"/>
    </row>
    <row r="23" spans="2:8" ht="45" customHeight="1" thickBot="1" x14ac:dyDescent="0.25">
      <c r="B23" s="98" t="s">
        <v>0</v>
      </c>
      <c r="C23" s="99"/>
      <c r="D23" s="31" t="str">
        <f>L$7</f>
        <v>Very Low</v>
      </c>
      <c r="E23" s="8" t="str">
        <f>L$6</f>
        <v>Low</v>
      </c>
      <c r="F23" s="8" t="str">
        <f>L$5</f>
        <v>Medium</v>
      </c>
      <c r="G23" s="8" t="str">
        <f>L$4</f>
        <v>High</v>
      </c>
      <c r="H23" s="32" t="str">
        <f>L$3</f>
        <v>Very High</v>
      </c>
    </row>
    <row r="24" spans="2:8" ht="45" customHeight="1" x14ac:dyDescent="0.2">
      <c r="B24" s="100" t="s">
        <v>1</v>
      </c>
      <c r="C24" s="6" t="str">
        <f>K$3</f>
        <v>Very High</v>
      </c>
      <c r="D24" s="39" t="str">
        <f>IF(COUNTIFS(ResidualProbability,'Risk Matrix'!$K3,ResidualImpact,'Risk Matrix'!$L$7)=0,"",COUNTIFS(ResidualProbability,'Risk Matrix'!$K3,ResidualImpact,'Risk Matrix'!$L$7))</f>
        <v/>
      </c>
      <c r="E24" s="10" t="str">
        <f>IF(COUNTIFS(ResidualProbability,'Risk Matrix'!$K3,ResidualImpact,'Risk Matrix'!$L$6)=0,"",COUNTIFS(ResidualProbability,'Risk Matrix'!$K3,ResidualImpact,'Risk Matrix'!$L$6))</f>
        <v/>
      </c>
      <c r="F24" s="10" t="str">
        <f>IF(COUNTIFS(ResidualProbability,'Risk Matrix'!$K3,ResidualImpact,'Risk Matrix'!$L$5)=0,"",COUNTIFS(ResidualProbability,'Risk Matrix'!$K3,ResidualImpact,'Risk Matrix'!$L$5))</f>
        <v/>
      </c>
      <c r="G24" s="11" t="str">
        <f>IF(COUNTIFS(ResidualProbability,'Risk Matrix'!$K3,ResidualImpact,'Risk Matrix'!$L$4)=0,"",COUNTIFS(ResidualProbability,'Risk Matrix'!$K3,ResidualImpact,'Risk Matrix'!$L$4))</f>
        <v/>
      </c>
      <c r="H24" s="12" t="str">
        <f>IF(COUNTIFS(ResidualProbability,'Risk Matrix'!$K3,ResidualImpact,'Risk Matrix'!$L$3)=0,"",COUNTIFS(ResidualProbability,'Risk Matrix'!$K3,ResidualImpact,'Risk Matrix'!$L$3))</f>
        <v/>
      </c>
    </row>
    <row r="25" spans="2:8" ht="45" customHeight="1" x14ac:dyDescent="0.2">
      <c r="B25" s="101"/>
      <c r="C25" s="6" t="str">
        <f>K$4</f>
        <v>High</v>
      </c>
      <c r="D25" s="13" t="str">
        <f>IF(COUNTIFS(ResidualProbability,'Risk Matrix'!$K4,ResidualImpact,'Risk Matrix'!$L$7)=0,"",COUNTIFS(ResidualProbability,'Risk Matrix'!$K4,ResidualImpact,'Risk Matrix'!$L$7))</f>
        <v/>
      </c>
      <c r="E25" s="14" t="str">
        <f>IF(COUNTIFS(ResidualProbability,'Risk Matrix'!$K4,ResidualImpact,'Risk Matrix'!$L$6)=0,"",COUNTIFS(ResidualProbability,'Risk Matrix'!$K4,ResidualImpact,'Risk Matrix'!$L$6))</f>
        <v/>
      </c>
      <c r="F25" s="15" t="str">
        <f>IF(COUNTIFS(ResidualProbability,'Risk Matrix'!$K4,ResidualImpact,'Risk Matrix'!$L$5)=0,"",COUNTIFS(ResidualProbability,'Risk Matrix'!$K4,ResidualImpact,'Risk Matrix'!$L$5))</f>
        <v/>
      </c>
      <c r="G25" s="16" t="str">
        <f>IF(COUNTIFS(ResidualProbability,'Risk Matrix'!$K4,ResidualImpact,'Risk Matrix'!$L$4)=0,"",COUNTIFS(ResidualProbability,'Risk Matrix'!$K4,ResidualImpact,'Risk Matrix'!$L$4))</f>
        <v/>
      </c>
      <c r="H25" s="17" t="str">
        <f>IF(COUNTIFS(ResidualProbability,'Risk Matrix'!$K4,ResidualImpact,'Risk Matrix'!$L$3)=0,"",COUNTIFS(ResidualProbability,'Risk Matrix'!$K4,ResidualImpact,'Risk Matrix'!$L$3))</f>
        <v/>
      </c>
    </row>
    <row r="26" spans="2:8" ht="45" customHeight="1" x14ac:dyDescent="0.2">
      <c r="B26" s="101"/>
      <c r="C26" s="6" t="str">
        <f>K$5</f>
        <v>Medium</v>
      </c>
      <c r="D26" s="13" t="str">
        <f>IF(COUNTIFS(ResidualProbability,'Risk Matrix'!$K5,ResidualImpact,'Risk Matrix'!$L$7)=0,"",COUNTIFS(ResidualProbability,'Risk Matrix'!$K5,ResidualImpact,'Risk Matrix'!$L$7))</f>
        <v/>
      </c>
      <c r="E26" s="14" t="str">
        <f>IF(COUNTIFS(ResidualProbability,'Risk Matrix'!$K5,ResidualImpact,'Risk Matrix'!$L$6)=0,"",COUNTIFS(ResidualProbability,'Risk Matrix'!$K5,ResidualImpact,'Risk Matrix'!$L$6))</f>
        <v/>
      </c>
      <c r="F26" s="14">
        <f>IF(COUNTIFS(ResidualProbability,'Risk Matrix'!$K5,ResidualImpact,'Risk Matrix'!$L$5)=0,"",COUNTIFS(ResidualProbability,'Risk Matrix'!$K5,ResidualImpact,'Risk Matrix'!$L$5))</f>
        <v>1</v>
      </c>
      <c r="G26" s="15" t="str">
        <f>IF(COUNTIFS(ResidualProbability,'Risk Matrix'!$K5,ResidualImpact,'Risk Matrix'!$L$4)=0,"",COUNTIFS(ResidualProbability,'Risk Matrix'!$K5,ResidualImpact,'Risk Matrix'!$L$4))</f>
        <v/>
      </c>
      <c r="H26" s="17">
        <f>IF(COUNTIFS(ResidualProbability,'Risk Matrix'!$K5,ResidualImpact,'Risk Matrix'!$L$3)=0,"",COUNTIFS(ResidualProbability,'Risk Matrix'!$K5,ResidualImpact,'Risk Matrix'!$L$3))</f>
        <v>1</v>
      </c>
    </row>
    <row r="27" spans="2:8" ht="45" customHeight="1" x14ac:dyDescent="0.2">
      <c r="B27" s="101"/>
      <c r="C27" s="6" t="str">
        <f>K$6</f>
        <v>Low</v>
      </c>
      <c r="D27" s="13" t="str">
        <f>IF(COUNTIFS(ResidualProbability,'Risk Matrix'!$K6,ResidualImpact,'Risk Matrix'!$L$7)=0,"",COUNTIFS(ResidualProbability,'Risk Matrix'!$K6,ResidualImpact,'Risk Matrix'!$L$7))</f>
        <v/>
      </c>
      <c r="E27" s="18">
        <f>IF(COUNTIFS(ResidualProbability,'Risk Matrix'!$K6,ResidualImpact,'Risk Matrix'!$L$6)=0,"",COUNTIFS(ResidualProbability,'Risk Matrix'!$K6,ResidualImpact,'Risk Matrix'!$L$6))</f>
        <v>8</v>
      </c>
      <c r="F27" s="14">
        <f>IF(COUNTIFS(ResidualProbability,'Risk Matrix'!$K6,ResidualImpact,'Risk Matrix'!$L$5)=0,"",COUNTIFS(ResidualProbability,'Risk Matrix'!$K6,ResidualImpact,'Risk Matrix'!$L$5))</f>
        <v>8</v>
      </c>
      <c r="G27" s="15" t="str">
        <f>IF(COUNTIFS(ResidualProbability,'Risk Matrix'!$K6,ResidualImpact,'Risk Matrix'!$L$4)=0,"",COUNTIFS(ResidualProbability,'Risk Matrix'!$K6,ResidualImpact,'Risk Matrix'!$L$4))</f>
        <v/>
      </c>
      <c r="H27" s="17" t="str">
        <f>IF(COUNTIFS(ResidualProbability,'Risk Matrix'!$K6,ResidualImpact,'Risk Matrix'!$L$3)=0,"",COUNTIFS(ResidualProbability,'Risk Matrix'!$K6,ResidualImpact,'Risk Matrix'!$L$3))</f>
        <v/>
      </c>
    </row>
    <row r="28" spans="2:8" ht="45" customHeight="1" thickBot="1" x14ac:dyDescent="0.25">
      <c r="B28" s="102"/>
      <c r="C28" s="7" t="str">
        <f>K$7</f>
        <v>Very Low</v>
      </c>
      <c r="D28" s="19">
        <f>IF(COUNTIFS(ResidualProbability,'Risk Matrix'!$K7,ResidualImpact,'Risk Matrix'!$L$7)=0,"",COUNTIFS(ResidualProbability,'Risk Matrix'!$K7,ResidualImpact,'Risk Matrix'!$L$7))</f>
        <v>1</v>
      </c>
      <c r="E28" s="20">
        <f>IF(COUNTIFS(ResidualProbability,'Risk Matrix'!$K7,ResidualImpact,'Risk Matrix'!$L$6)=0,"",COUNTIFS(ResidualProbability,'Risk Matrix'!$K7,ResidualImpact,'Risk Matrix'!$L$6))</f>
        <v>1</v>
      </c>
      <c r="F28" s="20" t="str">
        <f>IF(COUNTIFS(ResidualProbability,'Risk Matrix'!$K7,ResidualImpact,'Risk Matrix'!$L$5)=0,"",COUNTIFS(ResidualProbability,'Risk Matrix'!$K7,ResidualImpact,'Risk Matrix'!$L$5))</f>
        <v/>
      </c>
      <c r="G28" s="21" t="str">
        <f>IF(COUNTIFS(ResidualProbability,'Risk Matrix'!$K7,ResidualImpact,'Risk Matrix'!$L$4)=0,"",COUNTIFS(ResidualProbability,'Risk Matrix'!$K7,ResidualImpact,'Risk Matrix'!$L$4))</f>
        <v/>
      </c>
      <c r="H28" s="22" t="str">
        <f>IF(COUNTIFS(ResidualProbability,'Risk Matrix'!$K7,ResidualImpact,'Risk Matrix'!$L$3)=0,"",COUNTIFS(ResidualProbability,'Risk Matrix'!$K7,ResidualImpact,'Risk Matrix'!$L$3))</f>
        <v/>
      </c>
    </row>
    <row r="29" spans="2:8" ht="45" customHeight="1" x14ac:dyDescent="0.2"/>
    <row r="30" spans="2:8" ht="45" customHeight="1" x14ac:dyDescent="0.2"/>
    <row r="31" spans="2:8" ht="45" customHeight="1" x14ac:dyDescent="0.2"/>
    <row r="32" spans="2:8" ht="45" customHeight="1" x14ac:dyDescent="0.2"/>
    <row r="33" ht="45" customHeight="1" x14ac:dyDescent="0.2"/>
    <row r="34" ht="45" customHeight="1" x14ac:dyDescent="0.2"/>
    <row r="35" ht="45" customHeight="1" x14ac:dyDescent="0.2"/>
    <row r="36" ht="45" customHeight="1" x14ac:dyDescent="0.2"/>
    <row r="37" ht="45" customHeight="1" x14ac:dyDescent="0.2"/>
    <row r="38" ht="45" customHeight="1" x14ac:dyDescent="0.2"/>
    <row r="39" ht="45" customHeight="1" x14ac:dyDescent="0.2"/>
    <row r="40" ht="45" customHeight="1" x14ac:dyDescent="0.2"/>
  </sheetData>
  <mergeCells count="6">
    <mergeCell ref="B23:C23"/>
    <mergeCell ref="B24:B28"/>
    <mergeCell ref="B4:H4"/>
    <mergeCell ref="B6:B10"/>
    <mergeCell ref="B14:C14"/>
    <mergeCell ref="B15:B19"/>
  </mergeCells>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showGridLines="0" workbookViewId="0"/>
  </sheetViews>
  <sheetFormatPr baseColWidth="10" defaultColWidth="8.83203125" defaultRowHeight="15" x14ac:dyDescent="0.2"/>
  <cols>
    <col min="1" max="1" width="3.33203125" customWidth="1"/>
    <col min="2" max="2" width="68" customWidth="1"/>
    <col min="3" max="3" width="13.5" customWidth="1"/>
  </cols>
  <sheetData>
    <row r="1" spans="1:3" ht="35.5" customHeight="1" x14ac:dyDescent="0.2">
      <c r="A1" s="57"/>
      <c r="B1" s="58" t="s">
        <v>24</v>
      </c>
      <c r="C1" s="57"/>
    </row>
    <row r="2" spans="1:3" ht="16" x14ac:dyDescent="0.2">
      <c r="A2" s="59"/>
      <c r="B2" s="59"/>
      <c r="C2" s="60"/>
    </row>
    <row r="3" spans="1:3" ht="19.25" customHeight="1" x14ac:dyDescent="0.2">
      <c r="A3" s="59"/>
      <c r="B3" s="59" t="s">
        <v>26</v>
      </c>
      <c r="C3" s="60"/>
    </row>
    <row r="4" spans="1:3" ht="16" x14ac:dyDescent="0.2">
      <c r="A4" s="59"/>
      <c r="B4" s="59"/>
      <c r="C4" s="60"/>
    </row>
    <row r="5" spans="1:3" ht="34" x14ac:dyDescent="0.2">
      <c r="A5" s="59"/>
      <c r="B5" s="61" t="s">
        <v>19</v>
      </c>
      <c r="C5" s="60"/>
    </row>
    <row r="6" spans="1:3" ht="16" x14ac:dyDescent="0.2">
      <c r="A6" s="59"/>
      <c r="B6" s="59"/>
      <c r="C6" s="60"/>
    </row>
    <row r="7" spans="1:3" ht="34" x14ac:dyDescent="0.2">
      <c r="A7" s="59"/>
      <c r="B7" s="61" t="s">
        <v>20</v>
      </c>
      <c r="C7" s="60"/>
    </row>
    <row r="8" spans="1:3" ht="16" x14ac:dyDescent="0.2">
      <c r="A8" s="59"/>
      <c r="B8" s="59"/>
      <c r="C8" s="60"/>
    </row>
    <row r="9" spans="1:3" ht="51" x14ac:dyDescent="0.2">
      <c r="A9" s="59"/>
      <c r="B9" s="61" t="s">
        <v>21</v>
      </c>
      <c r="C9" s="60"/>
    </row>
    <row r="10" spans="1:3" ht="16" x14ac:dyDescent="0.2">
      <c r="A10" s="59"/>
      <c r="B10" s="59"/>
      <c r="C10" s="60"/>
    </row>
    <row r="11" spans="1:3" ht="16" x14ac:dyDescent="0.2">
      <c r="A11" s="59"/>
      <c r="B11" s="59" t="s">
        <v>25</v>
      </c>
      <c r="C11" s="60"/>
    </row>
    <row r="12" spans="1:3" ht="16" x14ac:dyDescent="0.2">
      <c r="A12" s="59"/>
      <c r="B12" s="59"/>
      <c r="C12" s="60"/>
    </row>
    <row r="13" spans="1:3" ht="24" customHeight="1" thickBot="1" x14ac:dyDescent="0.25">
      <c r="A13" s="59"/>
      <c r="B13" s="62" t="s">
        <v>22</v>
      </c>
      <c r="C13" s="60"/>
    </row>
    <row r="14" spans="1:3" ht="16" x14ac:dyDescent="0.2">
      <c r="A14" s="59"/>
      <c r="B14" s="59"/>
      <c r="C14" s="60"/>
    </row>
    <row r="15" spans="1:3" ht="102" x14ac:dyDescent="0.2">
      <c r="A15" s="59"/>
      <c r="B15" s="61" t="s">
        <v>23</v>
      </c>
      <c r="C15" s="60"/>
    </row>
    <row r="16" spans="1:3" ht="16" x14ac:dyDescent="0.2">
      <c r="A16" s="59"/>
      <c r="B16" s="59"/>
      <c r="C16" s="60"/>
    </row>
    <row r="17" spans="1:3" ht="16" x14ac:dyDescent="0.2">
      <c r="A17" s="59"/>
      <c r="B17" s="59"/>
      <c r="C17" s="60"/>
    </row>
  </sheetData>
  <pageMargins left="0.7" right="0.7" top="0.75" bottom="0.75" header="0.3" footer="0.3"/>
  <pageSetup paperSize="9" orientation="portrait" horizontalDpi="4294967293" verticalDpi="0" r:id="rId1"/>
  <picture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Risk Assessment Two Pages</vt:lpstr>
      <vt:lpstr>Risk Matrix</vt:lpstr>
      <vt:lpstr>©</vt:lpstr>
      <vt:lpstr>InherentImpact</vt:lpstr>
      <vt:lpstr>InherentProbability</vt:lpstr>
      <vt:lpstr>ResidualImpact</vt:lpstr>
      <vt:lpstr>ResidualProbability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McLachlan</dc:creator>
  <cp:lastModifiedBy>edwin celestin</cp:lastModifiedBy>
  <dcterms:created xsi:type="dcterms:W3CDTF">2024-03-13T01:27:54Z</dcterms:created>
  <dcterms:modified xsi:type="dcterms:W3CDTF">2024-09-19T16:10:44Z</dcterms:modified>
</cp:coreProperties>
</file>