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8_{F2A25E75-8860-4C92-8CFF-53D1AADC90E7}" xr6:coauthVersionLast="47" xr6:coauthVersionMax="47" xr10:uidLastSave="{00000000-0000-0000-0000-000000000000}"/>
  <bookViews>
    <workbookView xWindow="-108" yWindow="-108" windowWidth="23256" windowHeight="12576" tabRatio="871" firstSheet="1" activeTab="6" xr2:uid="{6EB0912B-6C76-49D4-8228-1D88AAE562F0}"/>
  </bookViews>
  <sheets>
    <sheet name="ИСХОДНЫЕ ДАННЫЕ" sheetId="1" r:id="rId1"/>
    <sheet name="МАТРИЦА КРИТЕРИЕВ" sheetId="2" r:id="rId2"/>
    <sheet name="РЕЛИЗ ПОСЛЕДНЕГО АЛЬБОМА" sheetId="3" r:id="rId3"/>
    <sheet name="ЧАСТОТА ВЫХОДА АЛЬБОМОВ" sheetId="5" r:id="rId4"/>
    <sheet name="ПРОСЛУШИВАНИЯ" sheetId="6" r:id="rId5"/>
    <sheet name="НАГРАДЫ" sheetId="7" r:id="rId6"/>
    <sheet name="ВЕКТОР ГЛОБ ПЕРЕМЕННЫХ" sheetId="4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I5" i="4"/>
  <c r="I4" i="4"/>
  <c r="F4" i="4"/>
  <c r="G2" i="2"/>
  <c r="F6" i="2"/>
  <c r="F2" i="2"/>
  <c r="C2" i="2"/>
  <c r="H2" i="7"/>
  <c r="G7" i="7"/>
  <c r="F6" i="4"/>
  <c r="F7" i="4"/>
  <c r="F8" i="4"/>
  <c r="B10" i="7"/>
  <c r="G6" i="7"/>
  <c r="F5" i="7"/>
  <c r="G5" i="7" s="1"/>
  <c r="F4" i="7"/>
  <c r="E4" i="7"/>
  <c r="G4" i="7" s="1"/>
  <c r="F3" i="7"/>
  <c r="E3" i="7"/>
  <c r="D3" i="7"/>
  <c r="G3" i="7" s="1"/>
  <c r="F2" i="7"/>
  <c r="E2" i="7"/>
  <c r="D2" i="7"/>
  <c r="C2" i="7"/>
  <c r="C10" i="7" s="1"/>
  <c r="M4" i="6"/>
  <c r="M3" i="6"/>
  <c r="B10" i="6"/>
  <c r="G6" i="6"/>
  <c r="F5" i="6"/>
  <c r="G5" i="6" s="1"/>
  <c r="F4" i="6"/>
  <c r="E4" i="6"/>
  <c r="G4" i="6" s="1"/>
  <c r="F3" i="6"/>
  <c r="E3" i="6"/>
  <c r="D3" i="6"/>
  <c r="G3" i="6" s="1"/>
  <c r="F2" i="6"/>
  <c r="E2" i="6"/>
  <c r="D2" i="6"/>
  <c r="D10" i="6" s="1"/>
  <c r="C2" i="6"/>
  <c r="C10" i="6" s="1"/>
  <c r="M3" i="5"/>
  <c r="M3" i="3"/>
  <c r="B10" i="5"/>
  <c r="G6" i="5"/>
  <c r="F5" i="5"/>
  <c r="G5" i="5" s="1"/>
  <c r="F4" i="5"/>
  <c r="E4" i="5"/>
  <c r="F3" i="5"/>
  <c r="E3" i="5"/>
  <c r="D3" i="5"/>
  <c r="F2" i="5"/>
  <c r="E2" i="5"/>
  <c r="D2" i="5"/>
  <c r="C2" i="5"/>
  <c r="C10" i="5" s="1"/>
  <c r="C2" i="3"/>
  <c r="F2" i="3"/>
  <c r="B10" i="3"/>
  <c r="G6" i="3"/>
  <c r="F4" i="3"/>
  <c r="G4" i="3" s="1"/>
  <c r="F3" i="3"/>
  <c r="E2" i="3"/>
  <c r="D2" i="3"/>
  <c r="D10" i="3" s="1"/>
  <c r="E2" i="2"/>
  <c r="D2" i="2"/>
  <c r="F5" i="3"/>
  <c r="G5" i="3" s="1"/>
  <c r="E4" i="3"/>
  <c r="D3" i="3"/>
  <c r="E4" i="2"/>
  <c r="D3" i="2"/>
  <c r="F3" i="2"/>
  <c r="F4" i="2"/>
  <c r="F5" i="2"/>
  <c r="E3" i="2"/>
  <c r="D8" i="2"/>
  <c r="C8" i="2"/>
  <c r="E8" i="2"/>
  <c r="B8" i="2"/>
  <c r="D10" i="7" l="1"/>
  <c r="F10" i="7"/>
  <c r="E10" i="7"/>
  <c r="G2" i="7"/>
  <c r="H4" i="7" s="1"/>
  <c r="D11" i="7" s="1"/>
  <c r="E10" i="6"/>
  <c r="F10" i="6"/>
  <c r="G2" i="6"/>
  <c r="D10" i="5"/>
  <c r="F10" i="5"/>
  <c r="E10" i="5"/>
  <c r="G2" i="5"/>
  <c r="G4" i="5"/>
  <c r="G3" i="5"/>
  <c r="E3" i="3"/>
  <c r="G3" i="3" s="1"/>
  <c r="F10" i="3"/>
  <c r="G2" i="3"/>
  <c r="C10" i="3"/>
  <c r="G3" i="2"/>
  <c r="C9" i="2" s="1"/>
  <c r="B9" i="2"/>
  <c r="G4" i="2" l="1"/>
  <c r="D9" i="2" s="1"/>
  <c r="F9" i="2" s="1"/>
  <c r="B14" i="2" s="1"/>
  <c r="B13" i="2" s="1"/>
  <c r="G5" i="2"/>
  <c r="E9" i="2" s="1"/>
  <c r="H6" i="7"/>
  <c r="F11" i="7" s="1"/>
  <c r="H5" i="7"/>
  <c r="E11" i="7" s="1"/>
  <c r="B11" i="7"/>
  <c r="H3" i="7"/>
  <c r="C11" i="7" s="1"/>
  <c r="G7" i="6"/>
  <c r="H4" i="6" s="1"/>
  <c r="D11" i="6" s="1"/>
  <c r="G7" i="5"/>
  <c r="H4" i="5" s="1"/>
  <c r="D11" i="5" s="1"/>
  <c r="E10" i="3"/>
  <c r="G7" i="3"/>
  <c r="H3" i="3" s="1"/>
  <c r="C11" i="3" s="1"/>
  <c r="G11" i="7" l="1"/>
  <c r="M4" i="7" s="1"/>
  <c r="M3" i="7" s="1"/>
  <c r="H3" i="6"/>
  <c r="C11" i="6" s="1"/>
  <c r="H5" i="6"/>
  <c r="E11" i="6" s="1"/>
  <c r="H6" i="6"/>
  <c r="F11" i="6" s="1"/>
  <c r="H2" i="6"/>
  <c r="B11" i="6" s="1"/>
  <c r="H3" i="5"/>
  <c r="C11" i="5" s="1"/>
  <c r="H2" i="5"/>
  <c r="B11" i="5" s="1"/>
  <c r="H5" i="5"/>
  <c r="E11" i="5" s="1"/>
  <c r="H6" i="5"/>
  <c r="F11" i="5" s="1"/>
  <c r="H6" i="3"/>
  <c r="F11" i="3" s="1"/>
  <c r="H4" i="3"/>
  <c r="D11" i="3" s="1"/>
  <c r="H5" i="3"/>
  <c r="H2" i="3"/>
  <c r="B11" i="3" s="1"/>
  <c r="E11" i="3"/>
  <c r="G11" i="6" l="1"/>
  <c r="G11" i="5"/>
  <c r="M4" i="5" s="1"/>
  <c r="G11" i="3"/>
  <c r="M4" i="3" s="1"/>
</calcChain>
</file>

<file path=xl/sharedStrings.xml><?xml version="1.0" encoding="utf-8"?>
<sst xmlns="http://schemas.openxmlformats.org/spreadsheetml/2006/main" count="151" uniqueCount="24">
  <si>
    <t>Название музыкальных групп</t>
  </si>
  <si>
    <t>Релиз последнего альбома от нашего года (-)</t>
  </si>
  <si>
    <t>частота выхода альбомов (-)</t>
  </si>
  <si>
    <t>Количество прослушиваний за месяц (+)</t>
  </si>
  <si>
    <t>Количество наград (+)</t>
  </si>
  <si>
    <t>Linkin Park</t>
  </si>
  <si>
    <t>Papa Roach</t>
  </si>
  <si>
    <t>AC/DC</t>
  </si>
  <si>
    <t>Disturbed</t>
  </si>
  <si>
    <t>Imagine Dragons</t>
  </si>
  <si>
    <t>Критерии</t>
  </si>
  <si>
    <t>Сумма по столбцам</t>
  </si>
  <si>
    <t xml:space="preserve">произведение суммы по столбцам и нормализованной оценки вектора приоритета </t>
  </si>
  <si>
    <t>оценка компонента собственного вектора</t>
  </si>
  <si>
    <t>нормализованные оценки вектора приоритета</t>
  </si>
  <si>
    <t>Сумма:</t>
  </si>
  <si>
    <t>Сумма Lmax</t>
  </si>
  <si>
    <t>ИС</t>
  </si>
  <si>
    <t>ОС</t>
  </si>
  <si>
    <t>&lt;</t>
  </si>
  <si>
    <t>Lmax</t>
  </si>
  <si>
    <t>ЧИСЛЕННОЕ ЗНАЧЕНИЕ ВЕКТОРА ПРИОРИТЕТА</t>
  </si>
  <si>
    <t>Глобальные приоритеты</t>
  </si>
  <si>
    <t>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</si>
</sst>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BE08-C21C-4EFD-BF26-CDC9B1C69A8D}">
  <dimension ref="A1:E56"/>
  <sheetViews>
    <sheetView zoomScale="85" zoomScaleNormal="85" workbookViewId="0">
      <selection activeCell="E2" sqref="E2:E6"/>
    </sheetView>
  </sheetViews>
  <sheetFormatPr defaultRowHeight="14.4" x14ac:dyDescent="0.3"/>
  <cols>
    <col min="1" max="1" width="28.33203125" customWidth="1"/>
    <col min="2" max="2" width="40.44140625" customWidth="1"/>
    <col min="3" max="3" width="41.77734375" customWidth="1"/>
    <col min="4" max="4" width="33.33203125" customWidth="1"/>
    <col min="5" max="5" width="40.77734375" customWidth="1"/>
    <col min="6" max="6" width="18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6</v>
      </c>
      <c r="C2" s="1">
        <v>2.8</v>
      </c>
      <c r="D2" s="21">
        <v>2010488</v>
      </c>
      <c r="E2" s="1">
        <v>48</v>
      </c>
    </row>
    <row r="3" spans="1:5" x14ac:dyDescent="0.3">
      <c r="A3" s="1" t="s">
        <v>6</v>
      </c>
      <c r="B3" s="1">
        <v>4</v>
      </c>
      <c r="C3" s="1">
        <v>2.2999999999999998</v>
      </c>
      <c r="D3" s="21">
        <v>720816</v>
      </c>
      <c r="E3" s="1">
        <v>26</v>
      </c>
    </row>
    <row r="4" spans="1:5" x14ac:dyDescent="0.3">
      <c r="A4" s="1" t="s">
        <v>7</v>
      </c>
      <c r="B4" s="1">
        <v>3</v>
      </c>
      <c r="C4" s="1">
        <v>3.1</v>
      </c>
      <c r="D4" s="21">
        <v>385686</v>
      </c>
      <c r="E4" s="1">
        <v>18</v>
      </c>
    </row>
    <row r="5" spans="1:5" x14ac:dyDescent="0.3">
      <c r="A5" s="1" t="s">
        <v>8</v>
      </c>
      <c r="B5" s="1">
        <v>5</v>
      </c>
      <c r="C5" s="1">
        <v>3.1</v>
      </c>
      <c r="D5" s="21">
        <v>264406</v>
      </c>
      <c r="E5" s="1">
        <v>7</v>
      </c>
    </row>
    <row r="6" spans="1:5" x14ac:dyDescent="0.3">
      <c r="A6" s="1" t="s">
        <v>9</v>
      </c>
      <c r="B6" s="1">
        <v>5</v>
      </c>
      <c r="C6" s="1">
        <v>2.25</v>
      </c>
      <c r="D6" s="21">
        <v>2956234</v>
      </c>
      <c r="E6" s="1">
        <v>49</v>
      </c>
    </row>
    <row r="11" spans="1:5" x14ac:dyDescent="0.3">
      <c r="A11" s="12" t="s">
        <v>0</v>
      </c>
      <c r="B11" s="13"/>
      <c r="D11" s="11" t="s">
        <v>10</v>
      </c>
      <c r="E11" s="11"/>
    </row>
    <row r="12" spans="1:5" x14ac:dyDescent="0.3">
      <c r="A12" s="2">
        <v>1</v>
      </c>
      <c r="B12" s="2" t="s">
        <v>5</v>
      </c>
      <c r="D12" s="3">
        <v>1</v>
      </c>
      <c r="E12" s="3" t="s">
        <v>1</v>
      </c>
    </row>
    <row r="13" spans="1:5" x14ac:dyDescent="0.3">
      <c r="A13" s="2">
        <v>2</v>
      </c>
      <c r="B13" s="2" t="s">
        <v>6</v>
      </c>
      <c r="D13" s="3">
        <v>2</v>
      </c>
      <c r="E13" s="3" t="s">
        <v>2</v>
      </c>
    </row>
    <row r="14" spans="1:5" x14ac:dyDescent="0.3">
      <c r="A14" s="2">
        <v>3</v>
      </c>
      <c r="B14" s="2" t="s">
        <v>7</v>
      </c>
      <c r="D14" s="3">
        <v>3</v>
      </c>
      <c r="E14" s="3" t="s">
        <v>3</v>
      </c>
    </row>
    <row r="15" spans="1:5" x14ac:dyDescent="0.3">
      <c r="A15" s="2">
        <v>4</v>
      </c>
      <c r="B15" s="2" t="s">
        <v>8</v>
      </c>
      <c r="D15" s="3">
        <v>4</v>
      </c>
      <c r="E15" s="3" t="s">
        <v>4</v>
      </c>
    </row>
    <row r="16" spans="1:5" x14ac:dyDescent="0.3">
      <c r="A16" s="2">
        <v>5</v>
      </c>
      <c r="B16" s="2" t="s">
        <v>9</v>
      </c>
    </row>
    <row r="20" spans="1:3" x14ac:dyDescent="0.3">
      <c r="A20" s="11" t="s">
        <v>5</v>
      </c>
      <c r="B20" s="11"/>
      <c r="C20" s="11"/>
    </row>
    <row r="21" spans="1:3" x14ac:dyDescent="0.3">
      <c r="A21" s="3">
        <v>1</v>
      </c>
      <c r="B21" s="3">
        <v>6</v>
      </c>
      <c r="C21" s="3" t="s">
        <v>1</v>
      </c>
    </row>
    <row r="22" spans="1:3" x14ac:dyDescent="0.3">
      <c r="A22" s="3">
        <v>2</v>
      </c>
      <c r="B22" s="3">
        <v>2.8</v>
      </c>
      <c r="C22" s="3" t="s">
        <v>2</v>
      </c>
    </row>
    <row r="23" spans="1:3" x14ac:dyDescent="0.3">
      <c r="A23" s="3">
        <v>3</v>
      </c>
      <c r="B23" s="3">
        <v>2010488</v>
      </c>
      <c r="C23" s="3" t="s">
        <v>3</v>
      </c>
    </row>
    <row r="24" spans="1:3" x14ac:dyDescent="0.3">
      <c r="A24" s="3">
        <v>4</v>
      </c>
      <c r="B24" s="3">
        <v>48</v>
      </c>
      <c r="C24" s="3" t="s">
        <v>4</v>
      </c>
    </row>
    <row r="28" spans="1:3" x14ac:dyDescent="0.3">
      <c r="A28" s="11" t="s">
        <v>6</v>
      </c>
      <c r="B28" s="11"/>
      <c r="C28" s="11"/>
    </row>
    <row r="29" spans="1:3" x14ac:dyDescent="0.3">
      <c r="A29" s="3">
        <v>1</v>
      </c>
      <c r="B29" s="3">
        <v>4</v>
      </c>
      <c r="C29" s="3" t="s">
        <v>1</v>
      </c>
    </row>
    <row r="30" spans="1:3" x14ac:dyDescent="0.3">
      <c r="A30" s="3">
        <v>2</v>
      </c>
      <c r="B30" s="3">
        <v>2.2999999999999998</v>
      </c>
      <c r="C30" s="3" t="s">
        <v>2</v>
      </c>
    </row>
    <row r="31" spans="1:3" x14ac:dyDescent="0.3">
      <c r="A31" s="3">
        <v>3</v>
      </c>
      <c r="B31" s="3">
        <v>720816</v>
      </c>
      <c r="C31" s="3" t="s">
        <v>3</v>
      </c>
    </row>
    <row r="32" spans="1:3" x14ac:dyDescent="0.3">
      <c r="A32" s="3">
        <v>4</v>
      </c>
      <c r="B32" s="3">
        <v>26</v>
      </c>
      <c r="C32" s="3" t="s">
        <v>4</v>
      </c>
    </row>
    <row r="36" spans="1:3" x14ac:dyDescent="0.3">
      <c r="A36" s="11" t="s">
        <v>7</v>
      </c>
      <c r="B36" s="11"/>
      <c r="C36" s="11"/>
    </row>
    <row r="37" spans="1:3" x14ac:dyDescent="0.3">
      <c r="A37" s="3">
        <v>1</v>
      </c>
      <c r="B37" s="3">
        <v>3</v>
      </c>
      <c r="C37" s="3" t="s">
        <v>1</v>
      </c>
    </row>
    <row r="38" spans="1:3" x14ac:dyDescent="0.3">
      <c r="A38" s="3">
        <v>2</v>
      </c>
      <c r="B38" s="3">
        <v>3.1</v>
      </c>
      <c r="C38" s="3" t="s">
        <v>2</v>
      </c>
    </row>
    <row r="39" spans="1:3" x14ac:dyDescent="0.3">
      <c r="A39" s="3">
        <v>3</v>
      </c>
      <c r="B39" s="3">
        <v>385686</v>
      </c>
      <c r="C39" s="3" t="s">
        <v>3</v>
      </c>
    </row>
    <row r="40" spans="1:3" x14ac:dyDescent="0.3">
      <c r="A40" s="3">
        <v>4</v>
      </c>
      <c r="B40" s="3">
        <v>18</v>
      </c>
      <c r="C40" s="3" t="s">
        <v>4</v>
      </c>
    </row>
    <row r="44" spans="1:3" x14ac:dyDescent="0.3">
      <c r="A44" s="11" t="s">
        <v>8</v>
      </c>
      <c r="B44" s="11"/>
      <c r="C44" s="11"/>
    </row>
    <row r="45" spans="1:3" x14ac:dyDescent="0.3">
      <c r="A45" s="3">
        <v>1</v>
      </c>
      <c r="B45" s="3">
        <v>5</v>
      </c>
      <c r="C45" s="3" t="s">
        <v>1</v>
      </c>
    </row>
    <row r="46" spans="1:3" x14ac:dyDescent="0.3">
      <c r="A46" s="3">
        <v>2</v>
      </c>
      <c r="B46" s="3">
        <v>2.2999999999999998</v>
      </c>
      <c r="C46" s="3" t="s">
        <v>2</v>
      </c>
    </row>
    <row r="47" spans="1:3" x14ac:dyDescent="0.3">
      <c r="A47" s="3">
        <v>3</v>
      </c>
      <c r="B47" s="3">
        <v>720816</v>
      </c>
      <c r="C47" s="3" t="s">
        <v>3</v>
      </c>
    </row>
    <row r="48" spans="1:3" x14ac:dyDescent="0.3">
      <c r="A48" s="3">
        <v>4</v>
      </c>
      <c r="B48" s="3">
        <v>26</v>
      </c>
      <c r="C48" s="3" t="s">
        <v>4</v>
      </c>
    </row>
    <row r="52" spans="1:3" x14ac:dyDescent="0.3">
      <c r="A52" s="11" t="s">
        <v>9</v>
      </c>
      <c r="B52" s="11"/>
      <c r="C52" s="11"/>
    </row>
    <row r="53" spans="1:3" x14ac:dyDescent="0.3">
      <c r="A53" s="3">
        <v>1</v>
      </c>
      <c r="B53" s="3">
        <v>5</v>
      </c>
      <c r="C53" s="3" t="s">
        <v>1</v>
      </c>
    </row>
    <row r="54" spans="1:3" x14ac:dyDescent="0.3">
      <c r="A54" s="3">
        <v>2</v>
      </c>
      <c r="B54" s="3">
        <v>2.25</v>
      </c>
      <c r="C54" s="3" t="s">
        <v>2</v>
      </c>
    </row>
    <row r="55" spans="1:3" x14ac:dyDescent="0.3">
      <c r="A55" s="3">
        <v>3</v>
      </c>
      <c r="B55" s="3">
        <v>2956234</v>
      </c>
      <c r="C55" s="3" t="s">
        <v>3</v>
      </c>
    </row>
    <row r="56" spans="1:3" x14ac:dyDescent="0.3">
      <c r="A56" s="3">
        <v>4</v>
      </c>
      <c r="B56" s="3">
        <v>49</v>
      </c>
      <c r="C56" s="3" t="s">
        <v>4</v>
      </c>
    </row>
  </sheetData>
  <mergeCells count="7">
    <mergeCell ref="A44:C44"/>
    <mergeCell ref="A52:C52"/>
    <mergeCell ref="A11:B11"/>
    <mergeCell ref="D11:E11"/>
    <mergeCell ref="A20:C20"/>
    <mergeCell ref="A28:C28"/>
    <mergeCell ref="A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58B1-3EE2-4404-87EB-AF407E07DE0A}">
  <dimension ref="A1:K14"/>
  <sheetViews>
    <sheetView workbookViewId="0">
      <selection activeCell="G2" sqref="G2"/>
    </sheetView>
  </sheetViews>
  <sheetFormatPr defaultRowHeight="14.4" x14ac:dyDescent="0.3"/>
  <cols>
    <col min="1" max="1" width="18.21875" customWidth="1"/>
    <col min="2" max="2" width="14.77734375" customWidth="1"/>
    <col min="3" max="3" width="12.77734375" customWidth="1"/>
    <col min="4" max="4" width="15.21875" customWidth="1"/>
    <col min="5" max="5" width="11.88671875" customWidth="1"/>
    <col min="6" max="6" width="12.109375" customWidth="1"/>
    <col min="7" max="7" width="17.21875" customWidth="1"/>
  </cols>
  <sheetData>
    <row r="1" spans="1:11" ht="80.400000000000006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13</v>
      </c>
      <c r="G1" s="6" t="s">
        <v>14</v>
      </c>
      <c r="H1" s="9"/>
      <c r="I1" s="9"/>
      <c r="J1" s="9"/>
      <c r="K1" s="9"/>
    </row>
    <row r="2" spans="1:11" ht="43.2" x14ac:dyDescent="0.3">
      <c r="A2" s="7" t="s">
        <v>1</v>
      </c>
      <c r="B2" s="3">
        <v>1</v>
      </c>
      <c r="C2" s="3">
        <f>$B$2/B3</f>
        <v>0.5</v>
      </c>
      <c r="D2" s="3">
        <f>$B$2/B4</f>
        <v>0.33333333333333331</v>
      </c>
      <c r="E2" s="3">
        <f>$B$2/B5</f>
        <v>0.2</v>
      </c>
      <c r="F2" s="4">
        <f>POWER(PRODUCT(B2:E2),1/4)</f>
        <v>0.42728700639623407</v>
      </c>
      <c r="G2" s="4">
        <f>F2/$F$6</f>
        <v>8.8217843019632897E-2</v>
      </c>
    </row>
    <row r="3" spans="1:11" ht="28.8" x14ac:dyDescent="0.3">
      <c r="A3" s="7" t="s">
        <v>2</v>
      </c>
      <c r="B3" s="3">
        <v>2</v>
      </c>
      <c r="C3" s="3">
        <v>1</v>
      </c>
      <c r="D3" s="3">
        <f>$C$3/C4</f>
        <v>0.33333333333333331</v>
      </c>
      <c r="E3" s="3">
        <f>$C$3/C5</f>
        <v>0.5</v>
      </c>
      <c r="F3" s="4">
        <f>POWER(PRODUCT(B3:E3),1/4)</f>
        <v>0.75983568565159254</v>
      </c>
      <c r="G3" s="4">
        <f>F3/$F$6</f>
        <v>0.15687597383985907</v>
      </c>
    </row>
    <row r="4" spans="1:11" ht="43.2" x14ac:dyDescent="0.3">
      <c r="A4" s="7" t="s">
        <v>3</v>
      </c>
      <c r="B4" s="3">
        <v>3</v>
      </c>
      <c r="C4" s="3">
        <v>3</v>
      </c>
      <c r="D4" s="8">
        <v>1</v>
      </c>
      <c r="E4" s="3">
        <f>$D$4/D5</f>
        <v>0.33333333333333331</v>
      </c>
      <c r="F4" s="4">
        <f>POWER(PRODUCT(B4:E4),1/4)</f>
        <v>1.3160740129524926</v>
      </c>
      <c r="G4" s="4">
        <f>F4/$F$6</f>
        <v>0.27171715717748202</v>
      </c>
    </row>
    <row r="5" spans="1:11" ht="28.8" x14ac:dyDescent="0.3">
      <c r="A5" s="7" t="s">
        <v>4</v>
      </c>
      <c r="B5" s="3">
        <v>5</v>
      </c>
      <c r="C5" s="3">
        <v>2</v>
      </c>
      <c r="D5" s="8">
        <v>3</v>
      </c>
      <c r="E5" s="3">
        <v>1</v>
      </c>
      <c r="F5" s="4">
        <f>POWER(PRODUCT(B5:E5),1/4)</f>
        <v>2.340347319320716</v>
      </c>
      <c r="G5" s="4">
        <f>F5/$F$6</f>
        <v>0.48318902596302593</v>
      </c>
    </row>
    <row r="6" spans="1:11" x14ac:dyDescent="0.3">
      <c r="A6" s="12" t="s">
        <v>15</v>
      </c>
      <c r="B6" s="14"/>
      <c r="C6" s="14"/>
      <c r="D6" s="14"/>
      <c r="E6" s="13"/>
      <c r="F6" s="4">
        <f>SUM(F2:F5)</f>
        <v>4.8435440243210355</v>
      </c>
      <c r="G6" s="4"/>
    </row>
    <row r="8" spans="1:11" x14ac:dyDescent="0.3">
      <c r="A8" s="3" t="s">
        <v>11</v>
      </c>
      <c r="B8" s="5">
        <f>SUM(B2:B5)</f>
        <v>11</v>
      </c>
      <c r="C8" s="5">
        <f>SUM(C2:C5)</f>
        <v>6.5</v>
      </c>
      <c r="D8" s="5">
        <f>SUM(D2:D5)</f>
        <v>4.6666666666666661</v>
      </c>
      <c r="E8" s="5">
        <f>SUM(E2:E5)</f>
        <v>2.0333333333333332</v>
      </c>
      <c r="F8" s="11" t="s">
        <v>16</v>
      </c>
      <c r="G8" s="11"/>
    </row>
    <row r="9" spans="1:11" ht="84.6" customHeight="1" x14ac:dyDescent="0.3">
      <c r="A9" s="10" t="s">
        <v>12</v>
      </c>
      <c r="B9" s="5">
        <f>B8*G2</f>
        <v>0.97039627321596189</v>
      </c>
      <c r="C9" s="5">
        <f>C8*G3</f>
        <v>1.0196938299590839</v>
      </c>
      <c r="D9" s="5">
        <f>D8*G4</f>
        <v>1.2680134001615826</v>
      </c>
      <c r="E9" s="5">
        <f>E8*G5</f>
        <v>0.98248435279148605</v>
      </c>
      <c r="F9" s="11">
        <f>SUM(B9:E9)</f>
        <v>4.2405878561281147</v>
      </c>
      <c r="G9" s="11"/>
    </row>
    <row r="13" spans="1:11" x14ac:dyDescent="0.3">
      <c r="A13" s="4" t="s">
        <v>18</v>
      </c>
      <c r="B13" s="4">
        <f>B14/0.9</f>
        <v>8.9106613380783226E-2</v>
      </c>
    </row>
    <row r="14" spans="1:11" x14ac:dyDescent="0.3">
      <c r="A14" s="4" t="s">
        <v>17</v>
      </c>
      <c r="B14" s="4">
        <f>(F9-4)/(4-1)</f>
        <v>8.019595204270491E-2</v>
      </c>
    </row>
  </sheetData>
  <mergeCells count="3">
    <mergeCell ref="A6:E6"/>
    <mergeCell ref="F8:G8"/>
    <mergeCell ref="F9:G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F0CF-FEE3-4C7C-9570-3D295F2BAE91}">
  <dimension ref="A1:O12"/>
  <sheetViews>
    <sheetView zoomScaleNormal="100" workbookViewId="0">
      <selection activeCell="B2" sqref="B2:F2"/>
    </sheetView>
  </sheetViews>
  <sheetFormatPr defaultRowHeight="14.4" x14ac:dyDescent="0.3"/>
  <cols>
    <col min="1" max="1" width="13.88671875" customWidth="1"/>
    <col min="2" max="2" width="11.5546875" customWidth="1"/>
    <col min="3" max="3" width="11.33203125" customWidth="1"/>
    <col min="6" max="6" width="14.77734375" customWidth="1"/>
    <col min="7" max="7" width="12.88671875" customWidth="1"/>
    <col min="8" max="8" width="16.109375" customWidth="1"/>
    <col min="13" max="13" width="12.77734375" customWidth="1"/>
  </cols>
  <sheetData>
    <row r="1" spans="1:15" ht="57.6" x14ac:dyDescent="0.3">
      <c r="A1" s="3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6" t="s">
        <v>13</v>
      </c>
      <c r="H1" s="6" t="s">
        <v>14</v>
      </c>
    </row>
    <row r="2" spans="1:15" x14ac:dyDescent="0.3">
      <c r="A2" s="2" t="s">
        <v>5</v>
      </c>
      <c r="B2" s="2">
        <v>1</v>
      </c>
      <c r="C2" s="2">
        <f>$B$2/B3</f>
        <v>4</v>
      </c>
      <c r="D2" s="2">
        <f>B2/B4</f>
        <v>3</v>
      </c>
      <c r="E2" s="2">
        <f>B2/B5</f>
        <v>2</v>
      </c>
      <c r="F2" s="2">
        <f>B2/B6</f>
        <v>2</v>
      </c>
      <c r="G2" s="4">
        <f>POWER(PRODUCT(B2:F2),1/5)</f>
        <v>2.1689435423953976</v>
      </c>
      <c r="H2" s="4">
        <f>G2/$G$7</f>
        <v>0.3845557531266619</v>
      </c>
    </row>
    <row r="3" spans="1:15" x14ac:dyDescent="0.3">
      <c r="A3" s="2" t="s">
        <v>6</v>
      </c>
      <c r="B3" s="2">
        <v>0.25</v>
      </c>
      <c r="C3" s="2">
        <v>1</v>
      </c>
      <c r="D3" s="2">
        <f>C3/C4</f>
        <v>0.25</v>
      </c>
      <c r="E3" s="2">
        <f>B3/B5</f>
        <v>0.5</v>
      </c>
      <c r="F3" s="2">
        <f>B4/B6</f>
        <v>0.66666666666666663</v>
      </c>
      <c r="G3" s="4">
        <f t="shared" ref="G3:G6" si="0">POWER(PRODUCT(B3:F3),1/5)</f>
        <v>0.46105395574086383</v>
      </c>
      <c r="H3" s="4">
        <f t="shared" ref="H3:H6" si="1">G3/$G$7</f>
        <v>8.174530489905793E-2</v>
      </c>
      <c r="L3" s="2" t="s">
        <v>18</v>
      </c>
      <c r="M3" s="2">
        <f>M4/0.9</f>
        <v>6.7977277619491391E-2</v>
      </c>
      <c r="N3" s="2" t="s">
        <v>19</v>
      </c>
      <c r="O3" s="2">
        <v>0.1</v>
      </c>
    </row>
    <row r="4" spans="1:15" x14ac:dyDescent="0.3">
      <c r="A4" s="2" t="s">
        <v>7</v>
      </c>
      <c r="B4" s="15">
        <v>0.33333333333333331</v>
      </c>
      <c r="C4" s="2">
        <v>4</v>
      </c>
      <c r="D4" s="2">
        <v>1</v>
      </c>
      <c r="E4" s="2">
        <f>D4/D5</f>
        <v>2</v>
      </c>
      <c r="F4" s="2">
        <f>B4/B6</f>
        <v>0.66666666666666663</v>
      </c>
      <c r="G4" s="4">
        <f t="shared" si="0"/>
        <v>1.1219551454461996</v>
      </c>
      <c r="H4" s="4">
        <f t="shared" si="1"/>
        <v>0.19892371447109933</v>
      </c>
      <c r="L4" s="2" t="s">
        <v>17</v>
      </c>
      <c r="M4" s="2">
        <f>(G11-5)/(5-1)</f>
        <v>6.1179549857542259E-2</v>
      </c>
      <c r="N4" s="2"/>
      <c r="O4" s="2"/>
    </row>
    <row r="5" spans="1:15" x14ac:dyDescent="0.3">
      <c r="A5" s="2" t="s">
        <v>8</v>
      </c>
      <c r="B5" s="2">
        <v>0.5</v>
      </c>
      <c r="C5" s="2">
        <v>3</v>
      </c>
      <c r="D5" s="2">
        <v>0.5</v>
      </c>
      <c r="E5" s="2">
        <v>1</v>
      </c>
      <c r="F5" s="2">
        <f>E5/E6</f>
        <v>1</v>
      </c>
      <c r="G5" s="4">
        <f t="shared" si="0"/>
        <v>0.94408751129490198</v>
      </c>
      <c r="H5" s="4">
        <f t="shared" si="1"/>
        <v>0.16738761375159036</v>
      </c>
    </row>
    <row r="6" spans="1:15" x14ac:dyDescent="0.3">
      <c r="A6" s="2" t="s">
        <v>9</v>
      </c>
      <c r="B6" s="2">
        <v>0.5</v>
      </c>
      <c r="C6" s="2">
        <v>3</v>
      </c>
      <c r="D6" s="2">
        <v>0.5</v>
      </c>
      <c r="E6" s="2">
        <v>1</v>
      </c>
      <c r="F6" s="2">
        <v>1</v>
      </c>
      <c r="G6" s="4">
        <f t="shared" si="0"/>
        <v>0.94408751129490198</v>
      </c>
      <c r="H6" s="4">
        <f t="shared" si="1"/>
        <v>0.16738761375159036</v>
      </c>
    </row>
    <row r="7" spans="1:15" x14ac:dyDescent="0.3">
      <c r="A7" s="16" t="s">
        <v>15</v>
      </c>
      <c r="B7" s="16"/>
      <c r="C7" s="16"/>
      <c r="D7" s="16"/>
      <c r="E7" s="16"/>
      <c r="F7" s="16"/>
      <c r="G7" s="17">
        <f>SUM(G2:G6)</f>
        <v>5.6401276661722655</v>
      </c>
    </row>
    <row r="10" spans="1:15" ht="28.8" x14ac:dyDescent="0.3">
      <c r="A10" s="10" t="s">
        <v>11</v>
      </c>
      <c r="B10" s="3">
        <f>SUM(B2:B6)</f>
        <v>2.583333333333333</v>
      </c>
      <c r="C10" s="3">
        <f>SUM(C2:C6)</f>
        <v>15</v>
      </c>
      <c r="D10" s="3">
        <f>SUM(D2:D6)</f>
        <v>5.25</v>
      </c>
      <c r="E10" s="3">
        <f>SUM(E2:E6)</f>
        <v>6.5</v>
      </c>
      <c r="F10" s="3">
        <f>SUM(F2:F6)</f>
        <v>5.333333333333333</v>
      </c>
      <c r="G10" s="16" t="s">
        <v>20</v>
      </c>
      <c r="H10" s="16"/>
    </row>
    <row r="11" spans="1:15" ht="100.8" x14ac:dyDescent="0.3">
      <c r="A11" s="10" t="s">
        <v>12</v>
      </c>
      <c r="B11" s="3">
        <f>B10*H2</f>
        <v>0.99343569557720979</v>
      </c>
      <c r="C11" s="3">
        <f>C10*H3</f>
        <v>1.2261795734858689</v>
      </c>
      <c r="D11" s="3">
        <f>D10*H4</f>
        <v>1.0443495009732715</v>
      </c>
      <c r="E11" s="3">
        <f>E10*H5</f>
        <v>1.0880194893853374</v>
      </c>
      <c r="F11" s="3">
        <f>F10*H6</f>
        <v>0.89273394000848194</v>
      </c>
      <c r="G11" s="18">
        <f>SUM(B11:F11)</f>
        <v>5.244718199430169</v>
      </c>
      <c r="H11" s="19"/>
    </row>
    <row r="12" spans="1:15" x14ac:dyDescent="0.3">
      <c r="A12" s="4"/>
      <c r="B12" s="4"/>
      <c r="C12" s="4"/>
      <c r="D12" s="4"/>
      <c r="E12" s="4"/>
      <c r="F12" s="4"/>
      <c r="G12" s="4"/>
      <c r="H12" s="4"/>
    </row>
  </sheetData>
  <mergeCells count="3">
    <mergeCell ref="A7:F7"/>
    <mergeCell ref="G10:H10"/>
    <mergeCell ref="G11:H1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4713-472D-4226-8D37-D4A5CDAC3C6A}">
  <dimension ref="A1:O12"/>
  <sheetViews>
    <sheetView zoomScaleNormal="100" workbookViewId="0">
      <selection activeCell="F5" sqref="F5"/>
    </sheetView>
  </sheetViews>
  <sheetFormatPr defaultRowHeight="14.4" x14ac:dyDescent="0.3"/>
  <cols>
    <col min="1" max="1" width="13.88671875" customWidth="1"/>
    <col min="2" max="2" width="11.5546875" customWidth="1"/>
    <col min="3" max="3" width="11.33203125" customWidth="1"/>
    <col min="6" max="6" width="14.77734375" customWidth="1"/>
    <col min="7" max="7" width="12.88671875" customWidth="1"/>
    <col min="8" max="8" width="16.109375" customWidth="1"/>
    <col min="13" max="13" width="12.77734375" customWidth="1"/>
  </cols>
  <sheetData>
    <row r="1" spans="1:15" ht="57.6" x14ac:dyDescent="0.3">
      <c r="A1" s="3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6" t="s">
        <v>13</v>
      </c>
      <c r="H1" s="6" t="s">
        <v>14</v>
      </c>
    </row>
    <row r="2" spans="1:15" x14ac:dyDescent="0.3">
      <c r="A2" s="2" t="s">
        <v>5</v>
      </c>
      <c r="B2" s="2">
        <v>1</v>
      </c>
      <c r="C2" s="2">
        <f>$B$2/B3</f>
        <v>0.83333333333333337</v>
      </c>
      <c r="D2" s="2">
        <f>B2/B4</f>
        <v>1.1111111111111112</v>
      </c>
      <c r="E2" s="2">
        <f>B2/B5</f>
        <v>1.1111111111111112</v>
      </c>
      <c r="F2" s="2">
        <f>B2/B6</f>
        <v>0.80645161290322587</v>
      </c>
      <c r="G2" s="4">
        <f>POWER(PRODUCT(B2:F2),1/5)</f>
        <v>0.96334624740870622</v>
      </c>
      <c r="H2" s="4">
        <f>G2/$G$7</f>
        <v>0.19619840532447388</v>
      </c>
    </row>
    <row r="3" spans="1:15" x14ac:dyDescent="0.3">
      <c r="A3" s="2" t="s">
        <v>6</v>
      </c>
      <c r="B3" s="2">
        <v>1.2</v>
      </c>
      <c r="C3" s="2">
        <v>1</v>
      </c>
      <c r="D3" s="2">
        <f>C3/C4</f>
        <v>0.74626865671641784</v>
      </c>
      <c r="E3" s="2">
        <f>B3/B5</f>
        <v>1.3333333333333333</v>
      </c>
      <c r="F3" s="2">
        <f>B4/B6</f>
        <v>0.72580645161290325</v>
      </c>
      <c r="G3" s="4">
        <f t="shared" ref="G3:G6" si="0">POWER(PRODUCT(B3:F3),1/5)</f>
        <v>0.97177831064946885</v>
      </c>
      <c r="H3" s="4">
        <f t="shared" ref="H3:H6" si="1">G3/$G$7</f>
        <v>0.19791570828369834</v>
      </c>
      <c r="L3" s="2" t="s">
        <v>18</v>
      </c>
      <c r="M3" s="2">
        <f>M4/0.9</f>
        <v>4.8200930680453169E-3</v>
      </c>
      <c r="N3" s="2" t="s">
        <v>19</v>
      </c>
      <c r="O3" s="2">
        <v>0.1</v>
      </c>
    </row>
    <row r="4" spans="1:15" x14ac:dyDescent="0.3">
      <c r="A4" s="2" t="s">
        <v>7</v>
      </c>
      <c r="B4" s="20">
        <v>0.9</v>
      </c>
      <c r="C4" s="2">
        <v>1.34</v>
      </c>
      <c r="D4" s="2">
        <v>1</v>
      </c>
      <c r="E4" s="2">
        <f>D4/D5</f>
        <v>1</v>
      </c>
      <c r="F4" s="2">
        <f>B4/B6</f>
        <v>0.72580645161290325</v>
      </c>
      <c r="G4" s="4">
        <f t="shared" si="0"/>
        <v>0.97371895968488675</v>
      </c>
      <c r="H4" s="4">
        <f t="shared" si="1"/>
        <v>0.19831094753133921</v>
      </c>
      <c r="L4" s="2" t="s">
        <v>17</v>
      </c>
      <c r="M4" s="2">
        <f>(G11-5)/(5-1)</f>
        <v>4.3380837612407852E-3</v>
      </c>
      <c r="N4" s="2"/>
      <c r="O4" s="2"/>
    </row>
    <row r="5" spans="1:15" x14ac:dyDescent="0.3">
      <c r="A5" s="2" t="s">
        <v>8</v>
      </c>
      <c r="B5" s="2">
        <v>0.9</v>
      </c>
      <c r="C5" s="2">
        <v>1.34</v>
      </c>
      <c r="D5" s="2">
        <v>1</v>
      </c>
      <c r="E5" s="2">
        <v>1</v>
      </c>
      <c r="F5" s="2">
        <f>E5/E6</f>
        <v>1.4285714285714286</v>
      </c>
      <c r="G5" s="4">
        <f t="shared" si="0"/>
        <v>1.1149357817927681</v>
      </c>
      <c r="H5" s="4">
        <f t="shared" si="1"/>
        <v>0.22707165052580633</v>
      </c>
    </row>
    <row r="6" spans="1:15" x14ac:dyDescent="0.3">
      <c r="A6" s="2" t="s">
        <v>9</v>
      </c>
      <c r="B6" s="2">
        <v>1.24</v>
      </c>
      <c r="C6" s="2">
        <v>0.9</v>
      </c>
      <c r="D6" s="2">
        <v>0.7</v>
      </c>
      <c r="E6" s="2">
        <v>0.7</v>
      </c>
      <c r="F6" s="2">
        <v>1</v>
      </c>
      <c r="G6" s="4">
        <f t="shared" si="0"/>
        <v>0.88628225685408812</v>
      </c>
      <c r="H6" s="4">
        <f t="shared" si="1"/>
        <v>0.18050328833468227</v>
      </c>
    </row>
    <row r="7" spans="1:15" x14ac:dyDescent="0.3">
      <c r="A7" s="16" t="s">
        <v>15</v>
      </c>
      <c r="B7" s="16"/>
      <c r="C7" s="16"/>
      <c r="D7" s="16"/>
      <c r="E7" s="16"/>
      <c r="F7" s="16"/>
      <c r="G7" s="17">
        <f>SUM(G2:G6)</f>
        <v>4.9100615563899179</v>
      </c>
    </row>
    <row r="10" spans="1:15" ht="28.8" x14ac:dyDescent="0.3">
      <c r="A10" s="10" t="s">
        <v>11</v>
      </c>
      <c r="B10" s="3">
        <f>SUM(B2:B6)</f>
        <v>5.24</v>
      </c>
      <c r="C10" s="3">
        <f>SUM(C2:C6)</f>
        <v>5.413333333333334</v>
      </c>
      <c r="D10" s="3">
        <f>SUM(D2:D6)</f>
        <v>4.5573797678275287</v>
      </c>
      <c r="E10" s="3">
        <f>SUM(E2:E6)</f>
        <v>5.1444444444444448</v>
      </c>
      <c r="F10" s="3">
        <f>SUM(F2:F6)</f>
        <v>4.6866359447004609</v>
      </c>
      <c r="G10" s="16" t="s">
        <v>20</v>
      </c>
      <c r="H10" s="16"/>
    </row>
    <row r="11" spans="1:15" ht="100.8" x14ac:dyDescent="0.3">
      <c r="A11" s="10" t="s">
        <v>12</v>
      </c>
      <c r="B11" s="3">
        <f>B10*H2</f>
        <v>1.0280796439002431</v>
      </c>
      <c r="C11" s="3">
        <f>C10*H3</f>
        <v>1.0713837008424205</v>
      </c>
      <c r="D11" s="3">
        <f>D10*H4</f>
        <v>0.90377830001803194</v>
      </c>
      <c r="E11" s="3">
        <f>E10*H5</f>
        <v>1.1681574910383148</v>
      </c>
      <c r="F11" s="3">
        <f>F10*H6</f>
        <v>0.84595319924595325</v>
      </c>
      <c r="G11" s="18">
        <f>SUM(B11:F11)</f>
        <v>5.0173523350449631</v>
      </c>
      <c r="H11" s="19"/>
    </row>
    <row r="12" spans="1:15" x14ac:dyDescent="0.3">
      <c r="A12" s="4"/>
      <c r="B12" s="4"/>
      <c r="C12" s="4"/>
      <c r="D12" s="4"/>
      <c r="E12" s="4"/>
      <c r="F12" s="4"/>
      <c r="G12" s="4"/>
      <c r="H12" s="4"/>
    </row>
  </sheetData>
  <mergeCells count="3">
    <mergeCell ref="A7:F7"/>
    <mergeCell ref="G10:H10"/>
    <mergeCell ref="G11:H1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0B36-27C2-43EF-A85B-D0174C8C929C}">
  <dimension ref="A1:O12"/>
  <sheetViews>
    <sheetView zoomScaleNormal="100" workbookViewId="0">
      <selection activeCell="B4" sqref="B4:F4"/>
    </sheetView>
  </sheetViews>
  <sheetFormatPr defaultRowHeight="14.4" x14ac:dyDescent="0.3"/>
  <cols>
    <col min="1" max="1" width="13.88671875" customWidth="1"/>
    <col min="2" max="2" width="11.5546875" customWidth="1"/>
    <col min="3" max="3" width="11.33203125" customWidth="1"/>
    <col min="6" max="6" width="14.77734375" customWidth="1"/>
    <col min="7" max="7" width="12.88671875" customWidth="1"/>
    <col min="8" max="8" width="16.109375" customWidth="1"/>
    <col min="13" max="13" width="12.77734375" customWidth="1"/>
  </cols>
  <sheetData>
    <row r="1" spans="1:15" ht="57.6" x14ac:dyDescent="0.3">
      <c r="A1" s="3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6" t="s">
        <v>13</v>
      </c>
      <c r="H1" s="6" t="s">
        <v>14</v>
      </c>
    </row>
    <row r="2" spans="1:15" x14ac:dyDescent="0.3">
      <c r="A2" s="2" t="s">
        <v>5</v>
      </c>
      <c r="B2" s="2">
        <v>1</v>
      </c>
      <c r="C2" s="2">
        <f>$B$2/B3</f>
        <v>2.7777777777777777</v>
      </c>
      <c r="D2" s="2">
        <f>B2/B4</f>
        <v>5</v>
      </c>
      <c r="E2" s="2">
        <f>B2/B5</f>
        <v>7.6923076923076916</v>
      </c>
      <c r="F2" s="2">
        <f>B2/B6</f>
        <v>0.66666666666666663</v>
      </c>
      <c r="G2" s="4">
        <f>POWER(PRODUCT(B2:F2),1/5)</f>
        <v>2.3470728970932515</v>
      </c>
      <c r="H2" s="4">
        <f>G2/$G$7</f>
        <v>0.31751622516769923</v>
      </c>
    </row>
    <row r="3" spans="1:15" x14ac:dyDescent="0.3">
      <c r="A3" s="2" t="s">
        <v>6</v>
      </c>
      <c r="B3" s="2">
        <v>0.36</v>
      </c>
      <c r="C3" s="2">
        <v>1</v>
      </c>
      <c r="D3" s="2">
        <f>C3/C4</f>
        <v>2</v>
      </c>
      <c r="E3" s="2">
        <f>B3/B5</f>
        <v>2.7692307692307692</v>
      </c>
      <c r="F3" s="2">
        <f>B4/B6</f>
        <v>0.13333333333333333</v>
      </c>
      <c r="G3" s="4">
        <f t="shared" ref="G3:G6" si="0">POWER(PRODUCT(B3:F3),1/5)</f>
        <v>0.76723088357398761</v>
      </c>
      <c r="H3" s="4">
        <f t="shared" ref="H3:H6" si="1">G3/$G$7</f>
        <v>0.1037923680539234</v>
      </c>
      <c r="L3" s="2" t="s">
        <v>18</v>
      </c>
      <c r="M3" s="2">
        <f>M4/0.9</f>
        <v>-2.098329744522065E-2</v>
      </c>
      <c r="N3" s="2" t="s">
        <v>19</v>
      </c>
      <c r="O3" s="2">
        <v>0.1</v>
      </c>
    </row>
    <row r="4" spans="1:15" x14ac:dyDescent="0.3">
      <c r="A4" s="2" t="s">
        <v>7</v>
      </c>
      <c r="B4" s="20">
        <v>0.2</v>
      </c>
      <c r="C4" s="2">
        <v>0.5</v>
      </c>
      <c r="D4" s="2">
        <v>1</v>
      </c>
      <c r="E4" s="2">
        <f>D4/D5</f>
        <v>1.4285714285714286</v>
      </c>
      <c r="F4" s="2">
        <f>B4/B6</f>
        <v>0.13333333333333333</v>
      </c>
      <c r="G4" s="4">
        <f t="shared" si="0"/>
        <v>0.45286435568197558</v>
      </c>
      <c r="H4" s="4">
        <f t="shared" si="1"/>
        <v>6.1264301124700084E-2</v>
      </c>
      <c r="L4" s="2" t="s">
        <v>17</v>
      </c>
      <c r="M4" s="2">
        <f>(G11-5)/(5-1)</f>
        <v>-1.8884967700698585E-2</v>
      </c>
      <c r="N4" s="2"/>
      <c r="O4" s="2"/>
    </row>
    <row r="5" spans="1:15" x14ac:dyDescent="0.3">
      <c r="A5" s="2" t="s">
        <v>8</v>
      </c>
      <c r="B5" s="2">
        <v>0.13</v>
      </c>
      <c r="C5" s="2">
        <v>0.4</v>
      </c>
      <c r="D5" s="2">
        <v>0.7</v>
      </c>
      <c r="E5" s="2">
        <v>1</v>
      </c>
      <c r="F5" s="2">
        <f>E5/E6</f>
        <v>8.9285714285714288E-2</v>
      </c>
      <c r="G5" s="4">
        <f t="shared" si="0"/>
        <v>0.31796306316162731</v>
      </c>
      <c r="H5" s="4">
        <f t="shared" si="1"/>
        <v>4.3014612661954929E-2</v>
      </c>
    </row>
    <row r="6" spans="1:15" x14ac:dyDescent="0.3">
      <c r="A6" s="2" t="s">
        <v>9</v>
      </c>
      <c r="B6" s="2">
        <v>1.5</v>
      </c>
      <c r="C6" s="2">
        <v>4.0999999999999996</v>
      </c>
      <c r="D6" s="2">
        <v>7.7</v>
      </c>
      <c r="E6" s="2">
        <v>11.2</v>
      </c>
      <c r="F6" s="2">
        <v>1</v>
      </c>
      <c r="G6" s="4">
        <f t="shared" si="0"/>
        <v>3.5068466304524075</v>
      </c>
      <c r="H6" s="4">
        <f t="shared" si="1"/>
        <v>0.47441249299172245</v>
      </c>
    </row>
    <row r="7" spans="1:15" x14ac:dyDescent="0.3">
      <c r="A7" s="16" t="s">
        <v>15</v>
      </c>
      <c r="B7" s="16"/>
      <c r="C7" s="16"/>
      <c r="D7" s="16"/>
      <c r="E7" s="16"/>
      <c r="F7" s="16"/>
      <c r="G7" s="17">
        <f>SUM(G2:G6)</f>
        <v>7.391977829963249</v>
      </c>
    </row>
    <row r="10" spans="1:15" ht="28.8" x14ac:dyDescent="0.3">
      <c r="A10" s="10" t="s">
        <v>11</v>
      </c>
      <c r="B10" s="3">
        <f>SUM(B2:B6)</f>
        <v>3.19</v>
      </c>
      <c r="C10" s="3">
        <f>SUM(C2:C6)</f>
        <v>8.7777777777777786</v>
      </c>
      <c r="D10" s="3">
        <f>SUM(D2:D6)</f>
        <v>16.399999999999999</v>
      </c>
      <c r="E10" s="3">
        <f>SUM(E2:E6)</f>
        <v>24.090109890109886</v>
      </c>
      <c r="F10" s="3">
        <f>SUM(F2:F6)</f>
        <v>2.0226190476190475</v>
      </c>
      <c r="G10" s="16" t="s">
        <v>20</v>
      </c>
      <c r="H10" s="16"/>
    </row>
    <row r="11" spans="1:15" ht="100.8" x14ac:dyDescent="0.3">
      <c r="A11" s="10" t="s">
        <v>12</v>
      </c>
      <c r="B11" s="3">
        <f>B10*H2</f>
        <v>1.0128767582849605</v>
      </c>
      <c r="C11" s="3">
        <f>C10*H3</f>
        <v>0.91106634180666102</v>
      </c>
      <c r="D11" s="3">
        <f>D10*H4</f>
        <v>1.0047345384450812</v>
      </c>
      <c r="E11" s="3">
        <f>E10*H5</f>
        <v>1.0362267459070065</v>
      </c>
      <c r="F11" s="3">
        <f>F10*H6</f>
        <v>0.9595557447534957</v>
      </c>
      <c r="G11" s="18">
        <f>SUM(B11:F11)</f>
        <v>4.9244601291972057</v>
      </c>
      <c r="H11" s="19"/>
    </row>
    <row r="12" spans="1:15" x14ac:dyDescent="0.3">
      <c r="A12" s="4"/>
      <c r="B12" s="4"/>
      <c r="C12" s="4"/>
      <c r="D12" s="4"/>
      <c r="E12" s="4"/>
      <c r="F12" s="4"/>
      <c r="G12" s="4"/>
      <c r="H12" s="4"/>
    </row>
  </sheetData>
  <mergeCells count="3">
    <mergeCell ref="A7:F7"/>
    <mergeCell ref="G10:H10"/>
    <mergeCell ref="G11:H1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B799-7CAC-4062-8524-9AC26B62EC48}">
  <dimension ref="A1:O12"/>
  <sheetViews>
    <sheetView zoomScaleNormal="100" workbookViewId="0">
      <selection activeCell="M4" sqref="M4"/>
    </sheetView>
  </sheetViews>
  <sheetFormatPr defaultRowHeight="14.4" x14ac:dyDescent="0.3"/>
  <cols>
    <col min="1" max="1" width="13.88671875" customWidth="1"/>
    <col min="2" max="2" width="11.5546875" customWidth="1"/>
    <col min="3" max="3" width="11.33203125" customWidth="1"/>
    <col min="6" max="6" width="14.77734375" customWidth="1"/>
    <col min="7" max="7" width="12.88671875" customWidth="1"/>
    <col min="8" max="8" width="16.109375" customWidth="1"/>
    <col min="13" max="13" width="12.77734375" customWidth="1"/>
  </cols>
  <sheetData>
    <row r="1" spans="1:15" ht="57.6" x14ac:dyDescent="0.3">
      <c r="A1" s="3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6" t="s">
        <v>13</v>
      </c>
      <c r="H1" s="6" t="s">
        <v>14</v>
      </c>
    </row>
    <row r="2" spans="1:15" x14ac:dyDescent="0.3">
      <c r="A2" s="2" t="s">
        <v>5</v>
      </c>
      <c r="B2" s="2">
        <v>1</v>
      </c>
      <c r="C2" s="2">
        <f>$B$2/B3</f>
        <v>2</v>
      </c>
      <c r="D2" s="2">
        <f>B2/B4</f>
        <v>2.6666666666666665</v>
      </c>
      <c r="E2" s="2">
        <f>B2/B5</f>
        <v>5</v>
      </c>
      <c r="F2" s="2">
        <f>B2/B6</f>
        <v>0.83333333333333337</v>
      </c>
      <c r="G2" s="4">
        <f>POWER(PRODUCT(B2:F2),1/5)</f>
        <v>1.8593343695497127</v>
      </c>
      <c r="H2" s="4">
        <f>G2/$G$7</f>
        <v>0.31283151541314297</v>
      </c>
    </row>
    <row r="3" spans="1:15" x14ac:dyDescent="0.3">
      <c r="A3" s="2" t="s">
        <v>6</v>
      </c>
      <c r="B3" s="2">
        <v>0.5</v>
      </c>
      <c r="C3" s="2">
        <v>1</v>
      </c>
      <c r="D3" s="2">
        <f>C3/C4</f>
        <v>1.4285714285714286</v>
      </c>
      <c r="E3" s="2">
        <f>B3/B5</f>
        <v>2.5</v>
      </c>
      <c r="F3" s="2">
        <f>B4/B6</f>
        <v>0.3125</v>
      </c>
      <c r="G3" s="4">
        <f t="shared" ref="G3:G6" si="0">POWER(PRODUCT(B3:F3),1/5)</f>
        <v>0.88988195230689826</v>
      </c>
      <c r="H3" s="4">
        <f t="shared" ref="H3:H6" si="1">G3/$G$7</f>
        <v>0.14972192427464839</v>
      </c>
      <c r="L3" s="2" t="s">
        <v>18</v>
      </c>
      <c r="M3" s="2">
        <f>M4/0.9</f>
        <v>-4.4696130948620211E-2</v>
      </c>
      <c r="N3" s="2" t="s">
        <v>19</v>
      </c>
      <c r="O3" s="2">
        <v>0.1</v>
      </c>
    </row>
    <row r="4" spans="1:15" x14ac:dyDescent="0.3">
      <c r="A4" s="2" t="s">
        <v>7</v>
      </c>
      <c r="B4" s="20">
        <v>0.375</v>
      </c>
      <c r="C4" s="2">
        <v>0.7</v>
      </c>
      <c r="D4" s="2">
        <v>1</v>
      </c>
      <c r="E4" s="2">
        <f>D4/D5</f>
        <v>2.5</v>
      </c>
      <c r="F4" s="2">
        <f>B4/B6</f>
        <v>0.3125</v>
      </c>
      <c r="G4" s="4">
        <f t="shared" si="0"/>
        <v>0.728423364644048</v>
      </c>
      <c r="H4" s="4">
        <f t="shared" si="1"/>
        <v>0.12255664648372185</v>
      </c>
      <c r="L4" s="2" t="s">
        <v>17</v>
      </c>
      <c r="M4" s="2">
        <f>(G11-5)/(5-1)</f>
        <v>-4.0226517853758192E-2</v>
      </c>
      <c r="N4" s="2"/>
      <c r="O4" s="2"/>
    </row>
    <row r="5" spans="1:15" x14ac:dyDescent="0.3">
      <c r="A5" s="2" t="s">
        <v>8</v>
      </c>
      <c r="B5" s="2">
        <v>0.2</v>
      </c>
      <c r="C5" s="2">
        <v>0.3</v>
      </c>
      <c r="D5" s="2">
        <v>0.4</v>
      </c>
      <c r="E5" s="2">
        <v>1</v>
      </c>
      <c r="F5" s="2">
        <f>E5/E6</f>
        <v>0.14285714285714285</v>
      </c>
      <c r="G5" s="4">
        <f t="shared" si="0"/>
        <v>0.32138280753351056</v>
      </c>
      <c r="H5" s="4">
        <f t="shared" si="1"/>
        <v>5.4072399432269241E-2</v>
      </c>
    </row>
    <row r="6" spans="1:15" x14ac:dyDescent="0.3">
      <c r="A6" s="2" t="s">
        <v>9</v>
      </c>
      <c r="B6" s="2">
        <v>1.2</v>
      </c>
      <c r="C6" s="2">
        <v>2</v>
      </c>
      <c r="D6" s="2">
        <v>2.7</v>
      </c>
      <c r="E6" s="2">
        <v>7</v>
      </c>
      <c r="F6" s="2">
        <v>1</v>
      </c>
      <c r="G6" s="4">
        <f t="shared" si="0"/>
        <v>2.1445422618829917</v>
      </c>
      <c r="H6" s="4">
        <f t="shared" si="1"/>
        <v>0.36081751439621756</v>
      </c>
    </row>
    <row r="7" spans="1:15" x14ac:dyDescent="0.3">
      <c r="A7" s="16" t="s">
        <v>15</v>
      </c>
      <c r="B7" s="16"/>
      <c r="C7" s="16"/>
      <c r="D7" s="16"/>
      <c r="E7" s="16"/>
      <c r="F7" s="16"/>
      <c r="G7" s="17">
        <f>SUM(G2:G6)</f>
        <v>5.9435647559171612</v>
      </c>
    </row>
    <row r="10" spans="1:15" ht="28.8" x14ac:dyDescent="0.3">
      <c r="A10" s="10" t="s">
        <v>11</v>
      </c>
      <c r="B10" s="3">
        <f>SUM(B2:B6)</f>
        <v>3.2750000000000004</v>
      </c>
      <c r="C10" s="3">
        <f>SUM(C2:C6)</f>
        <v>6</v>
      </c>
      <c r="D10" s="3">
        <f>SUM(D2:D6)</f>
        <v>8.1952380952380963</v>
      </c>
      <c r="E10" s="3">
        <f>SUM(E2:E6)</f>
        <v>18</v>
      </c>
      <c r="F10" s="3">
        <f>SUM(F2:F6)</f>
        <v>2.6011904761904763</v>
      </c>
      <c r="G10" s="16" t="s">
        <v>20</v>
      </c>
      <c r="H10" s="16"/>
    </row>
    <row r="11" spans="1:15" ht="100.8" x14ac:dyDescent="0.3">
      <c r="A11" s="10" t="s">
        <v>12</v>
      </c>
      <c r="B11" s="3">
        <f>B10*H2</f>
        <v>1.0245232129780433</v>
      </c>
      <c r="C11" s="3">
        <f>C10*H3</f>
        <v>0.89833154564789042</v>
      </c>
      <c r="D11" s="3">
        <f>D10*H4</f>
        <v>1.0043808980880253</v>
      </c>
      <c r="E11" s="3">
        <f>E10*H5</f>
        <v>0.9733031897808464</v>
      </c>
      <c r="F11" s="3">
        <f>F10*H6</f>
        <v>0.93855508209016114</v>
      </c>
      <c r="G11" s="18">
        <f>SUM(B11:F11)</f>
        <v>4.8390939285849672</v>
      </c>
      <c r="H11" s="19"/>
    </row>
    <row r="12" spans="1:15" x14ac:dyDescent="0.3">
      <c r="A12" s="4"/>
      <c r="B12" s="4"/>
      <c r="C12" s="4"/>
      <c r="D12" s="4"/>
      <c r="E12" s="4"/>
      <c r="F12" s="4"/>
      <c r="G12" s="4"/>
      <c r="H12" s="4"/>
    </row>
  </sheetData>
  <mergeCells count="3">
    <mergeCell ref="A7:F7"/>
    <mergeCell ref="G10:H10"/>
    <mergeCell ref="G11:H1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21F6-0465-4C72-A201-1677D79E8851}">
  <dimension ref="A1:I8"/>
  <sheetViews>
    <sheetView tabSelected="1" workbookViewId="0">
      <selection activeCell="F6" sqref="F6"/>
    </sheetView>
  </sheetViews>
  <sheetFormatPr defaultRowHeight="14.4" x14ac:dyDescent="0.3"/>
  <cols>
    <col min="1" max="1" width="21.77734375" customWidth="1"/>
    <col min="2" max="2" width="14.33203125" customWidth="1"/>
    <col min="3" max="3" width="13.33203125" customWidth="1"/>
    <col min="4" max="4" width="12.77734375" customWidth="1"/>
    <col min="5" max="5" width="12.44140625" customWidth="1"/>
    <col min="6" max="6" width="24.77734375" customWidth="1"/>
  </cols>
  <sheetData>
    <row r="1" spans="1:9" ht="72" x14ac:dyDescent="0.3">
      <c r="A1" s="16"/>
      <c r="B1" s="6" t="s">
        <v>1</v>
      </c>
      <c r="C1" s="6" t="s">
        <v>2</v>
      </c>
      <c r="D1" s="6" t="s">
        <v>3</v>
      </c>
      <c r="E1" s="6" t="s">
        <v>4</v>
      </c>
      <c r="F1" s="22" t="s">
        <v>22</v>
      </c>
    </row>
    <row r="2" spans="1:9" x14ac:dyDescent="0.3">
      <c r="A2" s="16"/>
      <c r="B2" s="16" t="s">
        <v>21</v>
      </c>
      <c r="C2" s="16"/>
      <c r="D2" s="16"/>
      <c r="E2" s="16"/>
      <c r="F2" s="22"/>
    </row>
    <row r="3" spans="1:9" x14ac:dyDescent="0.3">
      <c r="A3" s="16"/>
      <c r="B3" s="4">
        <v>8.8217843000000004E-2</v>
      </c>
      <c r="C3" s="4">
        <v>0.156875974</v>
      </c>
      <c r="D3" s="4">
        <v>0.27171715699999999</v>
      </c>
      <c r="E3" s="4">
        <v>0.48318902600000002</v>
      </c>
      <c r="F3" s="22"/>
    </row>
    <row r="4" spans="1:9" x14ac:dyDescent="0.3">
      <c r="A4" s="2" t="s">
        <v>5</v>
      </c>
      <c r="B4" s="4">
        <v>0.384555753</v>
      </c>
      <c r="C4" s="4">
        <v>0.19619840499999999</v>
      </c>
      <c r="D4" s="4">
        <v>0.31751622499999999</v>
      </c>
      <c r="E4" s="4">
        <v>0.312831515</v>
      </c>
      <c r="F4" s="4">
        <f>$B$3*B4+$C$3*B5+$D$3*B6+$E$3*B7+I4</f>
        <v>0.19644597183778451</v>
      </c>
      <c r="H4" t="s">
        <v>23</v>
      </c>
      <c r="I4">
        <f>$B$8*B3</f>
        <v>1.4766574251996602E-2</v>
      </c>
    </row>
    <row r="5" spans="1:9" x14ac:dyDescent="0.3">
      <c r="A5" s="2" t="s">
        <v>6</v>
      </c>
      <c r="B5" s="4">
        <v>8.1745305000000004E-2</v>
      </c>
      <c r="C5" s="4">
        <v>0.197915708</v>
      </c>
      <c r="D5" s="4">
        <v>0.103792368</v>
      </c>
      <c r="E5" s="4">
        <v>0.14972192400000001</v>
      </c>
      <c r="F5" s="4">
        <f>$B$3*C4+$C$3*C5+$D$3*C6+$E$3*C7+I5</f>
        <v>0.54933869842297678</v>
      </c>
      <c r="I5">
        <f>C8+C3</f>
        <v>0.33737926200000001</v>
      </c>
    </row>
    <row r="6" spans="1:9" x14ac:dyDescent="0.3">
      <c r="A6" s="2" t="s">
        <v>7</v>
      </c>
      <c r="B6" s="4">
        <v>0.198923714</v>
      </c>
      <c r="C6" s="4">
        <v>0.19831094799999999</v>
      </c>
      <c r="D6" s="4">
        <v>6.1264301E-2</v>
      </c>
      <c r="E6" s="4">
        <v>0.12255664600000001</v>
      </c>
      <c r="F6" s="4">
        <f t="shared" ref="F5:F8" si="0">$B$3*B6+$C$3*C6+$D$3*D6+$E$3*E6</f>
        <v>0.12452343219687131</v>
      </c>
    </row>
    <row r="7" spans="1:9" x14ac:dyDescent="0.3">
      <c r="A7" s="2" t="s">
        <v>8</v>
      </c>
      <c r="B7" s="4">
        <v>0.16738761399999999</v>
      </c>
      <c r="C7" s="4">
        <v>0.22707165100000001</v>
      </c>
      <c r="D7" s="4">
        <v>4.3014613E-2</v>
      </c>
      <c r="E7" s="4">
        <v>5.4072399E-2</v>
      </c>
      <c r="F7" s="4">
        <f t="shared" si="0"/>
        <v>8.8203658830518297E-2</v>
      </c>
    </row>
    <row r="8" spans="1:9" x14ac:dyDescent="0.3">
      <c r="A8" s="2" t="s">
        <v>9</v>
      </c>
      <c r="B8" s="4">
        <v>0.16738761399999999</v>
      </c>
      <c r="C8" s="4">
        <v>0.18050328800000001</v>
      </c>
      <c r="D8" s="4">
        <v>0.47441249299999999</v>
      </c>
      <c r="E8" s="4">
        <v>0.36081751400000001</v>
      </c>
      <c r="F8" s="4">
        <f t="shared" si="0"/>
        <v>0.34633228036384289</v>
      </c>
    </row>
  </sheetData>
  <mergeCells count="3">
    <mergeCell ref="B2:E2"/>
    <mergeCell ref="A1:A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ИСХОДНЫЕ ДАННЫЕ</vt:lpstr>
      <vt:lpstr>МАТРИЦА КРИТЕРИЕВ</vt:lpstr>
      <vt:lpstr>РЕЛИЗ ПОСЛЕДНЕГО АЛЬБОМА</vt:lpstr>
      <vt:lpstr>ЧАСТОТА ВЫХОДА АЛЬБОМОВ</vt:lpstr>
      <vt:lpstr>ПРОСЛУШИВАНИЯ</vt:lpstr>
      <vt:lpstr>НАГРАДЫ</vt:lpstr>
      <vt:lpstr>ВЕКТОР ГЛОБ ПЕРЕМЕННЫХ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georg</cp:lastModifiedBy>
  <cp:lastPrinted>2023-04-20T20:37:38Z</cp:lastPrinted>
  <dcterms:created xsi:type="dcterms:W3CDTF">2023-04-20T19:30:17Z</dcterms:created>
  <dcterms:modified xsi:type="dcterms:W3CDTF">2023-04-22T07:52:46Z</dcterms:modified>
</cp:coreProperties>
</file>