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me\V.Panfilov\## PROJECTS\EDA\electronics4rc\BanoMy\Video\"/>
    </mc:Choice>
  </mc:AlternateContent>
  <xr:revisionPtr revIDLastSave="0" documentId="13_ncr:40009_{BC95B540-02D9-436C-AD2C-E264F30DFB0D}" xr6:coauthVersionLast="43" xr6:coauthVersionMax="43" xr10:uidLastSave="{00000000-0000-0000-0000-000000000000}"/>
  <bookViews>
    <workbookView xWindow="-103" yWindow="-103" windowWidth="33120" windowHeight="18120" activeTab="1"/>
  </bookViews>
  <sheets>
    <sheet name="out" sheetId="1" r:id="rId1"/>
    <sheet name="Лист1" sheetId="2" r:id="rId2"/>
  </sheets>
  <definedNames>
    <definedName name="_xlnm._FilterDatabase" localSheetId="0" hidden="1">out!$A$4:$H$386</definedName>
  </definedNames>
  <calcPr calcId="0"/>
</workbook>
</file>

<file path=xl/calcChain.xml><?xml version="1.0" encoding="utf-8"?>
<calcChain xmlns="http://schemas.openxmlformats.org/spreadsheetml/2006/main">
  <c r="D60" i="2" l="1"/>
  <c r="D56" i="2"/>
  <c r="D58" i="2" s="1"/>
  <c r="D61" i="2" s="1"/>
  <c r="D55" i="2"/>
  <c r="D54" i="2"/>
  <c r="C60" i="2"/>
  <c r="C61" i="2"/>
  <c r="C58" i="2"/>
  <c r="C57" i="2"/>
  <c r="C55" i="2"/>
  <c r="C56" i="2"/>
  <c r="C54" i="2"/>
  <c r="D46" i="2"/>
  <c r="D49" i="2"/>
  <c r="D41" i="2"/>
  <c r="D40" i="2"/>
  <c r="D42" i="2"/>
  <c r="D43" i="2"/>
  <c r="D44" i="2"/>
  <c r="D45" i="2"/>
  <c r="D47" i="2"/>
  <c r="D48" i="2"/>
  <c r="F27" i="2"/>
  <c r="E29" i="2"/>
  <c r="E30" i="2"/>
  <c r="E31" i="2"/>
  <c r="E32" i="2"/>
  <c r="E28" i="2"/>
  <c r="D29" i="2"/>
  <c r="C24" i="2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F13" i="1" s="1"/>
  <c r="E14" i="1"/>
  <c r="H14" i="1" s="1"/>
  <c r="E15" i="1"/>
  <c r="F15" i="1" s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F28" i="1" s="1"/>
  <c r="E29" i="1"/>
  <c r="E30" i="1"/>
  <c r="E31" i="1"/>
  <c r="E32" i="1"/>
  <c r="E33" i="1"/>
  <c r="E34" i="1"/>
  <c r="E35" i="1"/>
  <c r="E36" i="1"/>
  <c r="F36" i="1" s="1"/>
  <c r="E37" i="1"/>
  <c r="E38" i="1"/>
  <c r="E39" i="1"/>
  <c r="E40" i="1"/>
  <c r="E41" i="1"/>
  <c r="H41" i="1" s="1"/>
  <c r="E42" i="1"/>
  <c r="H42" i="1" s="1"/>
  <c r="E43" i="1"/>
  <c r="H43" i="1" s="1"/>
  <c r="E44" i="1"/>
  <c r="H44" i="1" s="1"/>
  <c r="E45" i="1"/>
  <c r="F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F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F61" i="1" s="1"/>
  <c r="E62" i="1"/>
  <c r="F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F69" i="1" s="1"/>
  <c r="E70" i="1"/>
  <c r="H70" i="1" s="1"/>
  <c r="E71" i="1"/>
  <c r="F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F77" i="1" s="1"/>
  <c r="E78" i="1"/>
  <c r="H78" i="1" s="1"/>
  <c r="E79" i="1"/>
  <c r="F79" i="1" s="1"/>
  <c r="E80" i="1"/>
  <c r="F80" i="1" s="1"/>
  <c r="E81" i="1"/>
  <c r="H81" i="1" s="1"/>
  <c r="E82" i="1"/>
  <c r="H82" i="1" s="1"/>
  <c r="E83" i="1"/>
  <c r="H83" i="1" s="1"/>
  <c r="E84" i="1"/>
  <c r="H84" i="1" s="1"/>
  <c r="E85" i="1"/>
  <c r="F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F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F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F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F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F125" i="1" s="1"/>
  <c r="E126" i="1"/>
  <c r="F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F133" i="1" s="1"/>
  <c r="E134" i="1"/>
  <c r="F134" i="1" s="1"/>
  <c r="E135" i="1"/>
  <c r="F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F141" i="1" s="1"/>
  <c r="E142" i="1"/>
  <c r="H142" i="1" s="1"/>
  <c r="E143" i="1"/>
  <c r="F143" i="1" s="1"/>
  <c r="E144" i="1"/>
  <c r="F144" i="1" s="1"/>
  <c r="E145" i="1"/>
  <c r="H145" i="1" s="1"/>
  <c r="E146" i="1"/>
  <c r="H146" i="1" s="1"/>
  <c r="E147" i="1"/>
  <c r="H147" i="1" s="1"/>
  <c r="E148" i="1"/>
  <c r="H148" i="1" s="1"/>
  <c r="E149" i="1"/>
  <c r="F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F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F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F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F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F189" i="1" s="1"/>
  <c r="E190" i="1"/>
  <c r="F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F197" i="1" s="1"/>
  <c r="E198" i="1"/>
  <c r="F198" i="1" s="1"/>
  <c r="E199" i="1"/>
  <c r="F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F205" i="1" s="1"/>
  <c r="E206" i="1"/>
  <c r="H206" i="1" s="1"/>
  <c r="E207" i="1"/>
  <c r="F207" i="1" s="1"/>
  <c r="E208" i="1"/>
  <c r="F208" i="1" s="1"/>
  <c r="E209" i="1"/>
  <c r="H209" i="1" s="1"/>
  <c r="E210" i="1"/>
  <c r="H210" i="1" s="1"/>
  <c r="E211" i="1"/>
  <c r="H211" i="1" s="1"/>
  <c r="E212" i="1"/>
  <c r="H212" i="1" s="1"/>
  <c r="E213" i="1"/>
  <c r="F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F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F229" i="1" s="1"/>
  <c r="E230" i="1"/>
  <c r="H230" i="1" s="1"/>
  <c r="E231" i="1"/>
  <c r="H231" i="1" s="1"/>
  <c r="E232" i="1"/>
  <c r="H232" i="1" s="1"/>
  <c r="E233" i="1"/>
  <c r="H233" i="1" s="1"/>
  <c r="E234" i="1"/>
  <c r="F234" i="1" s="1"/>
  <c r="E235" i="1"/>
  <c r="H235" i="1" s="1"/>
  <c r="E236" i="1"/>
  <c r="H236" i="1" s="1"/>
  <c r="E237" i="1"/>
  <c r="F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F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F253" i="1" s="1"/>
  <c r="E254" i="1"/>
  <c r="F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F261" i="1" s="1"/>
  <c r="E262" i="1"/>
  <c r="F262" i="1" s="1"/>
  <c r="E263" i="1"/>
  <c r="F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F269" i="1" s="1"/>
  <c r="E270" i="1"/>
  <c r="H270" i="1" s="1"/>
  <c r="E271" i="1"/>
  <c r="F271" i="1" s="1"/>
  <c r="E272" i="1"/>
  <c r="F272" i="1" s="1"/>
  <c r="E273" i="1"/>
  <c r="H273" i="1" s="1"/>
  <c r="E274" i="1"/>
  <c r="H274" i="1" s="1"/>
  <c r="E275" i="1"/>
  <c r="H275" i="1" s="1"/>
  <c r="E276" i="1"/>
  <c r="H276" i="1" s="1"/>
  <c r="E277" i="1"/>
  <c r="F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F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F293" i="1" s="1"/>
  <c r="E294" i="1"/>
  <c r="H294" i="1" s="1"/>
  <c r="E295" i="1"/>
  <c r="H295" i="1" s="1"/>
  <c r="E296" i="1"/>
  <c r="H296" i="1" s="1"/>
  <c r="E297" i="1"/>
  <c r="H297" i="1" s="1"/>
  <c r="E298" i="1"/>
  <c r="F298" i="1" s="1"/>
  <c r="E299" i="1"/>
  <c r="H299" i="1" s="1"/>
  <c r="E300" i="1"/>
  <c r="H300" i="1" s="1"/>
  <c r="E301" i="1"/>
  <c r="F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F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F317" i="1" s="1"/>
  <c r="E318" i="1"/>
  <c r="F318" i="1" s="1"/>
  <c r="E319" i="1"/>
  <c r="F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F325" i="1" s="1"/>
  <c r="E326" i="1"/>
  <c r="F326" i="1" s="1"/>
  <c r="E327" i="1"/>
  <c r="F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F333" i="1" s="1"/>
  <c r="E334" i="1"/>
  <c r="H334" i="1" s="1"/>
  <c r="E335" i="1"/>
  <c r="F335" i="1" s="1"/>
  <c r="E336" i="1"/>
  <c r="F336" i="1" s="1"/>
  <c r="E337" i="1"/>
  <c r="H337" i="1" s="1"/>
  <c r="E338" i="1"/>
  <c r="H338" i="1" s="1"/>
  <c r="E339" i="1"/>
  <c r="H339" i="1" s="1"/>
  <c r="E340" i="1"/>
  <c r="H340" i="1" s="1"/>
  <c r="E341" i="1"/>
  <c r="F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F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F357" i="1" s="1"/>
  <c r="E358" i="1"/>
  <c r="H358" i="1" s="1"/>
  <c r="E359" i="1"/>
  <c r="F359" i="1" s="1"/>
  <c r="E360" i="1"/>
  <c r="H360" i="1" s="1"/>
  <c r="E361" i="1"/>
  <c r="H361" i="1" s="1"/>
  <c r="E362" i="1"/>
  <c r="F362" i="1" s="1"/>
  <c r="E363" i="1"/>
  <c r="F363" i="1" s="1"/>
  <c r="E364" i="1"/>
  <c r="H364" i="1" s="1"/>
  <c r="E365" i="1"/>
  <c r="F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F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F381" i="1" s="1"/>
  <c r="E382" i="1"/>
  <c r="F382" i="1" s="1"/>
  <c r="E383" i="1"/>
  <c r="F383" i="1" s="1"/>
  <c r="E384" i="1"/>
  <c r="H384" i="1" s="1"/>
  <c r="E385" i="1"/>
  <c r="H385" i="1" s="1"/>
  <c r="E386" i="1"/>
  <c r="H386" i="1" s="1"/>
  <c r="E5" i="1"/>
  <c r="F5" i="1" s="1"/>
  <c r="N5" i="1"/>
  <c r="N6" i="1"/>
  <c r="N7" i="1"/>
  <c r="N8" i="1"/>
  <c r="N9" i="1"/>
  <c r="N10" i="1"/>
  <c r="O10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J5" i="1"/>
  <c r="J6" i="1"/>
  <c r="J7" i="1"/>
  <c r="M7" i="1" s="1"/>
  <c r="J8" i="1"/>
  <c r="J9" i="1"/>
  <c r="J10" i="1"/>
  <c r="M10" i="1" s="1"/>
  <c r="J11" i="1"/>
  <c r="J12" i="1"/>
  <c r="J13" i="1"/>
  <c r="J14" i="1"/>
  <c r="M14" i="1" s="1"/>
  <c r="J15" i="1"/>
  <c r="M15" i="1" s="1"/>
  <c r="O15" i="1"/>
  <c r="J16" i="1"/>
  <c r="J17" i="1"/>
  <c r="J18" i="1"/>
  <c r="M18" i="1" s="1"/>
  <c r="J19" i="1"/>
  <c r="J20" i="1"/>
  <c r="J21" i="1"/>
  <c r="J22" i="1"/>
  <c r="M22" i="1" s="1"/>
  <c r="J23" i="1"/>
  <c r="M23" i="1" s="1"/>
  <c r="O23" i="1"/>
  <c r="J24" i="1"/>
  <c r="J4" i="1"/>
  <c r="M5" i="1"/>
  <c r="M6" i="1"/>
  <c r="M8" i="1"/>
  <c r="M9" i="1"/>
  <c r="M11" i="1"/>
  <c r="M12" i="1"/>
  <c r="M13" i="1"/>
  <c r="M16" i="1"/>
  <c r="M17" i="1"/>
  <c r="M19" i="1"/>
  <c r="M20" i="1"/>
  <c r="M21" i="1"/>
  <c r="M24" i="1"/>
  <c r="M25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F9" i="1"/>
  <c r="F10" i="1"/>
  <c r="F11" i="1"/>
  <c r="F14" i="1"/>
  <c r="F17" i="1"/>
  <c r="F18" i="1"/>
  <c r="F19" i="1"/>
  <c r="F20" i="1"/>
  <c r="F22" i="1"/>
  <c r="F23" i="1"/>
  <c r="F24" i="1"/>
  <c r="F26" i="1"/>
  <c r="F27" i="1"/>
  <c r="F30" i="1"/>
  <c r="F32" i="1"/>
  <c r="F33" i="1"/>
  <c r="F35" i="1"/>
  <c r="F38" i="1"/>
  <c r="F40" i="1"/>
  <c r="F41" i="1"/>
  <c r="F42" i="1"/>
  <c r="F43" i="1"/>
  <c r="F46" i="1"/>
  <c r="F48" i="1"/>
  <c r="F49" i="1"/>
  <c r="F50" i="1"/>
  <c r="F51" i="1"/>
  <c r="F52" i="1"/>
  <c r="F54" i="1"/>
  <c r="F56" i="1"/>
  <c r="F57" i="1"/>
  <c r="F58" i="1"/>
  <c r="F59" i="1"/>
  <c r="F63" i="1"/>
  <c r="F64" i="1"/>
  <c r="F65" i="1"/>
  <c r="F66" i="1"/>
  <c r="F67" i="1"/>
  <c r="F70" i="1"/>
  <c r="F72" i="1"/>
  <c r="F73" i="1"/>
  <c r="F74" i="1"/>
  <c r="F75" i="1"/>
  <c r="F78" i="1"/>
  <c r="F81" i="1"/>
  <c r="F82" i="1"/>
  <c r="F83" i="1"/>
  <c r="F86" i="1"/>
  <c r="F88" i="1"/>
  <c r="F90" i="1"/>
  <c r="F91" i="1"/>
  <c r="F94" i="1"/>
  <c r="F95" i="1"/>
  <c r="F96" i="1"/>
  <c r="F97" i="1"/>
  <c r="F99" i="1"/>
  <c r="F102" i="1"/>
  <c r="F104" i="1"/>
  <c r="F105" i="1"/>
  <c r="F106" i="1"/>
  <c r="F107" i="1"/>
  <c r="F108" i="1"/>
  <c r="F110" i="1"/>
  <c r="F112" i="1"/>
  <c r="F113" i="1"/>
  <c r="F114" i="1"/>
  <c r="F115" i="1"/>
  <c r="F118" i="1"/>
  <c r="F120" i="1"/>
  <c r="F121" i="1"/>
  <c r="F122" i="1"/>
  <c r="F123" i="1"/>
  <c r="F128" i="1"/>
  <c r="F129" i="1"/>
  <c r="F130" i="1"/>
  <c r="F131" i="1"/>
  <c r="F132" i="1"/>
  <c r="F136" i="1"/>
  <c r="F137" i="1"/>
  <c r="F138" i="1"/>
  <c r="F139" i="1"/>
  <c r="F142" i="1"/>
  <c r="F145" i="1"/>
  <c r="F146" i="1"/>
  <c r="F147" i="1"/>
  <c r="F150" i="1"/>
  <c r="F152" i="1"/>
  <c r="F154" i="1"/>
  <c r="F155" i="1"/>
  <c r="F156" i="1"/>
  <c r="F158" i="1"/>
  <c r="F160" i="1"/>
  <c r="F161" i="1"/>
  <c r="F163" i="1"/>
  <c r="F166" i="1"/>
  <c r="F168" i="1"/>
  <c r="F169" i="1"/>
  <c r="F170" i="1"/>
  <c r="F171" i="1"/>
  <c r="F174" i="1"/>
  <c r="F176" i="1"/>
  <c r="F177" i="1"/>
  <c r="F178" i="1"/>
  <c r="F179" i="1"/>
  <c r="F180" i="1"/>
  <c r="F182" i="1"/>
  <c r="F184" i="1"/>
  <c r="F185" i="1"/>
  <c r="F186" i="1"/>
  <c r="F187" i="1"/>
  <c r="F192" i="1"/>
  <c r="F193" i="1"/>
  <c r="F194" i="1"/>
  <c r="F195" i="1"/>
  <c r="F200" i="1"/>
  <c r="F201" i="1"/>
  <c r="F202" i="1"/>
  <c r="F203" i="1"/>
  <c r="F204" i="1"/>
  <c r="F206" i="1"/>
  <c r="F209" i="1"/>
  <c r="F210" i="1"/>
  <c r="F211" i="1"/>
  <c r="F214" i="1"/>
  <c r="F216" i="1"/>
  <c r="F218" i="1"/>
  <c r="F219" i="1"/>
  <c r="F222" i="1"/>
  <c r="F224" i="1"/>
  <c r="F225" i="1"/>
  <c r="F227" i="1"/>
  <c r="F228" i="1"/>
  <c r="F230" i="1"/>
  <c r="F231" i="1"/>
  <c r="F232" i="1"/>
  <c r="F233" i="1"/>
  <c r="F235" i="1"/>
  <c r="F238" i="1"/>
  <c r="F240" i="1"/>
  <c r="F241" i="1"/>
  <c r="F242" i="1"/>
  <c r="F243" i="1"/>
  <c r="F246" i="1"/>
  <c r="F248" i="1"/>
  <c r="F249" i="1"/>
  <c r="F250" i="1"/>
  <c r="F251" i="1"/>
  <c r="F256" i="1"/>
  <c r="F257" i="1"/>
  <c r="F258" i="1"/>
  <c r="F259" i="1"/>
  <c r="F264" i="1"/>
  <c r="F265" i="1"/>
  <c r="F266" i="1"/>
  <c r="F267" i="1"/>
  <c r="F270" i="1"/>
  <c r="F273" i="1"/>
  <c r="F274" i="1"/>
  <c r="F275" i="1"/>
  <c r="F276" i="1"/>
  <c r="F278" i="1"/>
  <c r="F280" i="1"/>
  <c r="F282" i="1"/>
  <c r="F283" i="1"/>
  <c r="F286" i="1"/>
  <c r="F288" i="1"/>
  <c r="F289" i="1"/>
  <c r="F291" i="1"/>
  <c r="F294" i="1"/>
  <c r="F295" i="1"/>
  <c r="F296" i="1"/>
  <c r="F297" i="1"/>
  <c r="F299" i="1"/>
  <c r="F300" i="1"/>
  <c r="F302" i="1"/>
  <c r="F304" i="1"/>
  <c r="F305" i="1"/>
  <c r="F306" i="1"/>
  <c r="F307" i="1"/>
  <c r="F310" i="1"/>
  <c r="F312" i="1"/>
  <c r="F313" i="1"/>
  <c r="F314" i="1"/>
  <c r="F315" i="1"/>
  <c r="F320" i="1"/>
  <c r="F321" i="1"/>
  <c r="F322" i="1"/>
  <c r="F323" i="1"/>
  <c r="F328" i="1"/>
  <c r="F329" i="1"/>
  <c r="F330" i="1"/>
  <c r="F331" i="1"/>
  <c r="F334" i="1"/>
  <c r="F337" i="1"/>
  <c r="F338" i="1"/>
  <c r="F339" i="1"/>
  <c r="F342" i="1"/>
  <c r="F344" i="1"/>
  <c r="F346" i="1"/>
  <c r="F347" i="1"/>
  <c r="F348" i="1"/>
  <c r="F350" i="1"/>
  <c r="F352" i="1"/>
  <c r="F353" i="1"/>
  <c r="F355" i="1"/>
  <c r="F358" i="1"/>
  <c r="F360" i="1"/>
  <c r="F361" i="1"/>
  <c r="F366" i="1"/>
  <c r="F368" i="1"/>
  <c r="F369" i="1"/>
  <c r="F370" i="1"/>
  <c r="F371" i="1"/>
  <c r="F372" i="1"/>
  <c r="F374" i="1"/>
  <c r="F376" i="1"/>
  <c r="F377" i="1"/>
  <c r="F378" i="1"/>
  <c r="F379" i="1"/>
  <c r="F384" i="1"/>
  <c r="F385" i="1"/>
  <c r="F386" i="1"/>
  <c r="F6" i="1"/>
  <c r="F8" i="1"/>
  <c r="O9" i="1"/>
  <c r="O17" i="1"/>
  <c r="O4" i="1"/>
  <c r="AB38" i="1"/>
  <c r="AB39" i="1"/>
  <c r="AB40" i="1"/>
  <c r="AB41" i="1"/>
  <c r="AB42" i="1"/>
  <c r="AB43" i="1"/>
  <c r="AB44" i="1"/>
  <c r="AB45" i="1"/>
  <c r="AB46" i="1"/>
  <c r="AB47" i="1"/>
  <c r="AB28" i="1"/>
  <c r="AB29" i="1"/>
  <c r="AB30" i="1"/>
  <c r="AB31" i="1"/>
  <c r="AB32" i="1"/>
  <c r="AB33" i="1"/>
  <c r="AB34" i="1"/>
  <c r="AB35" i="1"/>
  <c r="AB36" i="1"/>
  <c r="AA36" i="1"/>
  <c r="AB37" i="1"/>
  <c r="AA38" i="1"/>
  <c r="AA39" i="1"/>
  <c r="AA40" i="1"/>
  <c r="AA41" i="1"/>
  <c r="AA42" i="1"/>
  <c r="AA43" i="1"/>
  <c r="AA44" i="1"/>
  <c r="AA45" i="1"/>
  <c r="AA46" i="1"/>
  <c r="AA47" i="1"/>
  <c r="AA28" i="1"/>
  <c r="AA29" i="1"/>
  <c r="AA30" i="1"/>
  <c r="AA31" i="1"/>
  <c r="AA32" i="1"/>
  <c r="AA33" i="1"/>
  <c r="AA34" i="1"/>
  <c r="AA35" i="1"/>
  <c r="AA3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B2" i="1"/>
  <c r="D6" i="1" s="1"/>
  <c r="B1" i="1"/>
  <c r="C153" i="1" s="1"/>
  <c r="A18" i="2"/>
  <c r="B9" i="2" s="1"/>
  <c r="D62" i="2" l="1"/>
  <c r="D63" i="2" s="1"/>
  <c r="D57" i="2"/>
  <c r="C62" i="2"/>
  <c r="C63" i="2" s="1"/>
  <c r="F28" i="2"/>
  <c r="F29" i="2"/>
  <c r="F30" i="2" s="1"/>
  <c r="F31" i="2" s="1"/>
  <c r="F32" i="2" s="1"/>
  <c r="B8" i="2"/>
  <c r="B16" i="2"/>
  <c r="B15" i="2"/>
  <c r="B7" i="2"/>
  <c r="B14" i="2"/>
  <c r="B6" i="2"/>
  <c r="B13" i="2"/>
  <c r="B5" i="2"/>
  <c r="B12" i="2"/>
  <c r="B4" i="2"/>
  <c r="B11" i="2"/>
  <c r="B10" i="2"/>
  <c r="B2" i="2"/>
  <c r="B3" i="2"/>
  <c r="B1" i="2"/>
  <c r="F332" i="1"/>
  <c r="F308" i="1"/>
  <c r="F260" i="1"/>
  <c r="F188" i="1"/>
  <c r="F84" i="1"/>
  <c r="F212" i="1"/>
  <c r="F140" i="1"/>
  <c r="F116" i="1"/>
  <c r="F60" i="1"/>
  <c r="F380" i="1"/>
  <c r="F356" i="1"/>
  <c r="F284" i="1"/>
  <c r="F236" i="1"/>
  <c r="F316" i="1"/>
  <c r="F164" i="1"/>
  <c r="H33" i="1"/>
  <c r="L20" i="1" s="1"/>
  <c r="H25" i="1"/>
  <c r="H17" i="1"/>
  <c r="F340" i="1"/>
  <c r="F268" i="1"/>
  <c r="F244" i="1"/>
  <c r="F196" i="1"/>
  <c r="F124" i="1"/>
  <c r="F92" i="1"/>
  <c r="F68" i="1"/>
  <c r="F12" i="1"/>
  <c r="H40" i="1"/>
  <c r="H32" i="1"/>
  <c r="L19" i="1" s="1"/>
  <c r="H24" i="1"/>
  <c r="L11" i="1" s="1"/>
  <c r="H39" i="1"/>
  <c r="H31" i="1"/>
  <c r="L18" i="1" s="1"/>
  <c r="H23" i="1"/>
  <c r="L10" i="1" s="1"/>
  <c r="F292" i="1"/>
  <c r="F220" i="1"/>
  <c r="F172" i="1"/>
  <c r="F148" i="1"/>
  <c r="F364" i="1"/>
  <c r="F324" i="1"/>
  <c r="F252" i="1"/>
  <c r="F100" i="1"/>
  <c r="F76" i="1"/>
  <c r="F44" i="1"/>
  <c r="H38" i="1"/>
  <c r="H30" i="1"/>
  <c r="L17" i="1" s="1"/>
  <c r="H22" i="1"/>
  <c r="L9" i="1" s="1"/>
  <c r="H37" i="1"/>
  <c r="L24" i="1" s="1"/>
  <c r="H29" i="1"/>
  <c r="L16" i="1" s="1"/>
  <c r="H21" i="1"/>
  <c r="L8" i="1" s="1"/>
  <c r="H36" i="1"/>
  <c r="L23" i="1" s="1"/>
  <c r="H28" i="1"/>
  <c r="L15" i="1" s="1"/>
  <c r="H20" i="1"/>
  <c r="L7" i="1" s="1"/>
  <c r="H35" i="1"/>
  <c r="L22" i="1" s="1"/>
  <c r="H27" i="1"/>
  <c r="L14" i="1" s="1"/>
  <c r="H19" i="1"/>
  <c r="L6" i="1" s="1"/>
  <c r="H34" i="1"/>
  <c r="L21" i="1" s="1"/>
  <c r="H26" i="1"/>
  <c r="L13" i="1" s="1"/>
  <c r="H18" i="1"/>
  <c r="L5" i="1" s="1"/>
  <c r="L12" i="1"/>
  <c r="L25" i="1"/>
  <c r="L4" i="1"/>
  <c r="F167" i="1"/>
  <c r="F303" i="1"/>
  <c r="F239" i="1"/>
  <c r="F175" i="1"/>
  <c r="F103" i="1"/>
  <c r="F31" i="1"/>
  <c r="F311" i="1"/>
  <c r="F247" i="1"/>
  <c r="F183" i="1"/>
  <c r="F111" i="1"/>
  <c r="F279" i="1"/>
  <c r="F215" i="1"/>
  <c r="F119" i="1"/>
  <c r="F39" i="1"/>
  <c r="F255" i="1"/>
  <c r="F191" i="1"/>
  <c r="F151" i="1"/>
  <c r="F47" i="1"/>
  <c r="F7" i="1"/>
  <c r="F367" i="1"/>
  <c r="F343" i="1"/>
  <c r="F375" i="1"/>
  <c r="F287" i="1"/>
  <c r="F223" i="1"/>
  <c r="F127" i="1"/>
  <c r="F87" i="1"/>
  <c r="F55" i="1"/>
  <c r="F351" i="1"/>
  <c r="F159" i="1"/>
  <c r="H357" i="1"/>
  <c r="H325" i="1"/>
  <c r="H293" i="1"/>
  <c r="H261" i="1"/>
  <c r="H229" i="1"/>
  <c r="H197" i="1"/>
  <c r="H165" i="1"/>
  <c r="H133" i="1"/>
  <c r="H101" i="1"/>
  <c r="H69" i="1"/>
  <c r="H381" i="1"/>
  <c r="H349" i="1"/>
  <c r="H317" i="1"/>
  <c r="H285" i="1"/>
  <c r="H253" i="1"/>
  <c r="H221" i="1"/>
  <c r="H189" i="1"/>
  <c r="H157" i="1"/>
  <c r="H125" i="1"/>
  <c r="H93" i="1"/>
  <c r="H61" i="1"/>
  <c r="H373" i="1"/>
  <c r="H341" i="1"/>
  <c r="H309" i="1"/>
  <c r="H277" i="1"/>
  <c r="H245" i="1"/>
  <c r="H213" i="1"/>
  <c r="H181" i="1"/>
  <c r="H149" i="1"/>
  <c r="H117" i="1"/>
  <c r="H85" i="1"/>
  <c r="H53" i="1"/>
  <c r="H365" i="1"/>
  <c r="H333" i="1"/>
  <c r="H301" i="1"/>
  <c r="H269" i="1"/>
  <c r="H237" i="1"/>
  <c r="H205" i="1"/>
  <c r="H173" i="1"/>
  <c r="H141" i="1"/>
  <c r="H109" i="1"/>
  <c r="H77" i="1"/>
  <c r="H45" i="1"/>
  <c r="H13" i="1"/>
  <c r="H336" i="1"/>
  <c r="H272" i="1"/>
  <c r="H208" i="1"/>
  <c r="H144" i="1"/>
  <c r="H80" i="1"/>
  <c r="H16" i="1"/>
  <c r="H383" i="1"/>
  <c r="H359" i="1"/>
  <c r="H335" i="1"/>
  <c r="H327" i="1"/>
  <c r="H319" i="1"/>
  <c r="H271" i="1"/>
  <c r="H263" i="1"/>
  <c r="H207" i="1"/>
  <c r="H199" i="1"/>
  <c r="H143" i="1"/>
  <c r="H135" i="1"/>
  <c r="H79" i="1"/>
  <c r="H71" i="1"/>
  <c r="H15" i="1"/>
  <c r="H382" i="1"/>
  <c r="H326" i="1"/>
  <c r="H318" i="1"/>
  <c r="H262" i="1"/>
  <c r="H254" i="1"/>
  <c r="H198" i="1"/>
  <c r="H190" i="1"/>
  <c r="H134" i="1"/>
  <c r="H126" i="1"/>
  <c r="H62" i="1"/>
  <c r="H5" i="1"/>
  <c r="H363" i="1"/>
  <c r="F354" i="1"/>
  <c r="F345" i="1"/>
  <c r="F290" i="1"/>
  <c r="F281" i="1"/>
  <c r="F226" i="1"/>
  <c r="F217" i="1"/>
  <c r="F162" i="1"/>
  <c r="F153" i="1"/>
  <c r="F98" i="1"/>
  <c r="F89" i="1"/>
  <c r="F34" i="1"/>
  <c r="F25" i="1"/>
  <c r="H362" i="1"/>
  <c r="H298" i="1"/>
  <c r="H234" i="1"/>
  <c r="F37" i="1"/>
  <c r="F29" i="1"/>
  <c r="F21" i="1"/>
  <c r="O20" i="1"/>
  <c r="O12" i="1"/>
  <c r="O8" i="1"/>
  <c r="O7" i="1"/>
  <c r="O22" i="1"/>
  <c r="O14" i="1"/>
  <c r="O6" i="1"/>
  <c r="O21" i="1"/>
  <c r="O13" i="1"/>
  <c r="O5" i="1"/>
  <c r="O16" i="1"/>
  <c r="O11" i="1"/>
  <c r="O24" i="1"/>
  <c r="O19" i="1"/>
  <c r="O18" i="1"/>
  <c r="AA27" i="1"/>
  <c r="AB27" i="1"/>
  <c r="D355" i="1"/>
  <c r="D291" i="1"/>
  <c r="D195" i="1"/>
  <c r="D163" i="1"/>
  <c r="D133" i="1"/>
  <c r="D101" i="1"/>
  <c r="D378" i="1"/>
  <c r="D317" i="1"/>
  <c r="D285" i="1"/>
  <c r="D253" i="1"/>
  <c r="D221" i="1"/>
  <c r="D189" i="1"/>
  <c r="D161" i="1"/>
  <c r="D131" i="1"/>
  <c r="D99" i="1"/>
  <c r="D67" i="1"/>
  <c r="D35" i="1"/>
  <c r="D373" i="1"/>
  <c r="D347" i="1"/>
  <c r="D315" i="1"/>
  <c r="D283" i="1"/>
  <c r="D251" i="1"/>
  <c r="D219" i="1"/>
  <c r="D187" i="1"/>
  <c r="D157" i="1"/>
  <c r="D125" i="1"/>
  <c r="D93" i="1"/>
  <c r="D61" i="1"/>
  <c r="D29" i="1"/>
  <c r="D371" i="1"/>
  <c r="D341" i="1"/>
  <c r="D309" i="1"/>
  <c r="D277" i="1"/>
  <c r="D245" i="1"/>
  <c r="D213" i="1"/>
  <c r="D181" i="1"/>
  <c r="D155" i="1"/>
  <c r="D123" i="1"/>
  <c r="D91" i="1"/>
  <c r="D59" i="1"/>
  <c r="D27" i="1"/>
  <c r="D379" i="1"/>
  <c r="D259" i="1"/>
  <c r="D37" i="1"/>
  <c r="D349" i="1"/>
  <c r="D339" i="1"/>
  <c r="D243" i="1"/>
  <c r="D179" i="1"/>
  <c r="D149" i="1"/>
  <c r="D117" i="1"/>
  <c r="D85" i="1"/>
  <c r="D365" i="1"/>
  <c r="D333" i="1"/>
  <c r="D301" i="1"/>
  <c r="D269" i="1"/>
  <c r="D237" i="1"/>
  <c r="D205" i="1"/>
  <c r="D173" i="1"/>
  <c r="D147" i="1"/>
  <c r="D115" i="1"/>
  <c r="D83" i="1"/>
  <c r="D51" i="1"/>
  <c r="D19" i="1"/>
  <c r="D323" i="1"/>
  <c r="D227" i="1"/>
  <c r="D69" i="1"/>
  <c r="D370" i="1"/>
  <c r="D307" i="1"/>
  <c r="D211" i="1"/>
  <c r="D21" i="1"/>
  <c r="D5" i="1"/>
  <c r="D386" i="1"/>
  <c r="D363" i="1"/>
  <c r="D331" i="1"/>
  <c r="D299" i="1"/>
  <c r="D267" i="1"/>
  <c r="D235" i="1"/>
  <c r="D203" i="1"/>
  <c r="D171" i="1"/>
  <c r="D141" i="1"/>
  <c r="D109" i="1"/>
  <c r="D77" i="1"/>
  <c r="D45" i="1"/>
  <c r="D13" i="1"/>
  <c r="D275" i="1"/>
  <c r="D53" i="1"/>
  <c r="D381" i="1"/>
  <c r="D357" i="1"/>
  <c r="D325" i="1"/>
  <c r="D293" i="1"/>
  <c r="D261" i="1"/>
  <c r="D229" i="1"/>
  <c r="D197" i="1"/>
  <c r="D165" i="1"/>
  <c r="D139" i="1"/>
  <c r="D107" i="1"/>
  <c r="D75" i="1"/>
  <c r="D43" i="1"/>
  <c r="D11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361" i="1"/>
  <c r="D329" i="1"/>
  <c r="D297" i="1"/>
  <c r="D265" i="1"/>
  <c r="D201" i="1"/>
  <c r="D368" i="1"/>
  <c r="D336" i="1"/>
  <c r="D304" i="1"/>
  <c r="D288" i="1"/>
  <c r="D280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385" i="1"/>
  <c r="D377" i="1"/>
  <c r="D353" i="1"/>
  <c r="D337" i="1"/>
  <c r="D313" i="1"/>
  <c r="D289" i="1"/>
  <c r="D273" i="1"/>
  <c r="D257" i="1"/>
  <c r="D241" i="1"/>
  <c r="D233" i="1"/>
  <c r="D225" i="1"/>
  <c r="D217" i="1"/>
  <c r="D209" i="1"/>
  <c r="D193" i="1"/>
  <c r="D185" i="1"/>
  <c r="D169" i="1"/>
  <c r="D384" i="1"/>
  <c r="D376" i="1"/>
  <c r="D360" i="1"/>
  <c r="D352" i="1"/>
  <c r="D344" i="1"/>
  <c r="D328" i="1"/>
  <c r="D320" i="1"/>
  <c r="D312" i="1"/>
  <c r="D296" i="1"/>
  <c r="D272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369" i="1"/>
  <c r="D345" i="1"/>
  <c r="D321" i="1"/>
  <c r="D305" i="1"/>
  <c r="D281" i="1"/>
  <c r="D249" i="1"/>
  <c r="D177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C386" i="1"/>
  <c r="C44" i="1"/>
  <c r="C360" i="1"/>
  <c r="C352" i="1"/>
  <c r="C92" i="1"/>
  <c r="C28" i="1"/>
  <c r="C344" i="1"/>
  <c r="C336" i="1"/>
  <c r="C116" i="1"/>
  <c r="C328" i="1"/>
  <c r="C52" i="1"/>
  <c r="C108" i="1"/>
  <c r="C36" i="1"/>
  <c r="C148" i="1"/>
  <c r="C132" i="1"/>
  <c r="C68" i="1"/>
  <c r="C384" i="1"/>
  <c r="C320" i="1"/>
  <c r="C368" i="1"/>
  <c r="C100" i="1"/>
  <c r="C84" i="1"/>
  <c r="C20" i="1"/>
  <c r="C140" i="1"/>
  <c r="C76" i="1"/>
  <c r="C12" i="1"/>
  <c r="C124" i="1"/>
  <c r="C60" i="1"/>
  <c r="C376" i="1"/>
  <c r="C176" i="1"/>
  <c r="C99" i="1"/>
  <c r="C75" i="1"/>
  <c r="C67" i="1"/>
  <c r="C59" i="1"/>
  <c r="C51" i="1"/>
  <c r="C43" i="1"/>
  <c r="C35" i="1"/>
  <c r="C27" i="1"/>
  <c r="C19" i="1"/>
  <c r="C1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262" i="1"/>
  <c r="C304" i="1"/>
  <c r="C288" i="1"/>
  <c r="C272" i="1"/>
  <c r="C256" i="1"/>
  <c r="C240" i="1"/>
  <c r="C224" i="1"/>
  <c r="C208" i="1"/>
  <c r="C192" i="1"/>
  <c r="C160" i="1"/>
  <c r="C139" i="1"/>
  <c r="C115" i="1"/>
  <c r="C83" i="1"/>
  <c r="C130" i="1"/>
  <c r="C90" i="1"/>
  <c r="C58" i="1"/>
  <c r="C34" i="1"/>
  <c r="C18" i="1"/>
  <c r="C382" i="1"/>
  <c r="C366" i="1"/>
  <c r="C350" i="1"/>
  <c r="C342" i="1"/>
  <c r="C326" i="1"/>
  <c r="C318" i="1"/>
  <c r="C302" i="1"/>
  <c r="C286" i="1"/>
  <c r="C270" i="1"/>
  <c r="C254" i="1"/>
  <c r="C238" i="1"/>
  <c r="C230" i="1"/>
  <c r="C222" i="1"/>
  <c r="C214" i="1"/>
  <c r="C206" i="1"/>
  <c r="C198" i="1"/>
  <c r="C190" i="1"/>
  <c r="C182" i="1"/>
  <c r="C174" i="1"/>
  <c r="C158" i="1"/>
  <c r="C5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65" i="1"/>
  <c r="C157" i="1"/>
  <c r="C131" i="1"/>
  <c r="C107" i="1"/>
  <c r="C114" i="1"/>
  <c r="C82" i="1"/>
  <c r="C50" i="1"/>
  <c r="C26" i="1"/>
  <c r="C10" i="1"/>
  <c r="C374" i="1"/>
  <c r="C358" i="1"/>
  <c r="C334" i="1"/>
  <c r="C310" i="1"/>
  <c r="C294" i="1"/>
  <c r="C278" i="1"/>
  <c r="C246" i="1"/>
  <c r="C166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312" i="1"/>
  <c r="C296" i="1"/>
  <c r="C280" i="1"/>
  <c r="C264" i="1"/>
  <c r="C248" i="1"/>
  <c r="C232" i="1"/>
  <c r="C216" i="1"/>
  <c r="C200" i="1"/>
  <c r="C184" i="1"/>
  <c r="C168" i="1"/>
  <c r="C147" i="1"/>
  <c r="C123" i="1"/>
  <c r="C91" i="1"/>
  <c r="C146" i="1"/>
  <c r="C122" i="1"/>
  <c r="C98" i="1"/>
  <c r="C66" i="1"/>
  <c r="C42" i="1"/>
  <c r="C143" i="1"/>
  <c r="C127" i="1"/>
  <c r="C119" i="1"/>
  <c r="C103" i="1"/>
  <c r="C79" i="1"/>
  <c r="C63" i="1"/>
  <c r="C47" i="1"/>
  <c r="C39" i="1"/>
  <c r="C23" i="1"/>
  <c r="C15" i="1"/>
  <c r="C379" i="1"/>
  <c r="C363" i="1"/>
  <c r="C355" i="1"/>
  <c r="C339" i="1"/>
  <c r="C331" i="1"/>
  <c r="C323" i="1"/>
  <c r="C307" i="1"/>
  <c r="C299" i="1"/>
  <c r="C291" i="1"/>
  <c r="C283" i="1"/>
  <c r="C275" i="1"/>
  <c r="C267" i="1"/>
  <c r="C259" i="1"/>
  <c r="C150" i="1"/>
  <c r="C134" i="1"/>
  <c r="C118" i="1"/>
  <c r="C102" i="1"/>
  <c r="C86" i="1"/>
  <c r="C78" i="1"/>
  <c r="C70" i="1"/>
  <c r="C62" i="1"/>
  <c r="C54" i="1"/>
  <c r="C46" i="1"/>
  <c r="C38" i="1"/>
  <c r="C30" i="1"/>
  <c r="C22" i="1"/>
  <c r="C14" i="1"/>
  <c r="C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38" i="1"/>
  <c r="C106" i="1"/>
  <c r="C74" i="1"/>
  <c r="C151" i="1"/>
  <c r="C135" i="1"/>
  <c r="C111" i="1"/>
  <c r="C95" i="1"/>
  <c r="C87" i="1"/>
  <c r="C71" i="1"/>
  <c r="C55" i="1"/>
  <c r="C31" i="1"/>
  <c r="C371" i="1"/>
  <c r="C347" i="1"/>
  <c r="C315" i="1"/>
  <c r="C251" i="1"/>
  <c r="C142" i="1"/>
  <c r="C126" i="1"/>
  <c r="C110" i="1"/>
  <c r="C94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B19" i="2" l="1"/>
  <c r="C6" i="2" s="1"/>
  <c r="C13" i="2" l="1"/>
  <c r="C15" i="2"/>
  <c r="C2" i="2"/>
  <c r="C8" i="2"/>
  <c r="C4" i="2"/>
  <c r="C9" i="2"/>
  <c r="C12" i="2"/>
  <c r="C16" i="2"/>
  <c r="C11" i="2"/>
  <c r="C10" i="2"/>
  <c r="C5" i="2"/>
  <c r="C1" i="2"/>
  <c r="C7" i="2"/>
  <c r="C14" i="2"/>
  <c r="C3" i="2"/>
</calcChain>
</file>

<file path=xl/sharedStrings.xml><?xml version="1.0" encoding="utf-8"?>
<sst xmlns="http://schemas.openxmlformats.org/spreadsheetml/2006/main" count="34" uniqueCount="33">
  <si>
    <t>макс</t>
  </si>
  <si>
    <t>мин</t>
  </si>
  <si>
    <t>#</t>
  </si>
  <si>
    <t>V</t>
  </si>
  <si>
    <t>T1</t>
  </si>
  <si>
    <t>T2</t>
  </si>
  <si>
    <t>A</t>
  </si>
  <si>
    <t>t,с</t>
  </si>
  <si>
    <t>A1</t>
  </si>
  <si>
    <t>Sin(x)</t>
  </si>
  <si>
    <t>k=</t>
  </si>
  <si>
    <t>T=</t>
  </si>
  <si>
    <t>Sin</t>
  </si>
  <si>
    <t>Частота таймера</t>
  </si>
  <si>
    <t>Частота MCU</t>
  </si>
  <si>
    <t>1 такт=</t>
  </si>
  <si>
    <t>мкс</t>
  </si>
  <si>
    <t>длительность нарастания, мс</t>
  </si>
  <si>
    <t>тактов/шаг</t>
  </si>
  <si>
    <t>t,мс</t>
  </si>
  <si>
    <t>A2</t>
  </si>
  <si>
    <t>Prescaler</t>
  </si>
  <si>
    <t>timeout, ms</t>
  </si>
  <si>
    <t>TIMEOUT_MS</t>
  </si>
  <si>
    <t>Tick (timer)</t>
  </si>
  <si>
    <t>Hbyte</t>
  </si>
  <si>
    <t>Timer</t>
  </si>
  <si>
    <t>Clock, MCU</t>
  </si>
  <si>
    <t>Clock, timer</t>
  </si>
  <si>
    <t>Overflows in 1s</t>
  </si>
  <si>
    <t>Timeout0, s</t>
  </si>
  <si>
    <t>Timeout 1ms, ticks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</si>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</sst>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0" borderId="11" xfId="0" applyFill="1" applyBorder="1"/>
    <xf numFmtId="2" fontId="0" fillId="0" borderId="10" xfId="0" applyNumberFormat="1" applyBorder="1"/>
    <xf numFmtId="2" fontId="0" fillId="33" borderId="10" xfId="0" applyNumberFormat="1" applyFill="1" applyBorder="1"/>
    <xf numFmtId="183" fontId="0" fillId="33" borderId="10" xfId="0" applyNumberFormat="1" applyFill="1" applyBorder="1"/>
    <xf numFmtId="0" fontId="16" fillId="0" borderId="10" xfId="0" applyFont="1" applyBorder="1" applyAlignment="1">
      <alignment horizontal="center" vertical="center"/>
    </xf>
    <xf numFmtId="1" fontId="0" fillId="33" borderId="10" xfId="0" applyNumberFormat="1" applyFill="1" applyBorder="1"/>
    <xf numFmtId="0" fontId="0" fillId="0" borderId="0" xfId="0" applyBorder="1"/>
    <xf numFmtId="0" fontId="0" fillId="33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0" fontId="18" fillId="33" borderId="0" xfId="0" applyFont="1" applyFill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out!$J$4:$J$24</c:f>
              <c:numCache>
                <c:formatCode>0.00</c:formatCode>
                <c:ptCount val="21"/>
                <c:pt idx="0">
                  <c:v>0.39999999999999997</c:v>
                </c:pt>
                <c:pt idx="1">
                  <c:v>0.43333333333333329</c:v>
                </c:pt>
                <c:pt idx="2">
                  <c:v>0.46666666666666662</c:v>
                </c:pt>
                <c:pt idx="3">
                  <c:v>0.49999999999999994</c:v>
                </c:pt>
                <c:pt idx="4">
                  <c:v>0.53333333333333333</c:v>
                </c:pt>
                <c:pt idx="5">
                  <c:v>0.56666666666666665</c:v>
                </c:pt>
                <c:pt idx="6">
                  <c:v>0.6</c:v>
                </c:pt>
                <c:pt idx="7">
                  <c:v>0.6333333333333333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0.73333333333333328</c:v>
                </c:pt>
                <c:pt idx="11">
                  <c:v>0.76666666666666661</c:v>
                </c:pt>
                <c:pt idx="12">
                  <c:v>0.79999999999999993</c:v>
                </c:pt>
                <c:pt idx="13">
                  <c:v>0.83333333333333326</c:v>
                </c:pt>
                <c:pt idx="14">
                  <c:v>0.86666666666666659</c:v>
                </c:pt>
                <c:pt idx="15">
                  <c:v>0.89999999999999991</c:v>
                </c:pt>
                <c:pt idx="16">
                  <c:v>0.93333333333333324</c:v>
                </c:pt>
                <c:pt idx="17">
                  <c:v>0.96666666666666656</c:v>
                </c:pt>
                <c:pt idx="18">
                  <c:v>0.99999999999999989</c:v>
                </c:pt>
                <c:pt idx="19">
                  <c:v>1.0333333333333332</c:v>
                </c:pt>
                <c:pt idx="20">
                  <c:v>1.0666666666666667</c:v>
                </c:pt>
              </c:numCache>
            </c:numRef>
          </c:cat>
          <c:val>
            <c:numRef>
              <c:f>out!$N$4:$N$24</c:f>
              <c:numCache>
                <c:formatCode>0.000</c:formatCode>
                <c:ptCount val="21"/>
                <c:pt idx="0">
                  <c:v>0</c:v>
                </c:pt>
                <c:pt idx="1">
                  <c:v>5.6497601680327553E-2</c:v>
                </c:pt>
                <c:pt idx="2">
                  <c:v>3.2294636184520303E-2</c:v>
                </c:pt>
                <c:pt idx="3">
                  <c:v>3.7269514240475435E-2</c:v>
                </c:pt>
                <c:pt idx="4">
                  <c:v>7.2537293828945387E-2</c:v>
                </c:pt>
                <c:pt idx="5">
                  <c:v>0.2379131274605811</c:v>
                </c:pt>
                <c:pt idx="6">
                  <c:v>0.40997944830673549</c:v>
                </c:pt>
                <c:pt idx="7">
                  <c:v>0.49210848171497906</c:v>
                </c:pt>
                <c:pt idx="8">
                  <c:v>0.58347430342988083</c:v>
                </c:pt>
                <c:pt idx="9">
                  <c:v>0.73613070887323817</c:v>
                </c:pt>
                <c:pt idx="10">
                  <c:v>1</c:v>
                </c:pt>
                <c:pt idx="11">
                  <c:v>0.75783033459425597</c:v>
                </c:pt>
                <c:pt idx="12">
                  <c:v>0.59063553162654259</c:v>
                </c:pt>
                <c:pt idx="13">
                  <c:v>0.51207378037987983</c:v>
                </c:pt>
                <c:pt idx="14">
                  <c:v>0.41942152478564643</c:v>
                </c:pt>
                <c:pt idx="15">
                  <c:v>0.2508120784178019</c:v>
                </c:pt>
                <c:pt idx="16">
                  <c:v>0.1665124294380243</c:v>
                </c:pt>
                <c:pt idx="17">
                  <c:v>0.13697471594064153</c:v>
                </c:pt>
                <c:pt idx="18">
                  <c:v>8.2450399670694036E-2</c:v>
                </c:pt>
                <c:pt idx="19">
                  <c:v>6.669418898577209E-2</c:v>
                </c:pt>
                <c:pt idx="20">
                  <c:v>4.5280078668698501E-2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991-4B8E-BF72-8F94B62E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13328"/>
        <c:axId val="672464192"/>
      </c:lineChart>
      <c:lineChart>
        <c:grouping val="standard"/>
        <c:varyColors val="0"/>
        <c:ser>
          <c:idx val="1"/>
          <c:order val="1"/>
          <c:tx>
            <c:v>Sin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out!$J$4:$J$24</c:f>
              <c:numCache>
                <c:formatCode>0.00</c:formatCode>
                <c:ptCount val="21"/>
                <c:pt idx="0">
                  <c:v>0.39999999999999997</c:v>
                </c:pt>
                <c:pt idx="1">
                  <c:v>0.43333333333333329</c:v>
                </c:pt>
                <c:pt idx="2">
                  <c:v>0.46666666666666662</c:v>
                </c:pt>
                <c:pt idx="3">
                  <c:v>0.49999999999999994</c:v>
                </c:pt>
                <c:pt idx="4">
                  <c:v>0.53333333333333333</c:v>
                </c:pt>
                <c:pt idx="5">
                  <c:v>0.56666666666666665</c:v>
                </c:pt>
                <c:pt idx="6">
                  <c:v>0.6</c:v>
                </c:pt>
                <c:pt idx="7">
                  <c:v>0.6333333333333333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0.73333333333333328</c:v>
                </c:pt>
                <c:pt idx="11">
                  <c:v>0.76666666666666661</c:v>
                </c:pt>
                <c:pt idx="12">
                  <c:v>0.79999999999999993</c:v>
                </c:pt>
                <c:pt idx="13">
                  <c:v>0.83333333333333326</c:v>
                </c:pt>
                <c:pt idx="14">
                  <c:v>0.86666666666666659</c:v>
                </c:pt>
                <c:pt idx="15">
                  <c:v>0.89999999999999991</c:v>
                </c:pt>
                <c:pt idx="16">
                  <c:v>0.93333333333333324</c:v>
                </c:pt>
                <c:pt idx="17">
                  <c:v>0.96666666666666656</c:v>
                </c:pt>
                <c:pt idx="18">
                  <c:v>0.99999999999999989</c:v>
                </c:pt>
                <c:pt idx="19">
                  <c:v>1.0333333333333332</c:v>
                </c:pt>
                <c:pt idx="20">
                  <c:v>1.0666666666666667</c:v>
                </c:pt>
              </c:numCache>
            </c:numRef>
          </c:cat>
          <c:val>
            <c:numRef>
              <c:f>out!$L$4:$L$24</c:f>
              <c:numCache>
                <c:formatCode>General</c:formatCode>
                <c:ptCount val="21"/>
                <c:pt idx="0">
                  <c:v>0</c:v>
                </c:pt>
                <c:pt idx="1">
                  <c:v>1.1854101348226891</c:v>
                </c:pt>
                <c:pt idx="2">
                  <c:v>4.1958174840880105</c:v>
                </c:pt>
                <c:pt idx="3">
                  <c:v>8.623179243306339</c:v>
                </c:pt>
                <c:pt idx="4">
                  <c:v>14.065883600584513</c:v>
                </c:pt>
                <c:pt idx="5">
                  <c:v>20.030215680698078</c:v>
                </c:pt>
                <c:pt idx="6">
                  <c:v>25.975143071186054</c:v>
                </c:pt>
                <c:pt idx="7">
                  <c:v>31.361393584521309</c:v>
                </c:pt>
                <c:pt idx="8">
                  <c:v>35.700373347960749</c:v>
                </c:pt>
                <c:pt idx="9">
                  <c:v>38.598487796764985</c:v>
                </c:pt>
                <c:pt idx="10">
                  <c:v>39.792845155163789</c:v>
                </c:pt>
                <c:pt idx="11">
                  <c:v>39.175103695319848</c:v>
                </c:pt>
                <c:pt idx="12">
                  <c:v>36.801299558046125</c:v>
                </c:pt>
                <c:pt idx="13">
                  <c:v>32.886763640725249</c:v>
                </c:pt>
                <c:pt idx="14">
                  <c:v>27.78658864821773</c:v>
                </c:pt>
                <c:pt idx="15">
                  <c:v>21.963418166277151</c:v>
                </c:pt>
                <c:pt idx="16">
                  <c:v>15.945479653015838</c:v>
                </c:pt>
                <c:pt idx="17">
                  <c:v>10.278668230995351</c:v>
                </c:pt>
                <c:pt idx="18">
                  <c:v>5.559051195561274</c:v>
                </c:pt>
                <c:pt idx="19">
                  <c:v>2.0581449208085658</c:v>
                </c:pt>
                <c:pt idx="20">
                  <c:v>0.17554459569290515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991-4B8E-BF72-8F94B62E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324944"/>
        <c:axId val="276411248"/>
      </c:lineChart>
      <c:catAx>
        <c:axId val="4535133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464192"/>
        <c:crosses val="autoZero"/>
        <c:auto val="1"/>
        <c:lblAlgn val="ctr"/>
        <c:lblOffset val="100"/>
        <c:noMultiLvlLbl val="0"/>
      </c:catAx>
      <c:valAx>
        <c:axId val="6724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513328"/>
        <c:crosses val="autoZero"/>
        <c:crossBetween val="midCat"/>
      </c:valAx>
      <c:valAx>
        <c:axId val="27641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24944"/>
        <c:crosses val="max"/>
        <c:crossBetween val="between"/>
      </c:valAx>
      <c:catAx>
        <c:axId val="612324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641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out!$A$5:$A$386</c:f>
              <c:numCache>
                <c:formatCode>0.00</c:formatCode>
                <c:ptCount val="38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</c:numCache>
            </c:numRef>
          </c:cat>
          <c:val>
            <c:numRef>
              <c:f>out!$B$13:$B$382</c:f>
              <c:numCache>
                <c:formatCode>General</c:formatCode>
                <c:ptCount val="370"/>
                <c:pt idx="0">
                  <c:v>65.325426432291593</c:v>
                </c:pt>
                <c:pt idx="1">
                  <c:v>62.998675130208298</c:v>
                </c:pt>
                <c:pt idx="2">
                  <c:v>59.768652343749999</c:v>
                </c:pt>
                <c:pt idx="3">
                  <c:v>60.973069661458297</c:v>
                </c:pt>
                <c:pt idx="4">
                  <c:v>58.972324218750003</c:v>
                </c:pt>
                <c:pt idx="5">
                  <c:v>61.755934244791597</c:v>
                </c:pt>
                <c:pt idx="6">
                  <c:v>59.276787109375</c:v>
                </c:pt>
                <c:pt idx="7">
                  <c:v>59.3251822916666</c:v>
                </c:pt>
                <c:pt idx="8">
                  <c:v>60.1708854166666</c:v>
                </c:pt>
                <c:pt idx="9">
                  <c:v>64.947828776041604</c:v>
                </c:pt>
                <c:pt idx="10">
                  <c:v>80.868398437500005</c:v>
                </c:pt>
                <c:pt idx="11">
                  <c:v>83.832626953125001</c:v>
                </c:pt>
                <c:pt idx="12">
                  <c:v>87.583369140624995</c:v>
                </c:pt>
                <c:pt idx="13">
                  <c:v>93.620957031250001</c:v>
                </c:pt>
                <c:pt idx="14">
                  <c:v>116.67072265625001</c:v>
                </c:pt>
                <c:pt idx="15">
                  <c:v>95.176136067708299</c:v>
                </c:pt>
                <c:pt idx="16">
                  <c:v>89.296962890624997</c:v>
                </c:pt>
                <c:pt idx="17">
                  <c:v>86.281842447916603</c:v>
                </c:pt>
                <c:pt idx="18">
                  <c:v>82.142112630208302</c:v>
                </c:pt>
                <c:pt idx="19">
                  <c:v>71.057216796874997</c:v>
                </c:pt>
                <c:pt idx="20">
                  <c:v>66.146015625000004</c:v>
                </c:pt>
                <c:pt idx="21">
                  <c:v>65.226168619791594</c:v>
                </c:pt>
                <c:pt idx="22">
                  <c:v>62.175976562499997</c:v>
                </c:pt>
                <c:pt idx="23">
                  <c:v>60.688173828124903</c:v>
                </c:pt>
                <c:pt idx="24">
                  <c:v>60.108964843749902</c:v>
                </c:pt>
                <c:pt idx="25">
                  <c:v>60.512535807291599</c:v>
                </c:pt>
                <c:pt idx="26">
                  <c:v>60.872330729166599</c:v>
                </c:pt>
                <c:pt idx="27">
                  <c:v>58.940426432291602</c:v>
                </c:pt>
                <c:pt idx="28">
                  <c:v>59.4719108072916</c:v>
                </c:pt>
                <c:pt idx="29">
                  <c:v>60.6577018229166</c:v>
                </c:pt>
                <c:pt idx="30">
                  <c:v>66.813785807291595</c:v>
                </c:pt>
                <c:pt idx="31">
                  <c:v>80.581383463541599</c:v>
                </c:pt>
                <c:pt idx="32">
                  <c:v>84.279804687500004</c:v>
                </c:pt>
                <c:pt idx="33">
                  <c:v>89.12451171875</c:v>
                </c:pt>
                <c:pt idx="34">
                  <c:v>95.797167968750003</c:v>
                </c:pt>
                <c:pt idx="35">
                  <c:v>116.368053385416</c:v>
                </c:pt>
                <c:pt idx="36">
                  <c:v>93.929228515624999</c:v>
                </c:pt>
                <c:pt idx="37">
                  <c:v>89.275439453125003</c:v>
                </c:pt>
                <c:pt idx="38">
                  <c:v>85.370986328124999</c:v>
                </c:pt>
                <c:pt idx="39">
                  <c:v>81.772148437499993</c:v>
                </c:pt>
                <c:pt idx="40">
                  <c:v>69.084716796875</c:v>
                </c:pt>
                <c:pt idx="41">
                  <c:v>65.888968098958301</c:v>
                </c:pt>
                <c:pt idx="42">
                  <c:v>64.305537109374995</c:v>
                </c:pt>
                <c:pt idx="43">
                  <c:v>60.5992838541666</c:v>
                </c:pt>
                <c:pt idx="44">
                  <c:v>61.233857421875001</c:v>
                </c:pt>
                <c:pt idx="45">
                  <c:v>58.979374999999997</c:v>
                </c:pt>
                <c:pt idx="46">
                  <c:v>61.8491080729166</c:v>
                </c:pt>
                <c:pt idx="47">
                  <c:v>60.084137369791598</c:v>
                </c:pt>
                <c:pt idx="48">
                  <c:v>58.904235026041597</c:v>
                </c:pt>
                <c:pt idx="49">
                  <c:v>59.674121093750003</c:v>
                </c:pt>
                <c:pt idx="50">
                  <c:v>61.983691406250003</c:v>
                </c:pt>
                <c:pt idx="51">
                  <c:v>75.525338541666599</c:v>
                </c:pt>
                <c:pt idx="52">
                  <c:v>81.9173990885416</c:v>
                </c:pt>
                <c:pt idx="53">
                  <c:v>85.298763020833306</c:v>
                </c:pt>
                <c:pt idx="54">
                  <c:v>90.945582682291601</c:v>
                </c:pt>
                <c:pt idx="55">
                  <c:v>104.78086263020801</c:v>
                </c:pt>
                <c:pt idx="56">
                  <c:v>115.346650390625</c:v>
                </c:pt>
                <c:pt idx="57">
                  <c:v>92.462340494791604</c:v>
                </c:pt>
                <c:pt idx="58">
                  <c:v>87.312314453124998</c:v>
                </c:pt>
                <c:pt idx="59">
                  <c:v>81.555872395833305</c:v>
                </c:pt>
                <c:pt idx="60">
                  <c:v>74.518597005208306</c:v>
                </c:pt>
                <c:pt idx="61">
                  <c:v>67.963860677083304</c:v>
                </c:pt>
                <c:pt idx="62">
                  <c:v>65.929147135416599</c:v>
                </c:pt>
                <c:pt idx="63">
                  <c:v>64.054505208333296</c:v>
                </c:pt>
                <c:pt idx="64">
                  <c:v>60.391080729166603</c:v>
                </c:pt>
                <c:pt idx="65">
                  <c:v>61.393860677083303</c:v>
                </c:pt>
                <c:pt idx="66">
                  <c:v>58.840113932291601</c:v>
                </c:pt>
                <c:pt idx="67">
                  <c:v>62.102923177083298</c:v>
                </c:pt>
                <c:pt idx="68">
                  <c:v>60.0656608072916</c:v>
                </c:pt>
                <c:pt idx="69">
                  <c:v>59.594908854166597</c:v>
                </c:pt>
                <c:pt idx="70">
                  <c:v>60.027389322916598</c:v>
                </c:pt>
                <c:pt idx="71">
                  <c:v>63.591757812499999</c:v>
                </c:pt>
                <c:pt idx="72">
                  <c:v>78.887626953124993</c:v>
                </c:pt>
                <c:pt idx="73">
                  <c:v>83.109514973958298</c:v>
                </c:pt>
                <c:pt idx="74">
                  <c:v>86.647513020833301</c:v>
                </c:pt>
                <c:pt idx="75">
                  <c:v>92.451673177083293</c:v>
                </c:pt>
                <c:pt idx="76">
                  <c:v>113.81371744791601</c:v>
                </c:pt>
                <c:pt idx="77">
                  <c:v>104.891881510416</c:v>
                </c:pt>
                <c:pt idx="78">
                  <c:v>91.233450520833301</c:v>
                </c:pt>
                <c:pt idx="79">
                  <c:v>87.562796223958301</c:v>
                </c:pt>
                <c:pt idx="80">
                  <c:v>83.332789713541601</c:v>
                </c:pt>
                <c:pt idx="81">
                  <c:v>75.336113281249993</c:v>
                </c:pt>
                <c:pt idx="82">
                  <c:v>67.812750651041597</c:v>
                </c:pt>
                <c:pt idx="83">
                  <c:v>65.863111979166604</c:v>
                </c:pt>
                <c:pt idx="84">
                  <c:v>63.260543619791598</c:v>
                </c:pt>
                <c:pt idx="85">
                  <c:v>60.668232421874997</c:v>
                </c:pt>
                <c:pt idx="86">
                  <c:v>60.883395182291601</c:v>
                </c:pt>
                <c:pt idx="87">
                  <c:v>60.104680989583301</c:v>
                </c:pt>
                <c:pt idx="88">
                  <c:v>61.484248046875003</c:v>
                </c:pt>
                <c:pt idx="89">
                  <c:v>59.424381510416602</c:v>
                </c:pt>
                <c:pt idx="90">
                  <c:v>59.614498697916602</c:v>
                </c:pt>
                <c:pt idx="91">
                  <c:v>60.556331380208299</c:v>
                </c:pt>
                <c:pt idx="92">
                  <c:v>65.714231770833294</c:v>
                </c:pt>
                <c:pt idx="93">
                  <c:v>79.852167968749995</c:v>
                </c:pt>
                <c:pt idx="94">
                  <c:v>84.1036783854166</c:v>
                </c:pt>
                <c:pt idx="95">
                  <c:v>88.384886067708294</c:v>
                </c:pt>
                <c:pt idx="96">
                  <c:v>94.569632161458301</c:v>
                </c:pt>
                <c:pt idx="97">
                  <c:v>115.001009114583</c:v>
                </c:pt>
                <c:pt idx="98">
                  <c:v>96.344270833333297</c:v>
                </c:pt>
                <c:pt idx="99">
                  <c:v>90.223177083333297</c:v>
                </c:pt>
                <c:pt idx="100">
                  <c:v>86.897958984374995</c:v>
                </c:pt>
                <c:pt idx="101">
                  <c:v>82.817145182291597</c:v>
                </c:pt>
                <c:pt idx="102">
                  <c:v>71.001331380208299</c:v>
                </c:pt>
                <c:pt idx="103">
                  <c:v>66.773818359374999</c:v>
                </c:pt>
                <c:pt idx="104">
                  <c:v>65.334300130208305</c:v>
                </c:pt>
                <c:pt idx="105">
                  <c:v>62.124700520833301</c:v>
                </c:pt>
                <c:pt idx="106">
                  <c:v>61.185094401041603</c:v>
                </c:pt>
                <c:pt idx="107">
                  <c:v>60.137161458333303</c:v>
                </c:pt>
                <c:pt idx="108">
                  <c:v>61.460156249999997</c:v>
                </c:pt>
                <c:pt idx="109">
                  <c:v>61.171790364583302</c:v>
                </c:pt>
                <c:pt idx="110">
                  <c:v>59.541686197916597</c:v>
                </c:pt>
                <c:pt idx="111">
                  <c:v>59.913961588541603</c:v>
                </c:pt>
                <c:pt idx="112">
                  <c:v>61.286197916666602</c:v>
                </c:pt>
                <c:pt idx="113">
                  <c:v>70.108531901041601</c:v>
                </c:pt>
                <c:pt idx="114">
                  <c:v>80.566656901041597</c:v>
                </c:pt>
                <c:pt idx="115">
                  <c:v>84.893811848958293</c:v>
                </c:pt>
                <c:pt idx="116">
                  <c:v>90.049690755208303</c:v>
                </c:pt>
                <c:pt idx="117">
                  <c:v>97.455856119791605</c:v>
                </c:pt>
                <c:pt idx="118">
                  <c:v>114.88568359375</c:v>
                </c:pt>
                <c:pt idx="119">
                  <c:v>95.674456380208298</c:v>
                </c:pt>
                <c:pt idx="120">
                  <c:v>89.268531901041598</c:v>
                </c:pt>
                <c:pt idx="121">
                  <c:v>84.156217447916603</c:v>
                </c:pt>
                <c:pt idx="122">
                  <c:v>79.294560546874905</c:v>
                </c:pt>
                <c:pt idx="123">
                  <c:v>69.459443359375001</c:v>
                </c:pt>
                <c:pt idx="124">
                  <c:v>66.433580729166593</c:v>
                </c:pt>
                <c:pt idx="125">
                  <c:v>65.180371093749997</c:v>
                </c:pt>
                <c:pt idx="126">
                  <c:v>61.4864908854166</c:v>
                </c:pt>
                <c:pt idx="127">
                  <c:v>62.082379557291603</c:v>
                </c:pt>
                <c:pt idx="128">
                  <c:v>59.818401692708299</c:v>
                </c:pt>
                <c:pt idx="129">
                  <c:v>62.499550781250001</c:v>
                </c:pt>
                <c:pt idx="130">
                  <c:v>61.190351562499998</c:v>
                </c:pt>
                <c:pt idx="131">
                  <c:v>60.172545572916597</c:v>
                </c:pt>
                <c:pt idx="132">
                  <c:v>60.671787109375003</c:v>
                </c:pt>
                <c:pt idx="133">
                  <c:v>63.018235677083297</c:v>
                </c:pt>
                <c:pt idx="134">
                  <c:v>76.280703125000002</c:v>
                </c:pt>
                <c:pt idx="135">
                  <c:v>82.459576822916603</c:v>
                </c:pt>
                <c:pt idx="136">
                  <c:v>85.863391927083299</c:v>
                </c:pt>
                <c:pt idx="137">
                  <c:v>91.150722656249997</c:v>
                </c:pt>
                <c:pt idx="138">
                  <c:v>105.841829427083</c:v>
                </c:pt>
                <c:pt idx="139">
                  <c:v>114.240182291666</c:v>
                </c:pt>
                <c:pt idx="140">
                  <c:v>94.761891276041595</c:v>
                </c:pt>
                <c:pt idx="141">
                  <c:v>89.257031249999997</c:v>
                </c:pt>
                <c:pt idx="142">
                  <c:v>85.146106770833299</c:v>
                </c:pt>
                <c:pt idx="143">
                  <c:v>80.601790364583294</c:v>
                </c:pt>
                <c:pt idx="144">
                  <c:v>70.267330729166602</c:v>
                </c:pt>
                <c:pt idx="145">
                  <c:v>66.971816406249999</c:v>
                </c:pt>
                <c:pt idx="146">
                  <c:v>65.189938151041602</c:v>
                </c:pt>
                <c:pt idx="147">
                  <c:v>61.485309244791601</c:v>
                </c:pt>
                <c:pt idx="148">
                  <c:v>62.035227864583298</c:v>
                </c:pt>
                <c:pt idx="149">
                  <c:v>59.768668619791598</c:v>
                </c:pt>
                <c:pt idx="150">
                  <c:v>62.6952311197916</c:v>
                </c:pt>
                <c:pt idx="151">
                  <c:v>61.019980468749999</c:v>
                </c:pt>
                <c:pt idx="152">
                  <c:v>60.170507812499999</c:v>
                </c:pt>
                <c:pt idx="153">
                  <c:v>60.556891276041597</c:v>
                </c:pt>
                <c:pt idx="154">
                  <c:v>63.381087239583302</c:v>
                </c:pt>
                <c:pt idx="155">
                  <c:v>76.611585286458293</c:v>
                </c:pt>
                <c:pt idx="156">
                  <c:v>82.298593749999995</c:v>
                </c:pt>
                <c:pt idx="157">
                  <c:v>87.635996093749995</c:v>
                </c:pt>
                <c:pt idx="158">
                  <c:v>93.338121744791593</c:v>
                </c:pt>
                <c:pt idx="159">
                  <c:v>111.840361328125</c:v>
                </c:pt>
                <c:pt idx="160">
                  <c:v>110.886917317708</c:v>
                </c:pt>
                <c:pt idx="161">
                  <c:v>95.5263671875</c:v>
                </c:pt>
                <c:pt idx="162">
                  <c:v>90.553733723958302</c:v>
                </c:pt>
                <c:pt idx="163">
                  <c:v>82.868255208333295</c:v>
                </c:pt>
                <c:pt idx="164">
                  <c:v>74.392910156249997</c:v>
                </c:pt>
                <c:pt idx="165">
                  <c:v>65.748017578125001</c:v>
                </c:pt>
                <c:pt idx="166">
                  <c:v>64.922164713541605</c:v>
                </c:pt>
                <c:pt idx="167">
                  <c:v>63.216064453125</c:v>
                </c:pt>
                <c:pt idx="168">
                  <c:v>60.327656249999997</c:v>
                </c:pt>
                <c:pt idx="169">
                  <c:v>60.372786458333302</c:v>
                </c:pt>
                <c:pt idx="170">
                  <c:v>58.959749348958297</c:v>
                </c:pt>
                <c:pt idx="171">
                  <c:v>60.619296875000003</c:v>
                </c:pt>
                <c:pt idx="172">
                  <c:v>58.429182942708302</c:v>
                </c:pt>
                <c:pt idx="173">
                  <c:v>57.801604817708302</c:v>
                </c:pt>
                <c:pt idx="174">
                  <c:v>58.500843098958299</c:v>
                </c:pt>
                <c:pt idx="175">
                  <c:v>62.873473307291597</c:v>
                </c:pt>
                <c:pt idx="176">
                  <c:v>76.549899088541594</c:v>
                </c:pt>
                <c:pt idx="177">
                  <c:v>81.761497395833302</c:v>
                </c:pt>
                <c:pt idx="178">
                  <c:v>86.019541015624995</c:v>
                </c:pt>
                <c:pt idx="179">
                  <c:v>91.7465559895833</c:v>
                </c:pt>
                <c:pt idx="180">
                  <c:v>112.114153645833</c:v>
                </c:pt>
                <c:pt idx="181">
                  <c:v>98.102122395833305</c:v>
                </c:pt>
                <c:pt idx="182">
                  <c:v>89.448551432291595</c:v>
                </c:pt>
                <c:pt idx="183">
                  <c:v>85.665003255208305</c:v>
                </c:pt>
                <c:pt idx="184">
                  <c:v>81.1498209635416</c:v>
                </c:pt>
                <c:pt idx="185">
                  <c:v>70.260618489583294</c:v>
                </c:pt>
                <c:pt idx="186">
                  <c:v>64.658515625000007</c:v>
                </c:pt>
                <c:pt idx="187">
                  <c:v>63.218219401041601</c:v>
                </c:pt>
                <c:pt idx="188">
                  <c:v>60.110794270833303</c:v>
                </c:pt>
                <c:pt idx="189">
                  <c:v>58.563837890625003</c:v>
                </c:pt>
                <c:pt idx="190">
                  <c:v>57.770537109374999</c:v>
                </c:pt>
                <c:pt idx="191">
                  <c:v>58.354368489583301</c:v>
                </c:pt>
                <c:pt idx="192">
                  <c:v>58.711718750000003</c:v>
                </c:pt>
                <c:pt idx="193">
                  <c:v>56.978821614583303</c:v>
                </c:pt>
                <c:pt idx="194">
                  <c:v>57.180481770833303</c:v>
                </c:pt>
                <c:pt idx="195">
                  <c:v>58.548694661458299</c:v>
                </c:pt>
                <c:pt idx="196">
                  <c:v>64.586783854166598</c:v>
                </c:pt>
                <c:pt idx="197">
                  <c:v>76.894869791666594</c:v>
                </c:pt>
                <c:pt idx="198">
                  <c:v>82.593606770833304</c:v>
                </c:pt>
                <c:pt idx="199">
                  <c:v>87.706269531250001</c:v>
                </c:pt>
                <c:pt idx="200">
                  <c:v>94.081920572916601</c:v>
                </c:pt>
                <c:pt idx="201">
                  <c:v>112.627994791666</c:v>
                </c:pt>
                <c:pt idx="202">
                  <c:v>97.098173828124999</c:v>
                </c:pt>
                <c:pt idx="203">
                  <c:v>88.737731119791604</c:v>
                </c:pt>
                <c:pt idx="204">
                  <c:v>84.108037109374905</c:v>
                </c:pt>
                <c:pt idx="205">
                  <c:v>79.414440104166601</c:v>
                </c:pt>
                <c:pt idx="206">
                  <c:v>69.926298828124999</c:v>
                </c:pt>
                <c:pt idx="207">
                  <c:v>65.476858723958301</c:v>
                </c:pt>
                <c:pt idx="208">
                  <c:v>64.009977213541603</c:v>
                </c:pt>
                <c:pt idx="209">
                  <c:v>60.642041015624997</c:v>
                </c:pt>
                <c:pt idx="210">
                  <c:v>60.4403483072916</c:v>
                </c:pt>
                <c:pt idx="211">
                  <c:v>58.394654947916599</c:v>
                </c:pt>
                <c:pt idx="212">
                  <c:v>60.462519531250003</c:v>
                </c:pt>
                <c:pt idx="213">
                  <c:v>59.604820963541599</c:v>
                </c:pt>
                <c:pt idx="214">
                  <c:v>58.5053841145833</c:v>
                </c:pt>
                <c:pt idx="215">
                  <c:v>58.989667968749998</c:v>
                </c:pt>
                <c:pt idx="216">
                  <c:v>61.1580143229166</c:v>
                </c:pt>
                <c:pt idx="217">
                  <c:v>72.106803385416598</c:v>
                </c:pt>
                <c:pt idx="218">
                  <c:v>80.2886555989583</c:v>
                </c:pt>
                <c:pt idx="219">
                  <c:v>84.574700520833304</c:v>
                </c:pt>
                <c:pt idx="220">
                  <c:v>90.112135416666604</c:v>
                </c:pt>
                <c:pt idx="221">
                  <c:v>102.926595052083</c:v>
                </c:pt>
                <c:pt idx="222">
                  <c:v>113.105198567708</c:v>
                </c:pt>
                <c:pt idx="223">
                  <c:v>96.477395833333304</c:v>
                </c:pt>
                <c:pt idx="224">
                  <c:v>88.895810546874998</c:v>
                </c:pt>
                <c:pt idx="225">
                  <c:v>84.602926432291596</c:v>
                </c:pt>
                <c:pt idx="226">
                  <c:v>78.935361328124998</c:v>
                </c:pt>
                <c:pt idx="227">
                  <c:v>69.504160156249995</c:v>
                </c:pt>
                <c:pt idx="228">
                  <c:v>65.615540364583296</c:v>
                </c:pt>
                <c:pt idx="229">
                  <c:v>63.754065755208302</c:v>
                </c:pt>
                <c:pt idx="230">
                  <c:v>60.207184244791598</c:v>
                </c:pt>
                <c:pt idx="231">
                  <c:v>60.480882161458297</c:v>
                </c:pt>
                <c:pt idx="232">
                  <c:v>58.373138020833302</c:v>
                </c:pt>
                <c:pt idx="233">
                  <c:v>60.465185546874999</c:v>
                </c:pt>
                <c:pt idx="234">
                  <c:v>59.454189453124997</c:v>
                </c:pt>
                <c:pt idx="235">
                  <c:v>58.7112630208333</c:v>
                </c:pt>
                <c:pt idx="236">
                  <c:v>59.188264973958297</c:v>
                </c:pt>
                <c:pt idx="237">
                  <c:v>62.293655598958303</c:v>
                </c:pt>
                <c:pt idx="238">
                  <c:v>75.270159505208298</c:v>
                </c:pt>
                <c:pt idx="239">
                  <c:v>81.944306640625001</c:v>
                </c:pt>
                <c:pt idx="240">
                  <c:v>85.919313151041607</c:v>
                </c:pt>
                <c:pt idx="241">
                  <c:v>91.194667968749997</c:v>
                </c:pt>
                <c:pt idx="242">
                  <c:v>109.09165039062501</c:v>
                </c:pt>
                <c:pt idx="243">
                  <c:v>109.168489583333</c:v>
                </c:pt>
                <c:pt idx="244">
                  <c:v>94.640530598958307</c:v>
                </c:pt>
                <c:pt idx="245">
                  <c:v>88.238330078125003</c:v>
                </c:pt>
                <c:pt idx="246">
                  <c:v>83.707652994791601</c:v>
                </c:pt>
                <c:pt idx="247">
                  <c:v>75.983831380208301</c:v>
                </c:pt>
                <c:pt idx="248">
                  <c:v>68.303668619791594</c:v>
                </c:pt>
                <c:pt idx="249">
                  <c:v>65.560940755208307</c:v>
                </c:pt>
                <c:pt idx="250">
                  <c:v>63.246728515625001</c:v>
                </c:pt>
                <c:pt idx="251">
                  <c:v>60.572828776041597</c:v>
                </c:pt>
                <c:pt idx="252">
                  <c:v>60.445035807291603</c:v>
                </c:pt>
                <c:pt idx="253">
                  <c:v>59.580006510416602</c:v>
                </c:pt>
                <c:pt idx="254">
                  <c:v>60.645335286458298</c:v>
                </c:pt>
                <c:pt idx="255">
                  <c:v>59.366774088541597</c:v>
                </c:pt>
                <c:pt idx="256">
                  <c:v>58.9283854166666</c:v>
                </c:pt>
                <c:pt idx="257">
                  <c:v>59.741715494791599</c:v>
                </c:pt>
                <c:pt idx="258">
                  <c:v>64.1204427083333</c:v>
                </c:pt>
                <c:pt idx="259">
                  <c:v>76.633330078124999</c:v>
                </c:pt>
                <c:pt idx="260">
                  <c:v>82.823294270833301</c:v>
                </c:pt>
                <c:pt idx="261">
                  <c:v>87.102148437500006</c:v>
                </c:pt>
                <c:pt idx="262">
                  <c:v>92.723196614583301</c:v>
                </c:pt>
                <c:pt idx="263">
                  <c:v>110.711979166666</c:v>
                </c:pt>
                <c:pt idx="264">
                  <c:v>99.748649088541598</c:v>
                </c:pt>
                <c:pt idx="265">
                  <c:v>90.398834635416605</c:v>
                </c:pt>
                <c:pt idx="266">
                  <c:v>86.960325520833294</c:v>
                </c:pt>
                <c:pt idx="267">
                  <c:v>82.837988281250006</c:v>
                </c:pt>
                <c:pt idx="268">
                  <c:v>72.752070312499995</c:v>
                </c:pt>
                <c:pt idx="269">
                  <c:v>66.877509765625007</c:v>
                </c:pt>
                <c:pt idx="270">
                  <c:v>65.303108723958303</c:v>
                </c:pt>
                <c:pt idx="271">
                  <c:v>62.360117187500002</c:v>
                </c:pt>
                <c:pt idx="272">
                  <c:v>60.850582682291602</c:v>
                </c:pt>
                <c:pt idx="273">
                  <c:v>59.914358723958301</c:v>
                </c:pt>
                <c:pt idx="274">
                  <c:v>60.234677734374998</c:v>
                </c:pt>
                <c:pt idx="275">
                  <c:v>60.194215494791599</c:v>
                </c:pt>
                <c:pt idx="276">
                  <c:v>58.741276041666602</c:v>
                </c:pt>
                <c:pt idx="277">
                  <c:v>58.692141927083298</c:v>
                </c:pt>
                <c:pt idx="278">
                  <c:v>59.950201822916597</c:v>
                </c:pt>
                <c:pt idx="279">
                  <c:v>65.584186197916594</c:v>
                </c:pt>
                <c:pt idx="280">
                  <c:v>77.058069661458305</c:v>
                </c:pt>
                <c:pt idx="281">
                  <c:v>83.325618489583306</c:v>
                </c:pt>
                <c:pt idx="282">
                  <c:v>88.427438151041599</c:v>
                </c:pt>
                <c:pt idx="283">
                  <c:v>94.737099609374994</c:v>
                </c:pt>
                <c:pt idx="284">
                  <c:v>111.133434244791</c:v>
                </c:pt>
                <c:pt idx="285">
                  <c:v>99.652076822916598</c:v>
                </c:pt>
                <c:pt idx="286">
                  <c:v>90.481643880208296</c:v>
                </c:pt>
                <c:pt idx="287">
                  <c:v>86.253684895833302</c:v>
                </c:pt>
                <c:pt idx="288">
                  <c:v>82.256588541666602</c:v>
                </c:pt>
                <c:pt idx="289">
                  <c:v>72.040061848958302</c:v>
                </c:pt>
                <c:pt idx="290">
                  <c:v>66.494264322916607</c:v>
                </c:pt>
                <c:pt idx="291">
                  <c:v>64.770130208333299</c:v>
                </c:pt>
                <c:pt idx="292">
                  <c:v>61.500690104166601</c:v>
                </c:pt>
                <c:pt idx="293">
                  <c:v>61.019977213541601</c:v>
                </c:pt>
                <c:pt idx="294">
                  <c:v>59.111813151041602</c:v>
                </c:pt>
                <c:pt idx="295">
                  <c:v>60.300820312500001</c:v>
                </c:pt>
                <c:pt idx="296">
                  <c:v>59.664820963541601</c:v>
                </c:pt>
                <c:pt idx="297">
                  <c:v>58.495891927083299</c:v>
                </c:pt>
                <c:pt idx="298">
                  <c:v>58.924977213541602</c:v>
                </c:pt>
                <c:pt idx="299">
                  <c:v>60.952112630208298</c:v>
                </c:pt>
                <c:pt idx="300">
                  <c:v>71.869124348958294</c:v>
                </c:pt>
                <c:pt idx="301">
                  <c:v>79.964622395833302</c:v>
                </c:pt>
                <c:pt idx="302">
                  <c:v>84.254593098958296</c:v>
                </c:pt>
                <c:pt idx="303">
                  <c:v>89.535133463541598</c:v>
                </c:pt>
                <c:pt idx="304">
                  <c:v>102.99469726562501</c:v>
                </c:pt>
                <c:pt idx="305">
                  <c:v>113.03398111979099</c:v>
                </c:pt>
                <c:pt idx="306">
                  <c:v>98.723896484375004</c:v>
                </c:pt>
                <c:pt idx="307">
                  <c:v>88.244895833333302</c:v>
                </c:pt>
                <c:pt idx="308">
                  <c:v>82.285302734374994</c:v>
                </c:pt>
                <c:pt idx="309">
                  <c:v>74.468369140625001</c:v>
                </c:pt>
                <c:pt idx="310">
                  <c:v>68.685468749999998</c:v>
                </c:pt>
                <c:pt idx="311">
                  <c:v>65.9736881510416</c:v>
                </c:pt>
                <c:pt idx="312">
                  <c:v>64.133089192708297</c:v>
                </c:pt>
                <c:pt idx="313">
                  <c:v>61.011494140624997</c:v>
                </c:pt>
                <c:pt idx="314">
                  <c:v>61.016953125000001</c:v>
                </c:pt>
                <c:pt idx="315">
                  <c:v>59.125771484375001</c:v>
                </c:pt>
                <c:pt idx="316">
                  <c:v>60.183170572916602</c:v>
                </c:pt>
                <c:pt idx="317">
                  <c:v>59.251608072916603</c:v>
                </c:pt>
                <c:pt idx="318">
                  <c:v>58.283450520833298</c:v>
                </c:pt>
                <c:pt idx="319">
                  <c:v>58.707457682291597</c:v>
                </c:pt>
                <c:pt idx="320">
                  <c:v>61.756595052083298</c:v>
                </c:pt>
                <c:pt idx="321">
                  <c:v>73.898258463541595</c:v>
                </c:pt>
                <c:pt idx="322">
                  <c:v>81.393994140624997</c:v>
                </c:pt>
                <c:pt idx="323">
                  <c:v>85.396865234374999</c:v>
                </c:pt>
                <c:pt idx="324">
                  <c:v>91.022587890624905</c:v>
                </c:pt>
                <c:pt idx="325">
                  <c:v>108.972255859375</c:v>
                </c:pt>
                <c:pt idx="326">
                  <c:v>105.660830078125</c:v>
                </c:pt>
                <c:pt idx="327">
                  <c:v>93.232278645833304</c:v>
                </c:pt>
                <c:pt idx="328">
                  <c:v>87.687649739583307</c:v>
                </c:pt>
                <c:pt idx="329">
                  <c:v>83.664101562499994</c:v>
                </c:pt>
                <c:pt idx="330">
                  <c:v>76.025667317708297</c:v>
                </c:pt>
                <c:pt idx="331">
                  <c:v>68.567376302083304</c:v>
                </c:pt>
                <c:pt idx="332">
                  <c:v>65.525302734375003</c:v>
                </c:pt>
                <c:pt idx="333">
                  <c:v>63.091396484374997</c:v>
                </c:pt>
                <c:pt idx="334">
                  <c:v>60.642825520833298</c:v>
                </c:pt>
                <c:pt idx="335">
                  <c:v>59.988177083333298</c:v>
                </c:pt>
                <c:pt idx="336">
                  <c:v>59.313274739583299</c:v>
                </c:pt>
                <c:pt idx="337">
                  <c:v>59.642942708333301</c:v>
                </c:pt>
                <c:pt idx="338">
                  <c:v>58.327340494791599</c:v>
                </c:pt>
                <c:pt idx="339">
                  <c:v>58.040289713541597</c:v>
                </c:pt>
                <c:pt idx="340">
                  <c:v>58.926263020833296</c:v>
                </c:pt>
                <c:pt idx="341">
                  <c:v>63.064010416666598</c:v>
                </c:pt>
                <c:pt idx="342">
                  <c:v>74.640009765624995</c:v>
                </c:pt>
                <c:pt idx="343">
                  <c:v>81.759052734375004</c:v>
                </c:pt>
                <c:pt idx="344">
                  <c:v>86.115139973958307</c:v>
                </c:pt>
                <c:pt idx="345">
                  <c:v>92.251940104166593</c:v>
                </c:pt>
                <c:pt idx="346">
                  <c:v>109.809248046875</c:v>
                </c:pt>
                <c:pt idx="347">
                  <c:v>102.0329296875</c:v>
                </c:pt>
                <c:pt idx="348">
                  <c:v>90.780569661458301</c:v>
                </c:pt>
                <c:pt idx="349">
                  <c:v>86.987376302083305</c:v>
                </c:pt>
                <c:pt idx="350">
                  <c:v>83.154794921874995</c:v>
                </c:pt>
                <c:pt idx="351">
                  <c:v>73.651891276041596</c:v>
                </c:pt>
                <c:pt idx="352">
                  <c:v>67.226839192708297</c:v>
                </c:pt>
                <c:pt idx="353">
                  <c:v>65.3644759114583</c:v>
                </c:pt>
                <c:pt idx="354">
                  <c:v>62.7156315104166</c:v>
                </c:pt>
                <c:pt idx="355">
                  <c:v>61.277692057291603</c:v>
                </c:pt>
                <c:pt idx="356">
                  <c:v>60.467792968749997</c:v>
                </c:pt>
                <c:pt idx="357">
                  <c:v>60.257770182291601</c:v>
                </c:pt>
                <c:pt idx="358">
                  <c:v>59.722734374999902</c:v>
                </c:pt>
                <c:pt idx="359">
                  <c:v>58.136253255208302</c:v>
                </c:pt>
                <c:pt idx="360">
                  <c:v>58.038255208333297</c:v>
                </c:pt>
                <c:pt idx="361">
                  <c:v>59.138668619791602</c:v>
                </c:pt>
                <c:pt idx="362">
                  <c:v>65.355791015625002</c:v>
                </c:pt>
                <c:pt idx="363">
                  <c:v>75.781722005208294</c:v>
                </c:pt>
                <c:pt idx="364">
                  <c:v>82.258772786458294</c:v>
                </c:pt>
                <c:pt idx="365">
                  <c:v>87.405185546874904</c:v>
                </c:pt>
                <c:pt idx="366">
                  <c:v>94.165755208333294</c:v>
                </c:pt>
                <c:pt idx="367">
                  <c:v>110.10931640625</c:v>
                </c:pt>
                <c:pt idx="368">
                  <c:v>101.836692708333</c:v>
                </c:pt>
                <c:pt idx="369">
                  <c:v>90.051302083333297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8-4C06-8CBC-2C378E409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out!$A$5:$A$386</c:f>
              <c:numCache>
                <c:formatCode>0.00</c:formatCode>
                <c:ptCount val="38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</c:numCache>
            </c:numRef>
          </c:cat>
          <c:val>
            <c:numRef>
              <c:f>out!$E$13:$E$394</c:f>
              <c:numCache>
                <c:formatCode>General</c:formatCode>
                <c:ptCount val="382"/>
                <c:pt idx="0">
                  <c:v>71.639163090694311</c:v>
                </c:pt>
                <c:pt idx="1">
                  <c:v>66.608713887231417</c:v>
                </c:pt>
                <c:pt idx="2">
                  <c:v>62.793005870917199</c:v>
                </c:pt>
                <c:pt idx="3">
                  <c:v>60.538166937647496</c:v>
                </c:pt>
                <c:pt idx="4">
                  <c:v>60.04873649458326</c:v>
                </c:pt>
                <c:pt idx="5">
                  <c:v>61.369111421339213</c:v>
                </c:pt>
                <c:pt idx="6">
                  <c:v>64.379518770604534</c:v>
                </c:pt>
                <c:pt idx="7">
                  <c:v>68.806880529822863</c:v>
                </c:pt>
                <c:pt idx="8">
                  <c:v>74.249584887101037</c:v>
                </c:pt>
                <c:pt idx="9">
                  <c:v>80.213916967214601</c:v>
                </c:pt>
                <c:pt idx="10">
                  <c:v>86.158844357702577</c:v>
                </c:pt>
                <c:pt idx="11">
                  <c:v>91.545094871037833</c:v>
                </c:pt>
                <c:pt idx="12">
                  <c:v>95.884074634477273</c:v>
                </c:pt>
                <c:pt idx="13">
                  <c:v>98.782189083281509</c:v>
                </c:pt>
                <c:pt idx="14">
                  <c:v>99.976546441680313</c:v>
                </c:pt>
                <c:pt idx="15">
                  <c:v>99.358804981836371</c:v>
                </c:pt>
                <c:pt idx="16">
                  <c:v>96.985000844562649</c:v>
                </c:pt>
                <c:pt idx="17">
                  <c:v>93.070464927241773</c:v>
                </c:pt>
                <c:pt idx="18">
                  <c:v>87.970289934734254</c:v>
                </c:pt>
                <c:pt idx="19">
                  <c:v>82.147119452793675</c:v>
                </c:pt>
                <c:pt idx="20">
                  <c:v>76.129180939532361</c:v>
                </c:pt>
                <c:pt idx="21">
                  <c:v>70.462369517511874</c:v>
                </c:pt>
                <c:pt idx="22">
                  <c:v>65.660729108739829</c:v>
                </c:pt>
                <c:pt idx="23">
                  <c:v>62.159822833987121</c:v>
                </c:pt>
                <c:pt idx="24">
                  <c:v>60.277222508871461</c:v>
                </c:pt>
                <c:pt idx="25">
                  <c:v>60.183701286516524</c:v>
                </c:pt>
                <c:pt idx="26">
                  <c:v>61.887742600082525</c:v>
                </c:pt>
                <c:pt idx="27">
                  <c:v>65.234770619379489</c:v>
                </c:pt>
                <c:pt idx="28">
                  <c:v>69.921172027856571</c:v>
                </c:pt>
                <c:pt idx="29">
                  <c:v>75.521837186122013</c:v>
                </c:pt>
                <c:pt idx="30">
                  <c:v>81.528722386806663</c:v>
                </c:pt>
                <c:pt idx="31">
                  <c:v>87.396935167879462</c:v>
                </c:pt>
                <c:pt idx="32">
                  <c:v>92.594162224995316</c:v>
                </c:pt>
                <c:pt idx="33">
                  <c:v>96.648956251892514</c:v>
                </c:pt>
                <c:pt idx="34">
                  <c:v>99.193501546001656</c:v>
                </c:pt>
                <c:pt idx="35">
                  <c:v>99.996979054896315</c:v>
                </c:pt>
                <c:pt idx="36">
                  <c:v>98.986504276312658</c:v>
                </c:pt>
                <c:pt idx="37">
                  <c:v>96.25373870727077</c:v>
                </c:pt>
                <c:pt idx="38">
                  <c:v>92.046575109047041</c:v>
                </c:pt>
                <c:pt idx="39">
                  <c:v>86.746650828554976</c:v>
                </c:pt>
                <c:pt idx="40">
                  <c:v>80.834728972345175</c:v>
                </c:pt>
                <c:pt idx="41">
                  <c:v>74.84708775249284</c:v>
                </c:pt>
                <c:pt idx="42">
                  <c:v>69.326873984201029</c:v>
                </c:pt>
                <c:pt idx="43">
                  <c:v>64.774833523375065</c:v>
                </c:pt>
                <c:pt idx="44">
                  <c:v>61.603887951016738</c:v>
                </c:pt>
                <c:pt idx="45">
                  <c:v>60.101677913178555</c:v>
                </c:pt>
                <c:pt idx="46">
                  <c:v>60.404470859405222</c:v>
                </c:pt>
                <c:pt idx="47">
                  <c:v>62.48480004304804</c:v>
                </c:pt>
                <c:pt idx="48">
                  <c:v>66.153956066001541</c:v>
                </c:pt>
                <c:pt idx="49">
                  <c:v>71.079104956560315</c:v>
                </c:pt>
                <c:pt idx="50">
                  <c:v>76.813479977024954</c:v>
                </c:pt>
                <c:pt idx="51">
                  <c:v>82.836908422454542</c:v>
                </c:pt>
                <c:pt idx="52">
                  <c:v>88.602997171315337</c:v>
                </c:pt>
                <c:pt idx="53">
                  <c:v>93.588696724626416</c:v>
                </c:pt>
                <c:pt idx="54">
                  <c:v>97.3417477143811</c:v>
                </c:pt>
                <c:pt idx="55">
                  <c:v>99.521705946023843</c:v>
                </c:pt>
                <c:pt idx="56">
                  <c:v>99.930824539386435</c:v>
                </c:pt>
                <c:pt idx="57">
                  <c:v>98.531991808436544</c:v>
                </c:pt>
                <c:pt idx="58">
                  <c:v>95.452097711159354</c:v>
                </c:pt>
                <c:pt idx="59">
                  <c:v>90.970523494472729</c:v>
                </c:pt>
                <c:pt idx="60">
                  <c:v>85.49379865363413</c:v>
                </c:pt>
                <c:pt idx="61">
                  <c:v>79.518724106705051</c:v>
                </c:pt>
                <c:pt idx="62">
                  <c:v>73.587306729449224</c:v>
                </c:pt>
                <c:pt idx="63">
                  <c:v>68.23759319831322</c:v>
                </c:pt>
                <c:pt idx="64">
                  <c:v>63.954863068299801</c:v>
                </c:pt>
                <c:pt idx="65">
                  <c:v>61.127608425871799</c:v>
                </c:pt>
                <c:pt idx="66">
                  <c:v>60.012293260506624</c:v>
                </c:pt>
                <c:pt idx="67">
                  <c:v>60.710089278686539</c:v>
                </c:pt>
                <c:pt idx="68">
                  <c:v>63.157698485254585</c:v>
                </c:pt>
                <c:pt idx="69">
                  <c:v>67.133095027859795</c:v>
                </c:pt>
                <c:pt idx="70">
                  <c:v>72.275665454225489</c:v>
                </c:pt>
                <c:pt idx="71">
                  <c:v>78.118920432997342</c:v>
                </c:pt>
                <c:pt idx="72">
                  <c:v>84.13281061492286</c:v>
                </c:pt>
                <c:pt idx="73">
                  <c:v>89.771808106903947</c:v>
                </c:pt>
                <c:pt idx="74">
                  <c:v>94.524392025131831</c:v>
                </c:pt>
                <c:pt idx="75">
                  <c:v>97.959449227654801</c:v>
                </c:pt>
                <c:pt idx="76">
                  <c:v>99.765381154858773</c:v>
                </c:pt>
                <c:pt idx="77">
                  <c:v>99.778369344895737</c:v>
                </c:pt>
                <c:pt idx="78">
                  <c:v>97.997235621954061</c:v>
                </c:pt>
                <c:pt idx="79">
                  <c:v>94.583548970137102</c:v>
                </c:pt>
                <c:pt idx="80">
                  <c:v>89.846969398279086</c:v>
                </c:pt>
                <c:pt idx="81">
                  <c:v>84.217158273009716</c:v>
                </c:pt>
                <c:pt idx="82">
                  <c:v>78.204803170723551</c:v>
                </c:pt>
                <c:pt idx="83">
                  <c:v>72.355292735424214</c:v>
                </c:pt>
                <c:pt idx="84">
                  <c:v>67.199243757058611</c:v>
                </c:pt>
                <c:pt idx="85">
                  <c:v>63.204368224171503</c:v>
                </c:pt>
                <c:pt idx="86">
                  <c:v>60.733046553883767</c:v>
                </c:pt>
                <c:pt idx="87">
                  <c:v>60.009455587337698</c:v>
                </c:pt>
                <c:pt idx="88">
                  <c:v>61.09923321340446</c:v>
                </c:pt>
                <c:pt idx="89">
                  <c:v>63.903524269400691</c:v>
                </c:pt>
                <c:pt idx="90">
                  <c:v>68.167947822995956</c:v>
                </c:pt>
                <c:pt idx="91">
                  <c:v>73.505672401366851</c:v>
                </c:pt>
                <c:pt idx="92">
                  <c:v>79.432505983194417</c:v>
                </c:pt>
                <c:pt idx="93">
                  <c:v>85.410817694147966</c:v>
                </c:pt>
                <c:pt idx="94">
                  <c:v>90.89830701105457</c:v>
                </c:pt>
                <c:pt idx="95">
                  <c:v>95.397196556062028</c:v>
                </c:pt>
                <c:pt idx="96">
                  <c:v>98.499386137692696</c:v>
                </c:pt>
                <c:pt idx="97">
                  <c:v>99.923472056300483</c:v>
                </c:pt>
                <c:pt idx="98">
                  <c:v>99.540273604012924</c:v>
                </c:pt>
                <c:pt idx="99">
                  <c:v>97.384551216752669</c:v>
                </c:pt>
                <c:pt idx="100">
                  <c:v>93.651853309348041</c:v>
                </c:pt>
                <c:pt idx="101">
                  <c:v>88.680777821468524</c:v>
                </c:pt>
                <c:pt idx="102">
                  <c:v>82.922257552898955</c:v>
                </c:pt>
                <c:pt idx="103">
                  <c:v>76.898655455812843</c:v>
                </c:pt>
                <c:pt idx="104">
                  <c:v>71.156380403914042</c:v>
                </c:pt>
                <c:pt idx="105">
                  <c:v>66.216321724391634</c:v>
                </c:pt>
                <c:pt idx="106">
                  <c:v>62.526598641524494</c:v>
                </c:pt>
                <c:pt idx="107">
                  <c:v>60.421910792090365</c:v>
                </c:pt>
                <c:pt idx="108">
                  <c:v>60.093177180826316</c:v>
                </c:pt>
                <c:pt idx="109">
                  <c:v>61.570217666246322</c:v>
                </c:pt>
                <c:pt idx="110">
                  <c:v>64.719047962030373</c:v>
                </c:pt>
                <c:pt idx="111">
                  <c:v>69.254033527969398</c:v>
                </c:pt>
                <c:pt idx="112">
                  <c:v>74.763799855021929</c:v>
                </c:pt>
                <c:pt idx="113">
                  <c:v>80.748548788427414</c:v>
                </c:pt>
                <c:pt idx="114">
                  <c:v>86.665395876092475</c:v>
                </c:pt>
                <c:pt idx="115">
                  <c:v>91.977616131714854</c:v>
                </c:pt>
                <c:pt idx="116">
                  <c:v>96.203331064657533</c:v>
                </c:pt>
                <c:pt idx="117">
                  <c:v>98.959220512019755</c:v>
                </c:pt>
                <c:pt idx="118">
                  <c:v>99.995294115090104</c:v>
                </c:pt>
                <c:pt idx="119">
                  <c:v>99.217568273789482</c:v>
                </c:pt>
                <c:pt idx="120">
                  <c:v>96.696591522723324</c:v>
                </c:pt>
                <c:pt idx="121">
                  <c:v>92.661044980760749</c:v>
                </c:pt>
                <c:pt idx="122">
                  <c:v>87.476998385781656</c:v>
                </c:pt>
                <c:pt idx="123">
                  <c:v>81.614703426980995</c:v>
                </c:pt>
                <c:pt idx="124">
                  <c:v>75.60593659525739</c:v>
                </c:pt>
                <c:pt idx="125">
                  <c:v>69.995761037869471</c:v>
                </c:pt>
                <c:pt idx="126">
                  <c:v>65.293083163007509</c:v>
                </c:pt>
                <c:pt idx="127">
                  <c:v>61.924489069749711</c:v>
                </c:pt>
                <c:pt idx="128">
                  <c:v>60.195548361598455</c:v>
                </c:pt>
                <c:pt idx="129">
                  <c:v>60.263095525595887</c:v>
                </c:pt>
                <c:pt idx="130">
                  <c:v>62.121003269598972</c:v>
                </c:pt>
                <c:pt idx="131">
                  <c:v>65.600738337014121</c:v>
                </c:pt>
                <c:pt idx="132">
                  <c:v>70.386649380303709</c:v>
                </c:pt>
                <c:pt idx="133">
                  <c:v>76.044600110140934</c:v>
                </c:pt>
                <c:pt idx="134">
                  <c:v>82.061350369567208</c:v>
                </c:pt>
                <c:pt idx="135">
                  <c:v>87.891112824090257</c:v>
                </c:pt>
                <c:pt idx="136">
                  <c:v>93.005062049089489</c:v>
                </c:pt>
                <c:pt idx="137">
                  <c:v>96.939304980053834</c:v>
                </c:pt>
                <c:pt idx="138">
                  <c:v>99.336961262979599</c:v>
                </c:pt>
                <c:pt idx="139">
                  <c:v>99.980536340960953</c:v>
                </c:pt>
                <c:pt idx="140">
                  <c:v>98.811650671684845</c:v>
                </c:pt>
                <c:pt idx="141">
                  <c:v>95.936335412545773</c:v>
                </c:pt>
                <c:pt idx="142">
                  <c:v>91.615414194814051</c:v>
                </c:pt>
                <c:pt idx="143">
                  <c:v>86.240843468781733</c:v>
                </c:pt>
                <c:pt idx="144">
                  <c:v>80.30015761831423</c:v>
                </c:pt>
                <c:pt idx="145">
                  <c:v>74.332244075261116</c:v>
                </c:pt>
                <c:pt idx="146">
                  <c:v>68.878460131300315</c:v>
                </c:pt>
                <c:pt idx="147">
                  <c:v>64.433525705545563</c:v>
                </c:pt>
                <c:pt idx="148">
                  <c:v>61.4006466495984</c:v>
                </c:pt>
                <c:pt idx="149">
                  <c:v>60.054939414102698</c:v>
                </c:pt>
                <c:pt idx="150">
                  <c:v>60.518474873434073</c:v>
                </c:pt>
                <c:pt idx="151">
                  <c:v>62.749205116031874</c:v>
                </c:pt>
                <c:pt idx="152">
                  <c:v>66.544777665794555</c:v>
                </c:pt>
                <c:pt idx="153">
                  <c:v>71.560891141496981</c:v>
                </c:pt>
                <c:pt idx="154">
                  <c:v>77.342527288205758</c:v>
                </c:pt>
                <c:pt idx="155">
                  <c:v>83.365226282019307</c:v>
                </c:pt>
                <c:pt idx="156">
                  <c:v>89.082661170920275</c:v>
                </c:pt>
                <c:pt idx="157">
                  <c:v>93.976195911596136</c:v>
                </c:pt>
                <c:pt idx="158">
                  <c:v>97.601931527489853</c:v>
                </c:pt>
                <c:pt idx="159">
                  <c:v>99.630972769164714</c:v>
                </c:pt>
                <c:pt idx="160">
                  <c:v>99.879262635229551</c:v>
                </c:pt>
                <c:pt idx="161">
                  <c:v>98.324278425167051</c:v>
                </c:pt>
                <c:pt idx="162">
                  <c:v>95.107074803138758</c:v>
                </c:pt>
                <c:pt idx="163">
                  <c:v>90.519488543761639</c:v>
                </c:pt>
                <c:pt idx="164">
                  <c:v>84.97766563420484</c:v>
                </c:pt>
                <c:pt idx="165">
                  <c:v>78.98431212401664</c:v>
                </c:pt>
                <c:pt idx="166">
                  <c:v>73.083092997774585</c:v>
                </c:pt>
                <c:pt idx="167">
                  <c:v>67.809315608832804</c:v>
                </c:pt>
                <c:pt idx="168">
                  <c:v>63.641371244798194</c:v>
                </c:pt>
                <c:pt idx="169">
                  <c:v>60.957339624235843</c:v>
                </c:pt>
                <c:pt idx="170">
                  <c:v>60.000692787818245</c:v>
                </c:pt>
                <c:pt idx="171">
                  <c:v>60.858209429090323</c:v>
                </c:pt>
                <c:pt idx="172">
                  <c:v>63.452103084971007</c:v>
                </c:pt>
                <c:pt idx="173">
                  <c:v>67.547078248191752</c:v>
                </c:pt>
                <c:pt idx="174">
                  <c:v>72.771674332426159</c:v>
                </c:pt>
                <c:pt idx="175">
                  <c:v>78.651961350942997</c:v>
                </c:pt>
                <c:pt idx="176">
                  <c:v>84.654530729428117</c:v>
                </c:pt>
                <c:pt idx="177">
                  <c:v>90.234881499762039</c:v>
                </c:pt>
                <c:pt idx="178">
                  <c:v>94.886812699440043</c:v>
                </c:pt>
                <c:pt idx="179">
                  <c:v>98.18834152707592</c:v>
                </c:pt>
                <c:pt idx="180">
                  <c:v>99.839981957674198</c:v>
                </c:pt>
                <c:pt idx="181">
                  <c:v>99.691911514102301</c:v>
                </c:pt>
                <c:pt idx="182">
                  <c:v>97.757561861167474</c:v>
                </c:pt>
                <c:pt idx="183">
                  <c:v>94.2124004016257</c:v>
                </c:pt>
                <c:pt idx="184">
                  <c:v>89.378013397149559</c:v>
                </c:pt>
                <c:pt idx="185">
                  <c:v>83.69293445530316</c:v>
                </c:pt>
                <c:pt idx="186">
                  <c:v>77.672864568858841</c:v>
                </c:pt>
                <c:pt idx="187">
                  <c:v>71.863892200044901</c:v>
                </c:pt>
                <c:pt idx="188">
                  <c:v>66.792956877445704</c:v>
                </c:pt>
                <c:pt idx="189">
                  <c:v>62.920049817876389</c:v>
                </c:pt>
                <c:pt idx="190">
                  <c:v>60.596487517724356</c:v>
                </c:pt>
                <c:pt idx="191">
                  <c:v>60.033043371205011</c:v>
                </c:pt>
                <c:pt idx="192">
                  <c:v>61.28082813838077</c:v>
                </c:pt>
                <c:pt idx="193">
                  <c:v>64.226653620849831</c:v>
                </c:pt>
                <c:pt idx="194">
                  <c:v>68.603300112187426</c:v>
                </c:pt>
                <c:pt idx="195">
                  <c:v>74.013756249194472</c:v>
                </c:pt>
                <c:pt idx="196">
                  <c:v>79.967232435147977</c:v>
                </c:pt>
                <c:pt idx="197">
                  <c:v>85.92368101003386</c:v>
                </c:pt>
                <c:pt idx="198">
                  <c:v>91.342784684525299</c:v>
                </c:pt>
                <c:pt idx="199">
                  <c:v>95.732969432393446</c:v>
                </c:pt>
                <c:pt idx="200">
                  <c:v>98.695995817372534</c:v>
                </c:pt>
                <c:pt idx="201">
                  <c:v>99.963083816533072</c:v>
                </c:pt>
                <c:pt idx="202">
                  <c:v>99.419294209895725</c:v>
                </c:pt>
                <c:pt idx="203">
                  <c:v>97.113954868343285</c:v>
                </c:pt>
                <c:pt idx="204">
                  <c:v>93.256186157534131</c:v>
                </c:pt>
                <c:pt idx="205">
                  <c:v>88.195931354316699</c:v>
                </c:pt>
                <c:pt idx="206">
                  <c:v>82.392212831535957</c:v>
                </c:pt>
                <c:pt idx="207">
                  <c:v>76.371493534488906</c:v>
                </c:pt>
                <c:pt idx="208">
                  <c:v>70.679920834294307</c:v>
                </c:pt>
                <c:pt idx="209">
                  <c:v>65.833784781090145</c:v>
                </c:pt>
                <c:pt idx="210">
                  <c:v>62.272684754112916</c:v>
                </c:pt>
                <c:pt idx="211">
                  <c:v>60.319652823464125</c:v>
                </c:pt>
                <c:pt idx="212">
                  <c:v>60.151851085898095</c:v>
                </c:pt>
                <c:pt idx="213">
                  <c:v>61.784501057868141</c:v>
                </c:pt>
                <c:pt idx="214">
                  <c:v>65.069502911736521</c:v>
                </c:pt>
                <c:pt idx="215">
                  <c:v>69.708869806048753</c:v>
                </c:pt>
                <c:pt idx="216">
                  <c:v>75.281758664094227</c:v>
                </c:pt>
                <c:pt idx="217">
                  <c:v>81.282645403251919</c:v>
                </c:pt>
                <c:pt idx="218">
                  <c:v>87.167181689830485</c:v>
                </c:pt>
                <c:pt idx="219">
                  <c:v>92.401573492817079</c:v>
                </c:pt>
                <c:pt idx="220">
                  <c:v>96.511002242941288</c:v>
                </c:pt>
                <c:pt idx="221">
                  <c:v>99.122696249986376</c:v>
                </c:pt>
                <c:pt idx="222">
                  <c:v>99.999745313403196</c:v>
                </c:pt>
                <c:pt idx="223">
                  <c:v>99.062591158391996</c:v>
                </c:pt>
                <c:pt idx="224">
                  <c:v>96.396244271713527</c:v>
                </c:pt>
                <c:pt idx="225">
                  <c:v>92.242572488555652</c:v>
                </c:pt>
                <c:pt idx="226">
                  <c:v>86.978360842887867</c:v>
                </c:pt>
                <c:pt idx="227">
                  <c:v>81.081132901155783</c:v>
                </c:pt>
                <c:pt idx="228">
                  <c:v>75.085833971114397</c:v>
                </c:pt>
                <c:pt idx="229">
                  <c:v>69.536305508935612</c:v>
                </c:pt>
                <c:pt idx="230">
                  <c:v>64.935952544987572</c:v>
                </c:pt>
                <c:pt idx="231">
                  <c:v>61.702079151013052</c:v>
                </c:pt>
                <c:pt idx="232">
                  <c:v>60.128034238580454</c:v>
                </c:pt>
                <c:pt idx="233">
                  <c:v>60.356601493248832</c:v>
                </c:pt>
                <c:pt idx="234">
                  <c:v>62.367047278536731</c:v>
                </c:pt>
                <c:pt idx="235">
                  <c:v>65.977001411375028</c:v>
                </c:pt>
                <c:pt idx="236">
                  <c:v>70.859000201424351</c:v>
                </c:pt>
                <c:pt idx="237">
                  <c:v>76.57019111339072</c:v>
                </c:pt>
                <c:pt idx="238">
                  <c:v>82.592504503327575</c:v>
                </c:pt>
                <c:pt idx="239">
                  <c:v>88.379648397852208</c:v>
                </c:pt>
                <c:pt idx="240">
                  <c:v>93.406663358010078</c:v>
                </c:pt>
                <c:pt idx="241">
                  <c:v>97.217542240866081</c:v>
                </c:pt>
                <c:pt idx="242">
                  <c:v>99.466595207575665</c:v>
                </c:pt>
                <c:pt idx="243">
                  <c:v>99.949807703619214</c:v>
                </c:pt>
                <c:pt idx="244">
                  <c:v>98.623346887539626</c:v>
                </c:pt>
                <c:pt idx="245">
                  <c:v>95.60753776567762</c:v>
                </c:pt>
                <c:pt idx="246">
                  <c:v>91.175948352490877</c:v>
                </c:pt>
                <c:pt idx="247">
                  <c:v>85.730573955928278</c:v>
                </c:pt>
                <c:pt idx="248">
                  <c:v>79.765371653991181</c:v>
                </c:pt>
                <c:pt idx="249">
                  <c:v>73.821452798107686</c:v>
                </c:pt>
                <c:pt idx="250">
                  <c:v>68.437998090303893</c:v>
                </c:pt>
                <c:pt idx="251">
                  <c:v>64.103347792123245</c:v>
                </c:pt>
                <c:pt idx="252">
                  <c:v>61.210703736813826</c:v>
                </c:pt>
                <c:pt idx="253">
                  <c:v>60.022461473552596</c:v>
                </c:pt>
                <c:pt idx="254">
                  <c:v>60.646408021848941</c:v>
                </c:pt>
                <c:pt idx="255">
                  <c:v>63.025944369150139</c:v>
                </c:pt>
                <c:pt idx="256">
                  <c:v>66.945219641757731</c:v>
                </c:pt>
                <c:pt idx="257">
                  <c:v>72.048711221656291</c:v>
                </c:pt>
                <c:pt idx="258">
                  <c:v>77.87347467108485</c:v>
                </c:pt>
                <c:pt idx="259">
                  <c:v>83.89113803175357</c:v>
                </c:pt>
                <c:pt idx="260">
                  <c:v>89.555831140555199</c:v>
                </c:pt>
                <c:pt idx="261">
                  <c:v>94.353702230461792</c:v>
                </c:pt>
                <c:pt idx="262">
                  <c:v>97.849530100577311</c:v>
                </c:pt>
                <c:pt idx="263">
                  <c:v>99.726203604052429</c:v>
                </c:pt>
                <c:pt idx="264">
                  <c:v>99.813487217554481</c:v>
                </c:pt>
                <c:pt idx="265">
                  <c:v>98.103463329631552</c:v>
                </c:pt>
                <c:pt idx="266">
                  <c:v>94.751250457666771</c:v>
                </c:pt>
                <c:pt idx="267">
                  <c:v>90.060932243020289</c:v>
                </c:pt>
                <c:pt idx="268">
                  <c:v>84.457973623726431</c:v>
                </c:pt>
                <c:pt idx="269">
                  <c:v>78.450626350022205</c:v>
                </c:pt>
                <c:pt idx="270">
                  <c:v>72.583824799190452</c:v>
                </c:pt>
                <c:pt idx="271">
                  <c:v>67.389754261024294</c:v>
                </c:pt>
                <c:pt idx="272">
                  <c:v>63.339575709796677</c:v>
                </c:pt>
                <c:pt idx="273">
                  <c:v>60.800686172205076</c:v>
                </c:pt>
                <c:pt idx="274">
                  <c:v>60.003391659558787</c:v>
                </c:pt>
                <c:pt idx="275">
                  <c:v>61.020015806394667</c:v>
                </c:pt>
                <c:pt idx="276">
                  <c:v>63.758339298405552</c:v>
                </c:pt>
                <c:pt idx="277">
                  <c:v>67.969965207807633</c:v>
                </c:pt>
                <c:pt idx="278">
                  <c:v>73.272851405568218</c:v>
                </c:pt>
                <c:pt idx="279">
                  <c:v>79.185966105722926</c:v>
                </c:pt>
                <c:pt idx="280">
                  <c:v>85.172922891752194</c:v>
                </c:pt>
                <c:pt idx="281">
                  <c:v>90.690637034346281</c:v>
                </c:pt>
                <c:pt idx="282">
                  <c:v>95.238589421936439</c:v>
                </c:pt>
                <c:pt idx="283">
                  <c:v>98.404229308024071</c:v>
                </c:pt>
                <c:pt idx="284">
                  <c:v>99.900397332341242</c:v>
                </c:pt>
                <c:pt idx="285">
                  <c:v>99.591374124341272</c:v>
                </c:pt>
                <c:pt idx="286">
                  <c:v>97.505191585917771</c:v>
                </c:pt>
                <c:pt idx="287">
                  <c:v>93.831090080691965</c:v>
                </c:pt>
                <c:pt idx="288">
                  <c:v>88.902352191574451</c:v>
                </c:pt>
                <c:pt idx="289">
                  <c:v>83.166070219047498</c:v>
                </c:pt>
                <c:pt idx="290">
                  <c:v>77.142589850183441</c:v>
                </c:pt>
                <c:pt idx="291">
                  <c:v>71.378308916558524</c:v>
                </c:pt>
                <c:pt idx="292">
                  <c:v>66.396112927854873</c:v>
                </c:pt>
                <c:pt idx="293">
                  <c:v>62.647943439122756</c:v>
                </c:pt>
                <c:pt idx="294">
                  <c:v>60.473801837535213</c:v>
                </c:pt>
                <c:pt idx="295">
                  <c:v>60.070907369093312</c:v>
                </c:pt>
                <c:pt idx="296">
                  <c:v>61.475807121266328</c:v>
                </c:pt>
                <c:pt idx="297">
                  <c:v>64.56106078858943</c:v>
                </c:pt>
                <c:pt idx="298">
                  <c:v>69.04680095049234</c:v>
                </c:pt>
                <c:pt idx="299">
                  <c:v>74.526120213344001</c:v>
                </c:pt>
                <c:pt idx="300">
                  <c:v>80.501982315648164</c:v>
                </c:pt>
                <c:pt idx="301">
                  <c:v>86.432308941456427</c:v>
                </c:pt>
                <c:pt idx="302">
                  <c:v>91.77915235782109</c:v>
                </c:pt>
                <c:pt idx="303">
                  <c:v>96.05749336162819</c:v>
                </c:pt>
                <c:pt idx="304">
                  <c:v>98.879238009829152</c:v>
                </c:pt>
                <c:pt idx="305">
                  <c:v>99.988422131774399</c:v>
                </c:pt>
                <c:pt idx="306">
                  <c:v>99.284430175999276</c:v>
                </c:pt>
                <c:pt idx="307">
                  <c:v>96.831122179314207</c:v>
                </c:pt>
                <c:pt idx="308">
                  <c:v>92.851040938821853</c:v>
                </c:pt>
                <c:pt idx="309">
                  <c:v>87.705224861909343</c:v>
                </c:pt>
                <c:pt idx="310">
                  <c:v>81.860457697163739</c:v>
                </c:pt>
                <c:pt idx="311">
                  <c:v>75.846925966217569</c:v>
                </c:pt>
                <c:pt idx="312">
                  <c:v>70.210125046608439</c:v>
                </c:pt>
                <c:pt idx="313">
                  <c:v>65.461376568174586</c:v>
                </c:pt>
                <c:pt idx="314">
                  <c:v>62.031445755076604</c:v>
                </c:pt>
                <c:pt idx="315">
                  <c:v>60.231466145396666</c:v>
                </c:pt>
                <c:pt idx="316">
                  <c:v>60.224716258426795</c:v>
                </c:pt>
                <c:pt idx="317">
                  <c:v>62.011808385297243</c:v>
                </c:pt>
                <c:pt idx="318">
                  <c:v>65.430633047242793</c:v>
                </c:pt>
                <c:pt idx="319">
                  <c:v>70.17106415976842</c:v>
                </c:pt>
                <c:pt idx="320">
                  <c:v>75.80309097792113</c:v>
                </c:pt>
                <c:pt idx="321">
                  <c:v>81.815824936889655</c:v>
                </c:pt>
                <c:pt idx="322">
                  <c:v>87.663843026081608</c:v>
                </c:pt>
                <c:pt idx="323">
                  <c:v>92.816663828229537</c:v>
                </c:pt>
                <c:pt idx="324">
                  <c:v>96.806868186902221</c:v>
                </c:pt>
                <c:pt idx="325">
                  <c:v>99.27249941333902</c:v>
                </c:pt>
                <c:pt idx="326">
                  <c:v>99.98989685404851</c:v>
                </c:pt>
                <c:pt idx="327">
                  <c:v>98.893984443039272</c:v>
                </c:pt>
                <c:pt idx="328">
                  <c:v>96.084173837410532</c:v>
                </c:pt>
                <c:pt idx="329">
                  <c:v>91.815346655104079</c:v>
                </c:pt>
                <c:pt idx="330">
                  <c:v>86.474733827899314</c:v>
                </c:pt>
                <c:pt idx="331">
                  <c:v>80.546789373967641</c:v>
                </c:pt>
                <c:pt idx="332">
                  <c:v>74.56924493631071</c:v>
                </c:pt>
                <c:pt idx="333">
                  <c:v>69.084331437730867</c:v>
                </c:pt>
                <c:pt idx="334">
                  <c:v>64.589592600209627</c:v>
                </c:pt>
                <c:pt idx="335">
                  <c:v>61.492752099086289</c:v>
                </c:pt>
                <c:pt idx="336">
                  <c:v>60.07472841187424</c:v>
                </c:pt>
                <c:pt idx="337">
                  <c:v>60.464152333457683</c:v>
                </c:pt>
                <c:pt idx="338">
                  <c:v>62.625698707401057</c:v>
                </c:pt>
                <c:pt idx="339">
                  <c:v>66.363290817379095</c:v>
                </c:pt>
                <c:pt idx="340">
                  <c:v>71.337886764166086</c:v>
                </c:pt>
                <c:pt idx="341">
                  <c:v>77.098234402516212</c:v>
                </c:pt>
                <c:pt idx="342">
                  <c:v>83.121805017138215</c:v>
                </c:pt>
                <c:pt idx="343">
                  <c:v>88.862192590144375</c:v>
                </c:pt>
                <c:pt idx="344">
                  <c:v>93.798679010039621</c:v>
                </c:pt>
                <c:pt idx="345">
                  <c:v>97.483469096917261</c:v>
                </c:pt>
                <c:pt idx="346">
                  <c:v>99.582310692558138</c:v>
                </c:pt>
                <c:pt idx="347">
                  <c:v>99.90481511360062</c:v>
                </c:pt>
                <c:pt idx="348">
                  <c:v>98.421727559573938</c:v>
                </c:pt>
                <c:pt idx="349">
                  <c:v>95.267580854349575</c:v>
                </c:pt>
                <c:pt idx="350">
                  <c:v>90.728491796633875</c:v>
                </c:pt>
                <c:pt idx="351">
                  <c:v>85.21620712860792</c:v>
                </c:pt>
                <c:pt idx="352">
                  <c:v>79.230753447056031</c:v>
                </c:pt>
                <c:pt idx="353">
                  <c:v>73.315079132703403</c:v>
                </c:pt>
                <c:pt idx="354">
                  <c:v>68.005802788042104</c:v>
                </c:pt>
                <c:pt idx="355">
                  <c:v>63.784535857671045</c:v>
                </c:pt>
                <c:pt idx="356">
                  <c:v>61.034195020323949</c:v>
                </c:pt>
                <c:pt idx="357">
                  <c:v>60.004267312995523</c:v>
                </c:pt>
                <c:pt idx="358">
                  <c:v>60.78817883347358</c:v>
                </c:pt>
                <c:pt idx="359">
                  <c:v>63.314819936053823</c:v>
                </c:pt>
                <c:pt idx="360">
                  <c:v>67.354995681086379</c:v>
                </c:pt>
                <c:pt idx="361">
                  <c:v>72.542216409588775</c:v>
                </c:pt>
                <c:pt idx="362">
                  <c:v>78.405942502536817</c:v>
                </c:pt>
                <c:pt idx="363">
                  <c:v>84.414267648969499</c:v>
                </c:pt>
                <c:pt idx="364">
                  <c:v>90.022168767482626</c:v>
                </c:pt>
                <c:pt idx="365">
                  <c:v>94.720945767229551</c:v>
                </c:pt>
                <c:pt idx="366">
                  <c:v>98.084366402647277</c:v>
                </c:pt>
                <c:pt idx="367">
                  <c:v>99.807330361403004</c:v>
                </c:pt>
                <c:pt idx="368">
                  <c:v>99.73354531525797</c:v>
                </c:pt>
                <c:pt idx="369">
                  <c:v>97.869704402854353</c:v>
                </c:pt>
                <c:pt idx="370">
                  <c:v>94.384879086299748</c:v>
                </c:pt>
                <c:pt idx="371">
                  <c:v>89.595182456330264</c:v>
                </c:pt>
                <c:pt idx="372">
                  <c:v>83.935094197822707</c:v>
                </c:pt>
                <c:pt idx="373">
                  <c:v>77.918048365774581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8-4C06-8CBC-2C378E409BE7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out!$A$5:$A$386</c:f>
              <c:numCache>
                <c:formatCode>0.00</c:formatCode>
                <c:ptCount val="38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</c:numCache>
            </c:numRef>
          </c:cat>
          <c:val>
            <c:numRef>
              <c:f>out!$F$5:$F$386</c:f>
              <c:numCache>
                <c:formatCode>General</c:formatCode>
                <c:ptCount val="382"/>
                <c:pt idx="0">
                  <c:v>-5.2887064461762492</c:v>
                </c:pt>
                <c:pt idx="1">
                  <c:v>13.027930399748328</c:v>
                </c:pt>
                <c:pt idx="2">
                  <c:v>12.540719443029218</c:v>
                </c:pt>
                <c:pt idx="3">
                  <c:v>-7.0104586357388712</c:v>
                </c:pt>
                <c:pt idx="4">
                  <c:v>-8.26190337562943</c:v>
                </c:pt>
                <c:pt idx="5">
                  <c:v>-9.8932620030687133</c:v>
                </c:pt>
                <c:pt idx="6">
                  <c:v>-14.072921216858944</c:v>
                </c:pt>
                <c:pt idx="7">
                  <c:v>-11.182829735515526</c:v>
                </c:pt>
                <c:pt idx="8">
                  <c:v>-6.3137366584027177</c:v>
                </c:pt>
                <c:pt idx="9">
                  <c:v>-3.6100387570231192</c:v>
                </c:pt>
                <c:pt idx="10">
                  <c:v>-3.0243535271672002</c:v>
                </c:pt>
                <c:pt idx="11">
                  <c:v>0.43490272381080075</c:v>
                </c:pt>
                <c:pt idx="12">
                  <c:v>-1.0764122758332562</c:v>
                </c:pt>
                <c:pt idx="13">
                  <c:v>0.38682282345238406</c:v>
                </c:pt>
                <c:pt idx="14">
                  <c:v>-5.1027316612295337</c:v>
                </c:pt>
                <c:pt idx="15">
                  <c:v>-9.4816982381562624</c:v>
                </c:pt>
                <c:pt idx="16">
                  <c:v>-14.078699470434437</c:v>
                </c:pt>
                <c:pt idx="17">
                  <c:v>-15.266088191172997</c:v>
                </c:pt>
                <c:pt idx="18">
                  <c:v>-5.290445920202572</c:v>
                </c:pt>
                <c:pt idx="19">
                  <c:v>-7.7124679179128321</c:v>
                </c:pt>
                <c:pt idx="20">
                  <c:v>-8.3007054938522771</c:v>
                </c:pt>
                <c:pt idx="21">
                  <c:v>-5.161232052031508</c:v>
                </c:pt>
                <c:pt idx="22">
                  <c:v>16.694176214569694</c:v>
                </c:pt>
                <c:pt idx="23">
                  <c:v>-4.1826689141280724</c:v>
                </c:pt>
                <c:pt idx="24">
                  <c:v>-7.688037953937652</c:v>
                </c:pt>
                <c:pt idx="25">
                  <c:v>-6.7886224793251699</c:v>
                </c:pt>
                <c:pt idx="26">
                  <c:v>-5.8281773045259513</c:v>
                </c:pt>
                <c:pt idx="27">
                  <c:v>-11.089902655918678</c:v>
                </c:pt>
                <c:pt idx="28">
                  <c:v>-9.9831653145323571</c:v>
                </c:pt>
                <c:pt idx="29">
                  <c:v>-5.2362008977202805</c:v>
                </c:pt>
                <c:pt idx="30">
                  <c:v>-3.4847525462398323</c:v>
                </c:pt>
                <c:pt idx="31">
                  <c:v>-1.4716490058622185</c:v>
                </c:pt>
                <c:pt idx="32">
                  <c:v>-0.16825766512155838</c:v>
                </c:pt>
                <c:pt idx="33">
                  <c:v>0.32883452077507513</c:v>
                </c:pt>
                <c:pt idx="34">
                  <c:v>-1.0154118709159263</c:v>
                </c:pt>
                <c:pt idx="35">
                  <c:v>-6.2943441870878871</c:v>
                </c:pt>
                <c:pt idx="36">
                  <c:v>-10.449261220564971</c:v>
                </c:pt>
                <c:pt idx="37">
                  <c:v>-14.864135363205413</c:v>
                </c:pt>
                <c:pt idx="38">
                  <c:v>-14.714936579515069</c:v>
                </c:pt>
                <c:pt idx="39">
                  <c:v>-6.8155517043378637</c:v>
                </c:pt>
                <c:pt idx="40">
                  <c:v>-8.3143575374953116</c:v>
                </c:pt>
                <c:pt idx="41">
                  <c:v>-7.524444533142514</c:v>
                </c:pt>
                <c:pt idx="42">
                  <c:v>-3.396333577251653</c:v>
                </c:pt>
                <c:pt idx="43">
                  <c:v>16.37107433051969</c:v>
                </c:pt>
                <c:pt idx="44">
                  <c:v>-5.0572757606876593</c:v>
                </c:pt>
                <c:pt idx="45">
                  <c:v>-6.9782992541457673</c:v>
                </c:pt>
                <c:pt idx="46">
                  <c:v>-6.6755887809220411</c:v>
                </c:pt>
                <c:pt idx="47">
                  <c:v>-4.9745023910549833</c:v>
                </c:pt>
                <c:pt idx="48">
                  <c:v>-11.750012175470175</c:v>
                </c:pt>
                <c:pt idx="49">
                  <c:v>-8.9581196535345384</c:v>
                </c:pt>
                <c:pt idx="50">
                  <c:v>-5.0213368748260336</c:v>
                </c:pt>
                <c:pt idx="51">
                  <c:v>-4.1755496692084648</c:v>
                </c:pt>
                <c:pt idx="52">
                  <c:v>-0.37003052914173651</c:v>
                </c:pt>
                <c:pt idx="53">
                  <c:v>-1.122302913178558</c:v>
                </c:pt>
                <c:pt idx="54">
                  <c:v>1.4446372135113776</c:v>
                </c:pt>
                <c:pt idx="55">
                  <c:v>-2.4006626732564413</c:v>
                </c:pt>
                <c:pt idx="56">
                  <c:v>-7.2497210399599439</c:v>
                </c:pt>
                <c:pt idx="57">
                  <c:v>-11.404983862810312</c:v>
                </c:pt>
                <c:pt idx="58">
                  <c:v>-14.829788570774951</c:v>
                </c:pt>
                <c:pt idx="59">
                  <c:v>-7.3115698807879426</c:v>
                </c:pt>
                <c:pt idx="60">
                  <c:v>-6.6855980827737369</c:v>
                </c:pt>
                <c:pt idx="61">
                  <c:v>-8.2899337037931105</c:v>
                </c:pt>
                <c:pt idx="62">
                  <c:v>-6.3961650320894989</c:v>
                </c:pt>
                <c:pt idx="63">
                  <c:v>5.2591566841841626</c:v>
                </c:pt>
                <c:pt idx="64">
                  <c:v>15.415825851238566</c:v>
                </c:pt>
                <c:pt idx="65">
                  <c:v>-6.0696513136449397</c:v>
                </c:pt>
                <c:pt idx="66">
                  <c:v>-8.1397832580343561</c:v>
                </c:pt>
                <c:pt idx="67">
                  <c:v>-9.4146510986394247</c:v>
                </c:pt>
                <c:pt idx="68">
                  <c:v>-10.975201648425823</c:v>
                </c:pt>
                <c:pt idx="69">
                  <c:v>-11.554863429621747</c:v>
                </c:pt>
                <c:pt idx="70">
                  <c:v>-7.6581595940326253</c:v>
                </c:pt>
                <c:pt idx="71">
                  <c:v>-4.1830879899799243</c:v>
                </c:pt>
                <c:pt idx="72">
                  <c:v>-3.5637823391331978</c:v>
                </c:pt>
                <c:pt idx="73">
                  <c:v>0.26625225121150464</c:v>
                </c:pt>
                <c:pt idx="74">
                  <c:v>-1.172179328215023</c:v>
                </c:pt>
                <c:pt idx="75">
                  <c:v>1.3928338983967592</c:v>
                </c:pt>
                <c:pt idx="76">
                  <c:v>-3.0920376779629848</c:v>
                </c:pt>
                <c:pt idx="77">
                  <c:v>-7.5381861736931981</c:v>
                </c:pt>
                <c:pt idx="78">
                  <c:v>-12.248276131308891</c:v>
                </c:pt>
                <c:pt idx="79">
                  <c:v>-14.527162620497343</c:v>
                </c:pt>
                <c:pt idx="80">
                  <c:v>-5.2451836617978671</c:v>
                </c:pt>
                <c:pt idx="81">
                  <c:v>-6.6622931329456492</c:v>
                </c:pt>
                <c:pt idx="82">
                  <c:v>-7.8768790042985302</c:v>
                </c:pt>
                <c:pt idx="83">
                  <c:v>-5.5077760505715077</c:v>
                </c:pt>
                <c:pt idx="84">
                  <c:v>14.048336293057233</c:v>
                </c:pt>
                <c:pt idx="85">
                  <c:v>5.1135121655202624</c:v>
                </c:pt>
                <c:pt idx="86">
                  <c:v>-6.7637851011207601</c:v>
                </c:pt>
                <c:pt idx="87">
                  <c:v>-7.0207527461788004</c:v>
                </c:pt>
                <c:pt idx="88">
                  <c:v>-6.5141796847374849</c:v>
                </c:pt>
                <c:pt idx="89">
                  <c:v>-8.8810449917597225</c:v>
                </c:pt>
                <c:pt idx="90">
                  <c:v>-10.392052519681954</c:v>
                </c:pt>
                <c:pt idx="91">
                  <c:v>-6.4921807562576106</c:v>
                </c:pt>
                <c:pt idx="92">
                  <c:v>-3.9387001372670127</c:v>
                </c:pt>
                <c:pt idx="93">
                  <c:v>-2.5361358022965064</c:v>
                </c:pt>
                <c:pt idx="94">
                  <c:v>0.15034862840783347</c:v>
                </c:pt>
                <c:pt idx="95">
                  <c:v>9.5225402245603163E-2</c:v>
                </c:pt>
                <c:pt idx="96">
                  <c:v>0.38501483347054233</c:v>
                </c:pt>
                <c:pt idx="97">
                  <c:v>-4.4791427589840893</c:v>
                </c:pt>
                <c:pt idx="98">
                  <c:v>-8.5534491250793536</c:v>
                </c:pt>
                <c:pt idx="99">
                  <c:v>-12.949341021158553</c:v>
                </c:pt>
                <c:pt idx="100">
                  <c:v>-13.718274212361123</c:v>
                </c:pt>
                <c:pt idx="101">
                  <c:v>-5.5586497253979701</c:v>
                </c:pt>
                <c:pt idx="102">
                  <c:v>-6.7946286256379693</c:v>
                </c:pt>
                <c:pt idx="103">
                  <c:v>-7.0123104883537337</c:v>
                </c:pt>
                <c:pt idx="104">
                  <c:v>-3.9297539762343945</c:v>
                </c:pt>
                <c:pt idx="105">
                  <c:v>15.077537058282516</c:v>
                </c:pt>
                <c:pt idx="106">
                  <c:v>-3.1960027706796268</c:v>
                </c:pt>
                <c:pt idx="107">
                  <c:v>-7.1613741334193719</c:v>
                </c:pt>
                <c:pt idx="108">
                  <c:v>-6.7538943249730465</c:v>
                </c:pt>
                <c:pt idx="109">
                  <c:v>-5.8636326391769273</c:v>
                </c:pt>
                <c:pt idx="110">
                  <c:v>-11.920926172690656</c:v>
                </c:pt>
                <c:pt idx="111">
                  <c:v>-10.124837096437844</c:v>
                </c:pt>
                <c:pt idx="112">
                  <c:v>-5.8220802737057369</c:v>
                </c:pt>
                <c:pt idx="113">
                  <c:v>-4.0916212035583328</c:v>
                </c:pt>
                <c:pt idx="114">
                  <c:v>-1.341504240482891</c:v>
                </c:pt>
                <c:pt idx="115">
                  <c:v>-0.28474933375706257</c:v>
                </c:pt>
                <c:pt idx="116">
                  <c:v>1.3669790691736807</c:v>
                </c:pt>
                <c:pt idx="117">
                  <c:v>-0.39842730166301976</c:v>
                </c:pt>
                <c:pt idx="118">
                  <c:v>-5.1773617641137761</c:v>
                </c:pt>
                <c:pt idx="119">
                  <c:v>-9.3400719394277942</c:v>
                </c:pt>
                <c:pt idx="120">
                  <c:v>-13.477601938355328</c:v>
                </c:pt>
                <c:pt idx="121">
                  <c:v>-10.640016887385812</c:v>
                </c:pt>
                <c:pt idx="122">
                  <c:v>-6.0987389750508783</c:v>
                </c:pt>
                <c:pt idx="123">
                  <c:v>-7.0838042827565602</c:v>
                </c:pt>
                <c:pt idx="124">
                  <c:v>-6.15364030944923</c:v>
                </c:pt>
                <c:pt idx="125">
                  <c:v>-1.5033643922281499</c:v>
                </c:pt>
                <c:pt idx="126">
                  <c:v>14.890389478659898</c:v>
                </c:pt>
                <c:pt idx="127">
                  <c:v>-3.5431118935811838</c:v>
                </c:pt>
                <c:pt idx="128">
                  <c:v>-7.4280596216817258</c:v>
                </c:pt>
                <c:pt idx="129">
                  <c:v>-8.5048275328441463</c:v>
                </c:pt>
                <c:pt idx="130">
                  <c:v>-8.1824378389067505</c:v>
                </c:pt>
                <c:pt idx="131">
                  <c:v>-12.155260067605994</c:v>
                </c:pt>
                <c:pt idx="132">
                  <c:v>-9.1723558660907969</c:v>
                </c:pt>
                <c:pt idx="133">
                  <c:v>-4.8153899441194739</c:v>
                </c:pt>
                <c:pt idx="134">
                  <c:v>-3.8065922775909087</c:v>
                </c:pt>
                <c:pt idx="135">
                  <c:v>0.15789048754189139</c:v>
                </c:pt>
                <c:pt idx="136">
                  <c:v>-0.37714666889015547</c:v>
                </c:pt>
                <c:pt idx="137">
                  <c:v>2.2364552556541142</c:v>
                </c:pt>
                <c:pt idx="138">
                  <c:v>-0.93065170709897416</c:v>
                </c:pt>
                <c:pt idx="139">
                  <c:v>-5.428192764097524</c:v>
                </c:pt>
                <c:pt idx="140">
                  <c:v>-9.7148622709287054</c:v>
                </c:pt>
                <c:pt idx="141">
                  <c:v>-13.026364433057637</c:v>
                </c:pt>
                <c:pt idx="142">
                  <c:v>-5.7806472445672057</c:v>
                </c:pt>
                <c:pt idx="143">
                  <c:v>-5.4315360011736544</c:v>
                </c:pt>
                <c:pt idx="144">
                  <c:v>-7.1416701220061896</c:v>
                </c:pt>
                <c:pt idx="145">
                  <c:v>-5.788582323803837</c:v>
                </c:pt>
                <c:pt idx="146">
                  <c:v>6.5048681641033994</c:v>
                </c:pt>
                <c:pt idx="147">
                  <c:v>14.25964595070505</c:v>
                </c:pt>
                <c:pt idx="148">
                  <c:v>-4.0497593956432496</c:v>
                </c:pt>
                <c:pt idx="149">
                  <c:v>-6.6793041625457761</c:v>
                </c:pt>
                <c:pt idx="150">
                  <c:v>-6.4693074239807515</c:v>
                </c:pt>
                <c:pt idx="151">
                  <c:v>-5.6390531041984389</c:v>
                </c:pt>
                <c:pt idx="152">
                  <c:v>-10.032826889147628</c:v>
                </c:pt>
                <c:pt idx="153">
                  <c:v>-7.3604276690111163</c:v>
                </c:pt>
                <c:pt idx="154">
                  <c:v>-3.688521980258713</c:v>
                </c:pt>
                <c:pt idx="155">
                  <c:v>-2.9482164607539616</c:v>
                </c:pt>
                <c:pt idx="156">
                  <c:v>0.63458121498489817</c:v>
                </c:pt>
                <c:pt idx="157">
                  <c:v>-0.28627079431110047</c:v>
                </c:pt>
                <c:pt idx="158">
                  <c:v>2.1767562463575274</c:v>
                </c:pt>
                <c:pt idx="159">
                  <c:v>-1.7292246472818746</c:v>
                </c:pt>
                <c:pt idx="160">
                  <c:v>-6.3742698532945568</c:v>
                </c:pt>
                <c:pt idx="161">
                  <c:v>-11.003999865455384</c:v>
                </c:pt>
                <c:pt idx="162">
                  <c:v>-13.961440048622457</c:v>
                </c:pt>
                <c:pt idx="163">
                  <c:v>-6.7536409955610139</c:v>
                </c:pt>
                <c:pt idx="164">
                  <c:v>-6.7840674209202803</c:v>
                </c:pt>
                <c:pt idx="165">
                  <c:v>-6.3401998178461412</c:v>
                </c:pt>
                <c:pt idx="166">
                  <c:v>-4.2638097826982602</c:v>
                </c:pt>
                <c:pt idx="167">
                  <c:v>12.209388558960285</c:v>
                </c:pt>
                <c:pt idx="168">
                  <c:v>11.007654682478446</c:v>
                </c:pt>
                <c:pt idx="169">
                  <c:v>-2.7979112376670514</c:v>
                </c:pt>
                <c:pt idx="170">
                  <c:v>-4.5533410791804556</c:v>
                </c:pt>
                <c:pt idx="171">
                  <c:v>-7.6512333354283442</c:v>
                </c:pt>
                <c:pt idx="172">
                  <c:v>-10.584755477954843</c:v>
                </c:pt>
                <c:pt idx="173">
                  <c:v>-13.236294545891639</c:v>
                </c:pt>
                <c:pt idx="174">
                  <c:v>-8.1609282842329804</c:v>
                </c:pt>
                <c:pt idx="175">
                  <c:v>-4.5932511557078044</c:v>
                </c:pt>
                <c:pt idx="176">
                  <c:v>-3.3137149947981968</c:v>
                </c:pt>
                <c:pt idx="177">
                  <c:v>-0.58455316590254114</c:v>
                </c:pt>
                <c:pt idx="178">
                  <c:v>-1.0409434388599479</c:v>
                </c:pt>
                <c:pt idx="179">
                  <c:v>-0.23891255409031942</c:v>
                </c:pt>
                <c:pt idx="180">
                  <c:v>-5.0229201422627057</c:v>
                </c:pt>
                <c:pt idx="181">
                  <c:v>-9.7454734304834503</c:v>
                </c:pt>
                <c:pt idx="182">
                  <c:v>-14.27083123346786</c:v>
                </c:pt>
                <c:pt idx="183">
                  <c:v>-15.7784880436514</c:v>
                </c:pt>
                <c:pt idx="184">
                  <c:v>-8.1046316408865238</c:v>
                </c:pt>
                <c:pt idx="185">
                  <c:v>-8.473384103928737</c:v>
                </c:pt>
                <c:pt idx="186">
                  <c:v>-8.8672716838150478</c:v>
                </c:pt>
                <c:pt idx="187">
                  <c:v>-6.4417855374926205</c:v>
                </c:pt>
                <c:pt idx="188">
                  <c:v>12.274171688158802</c:v>
                </c:pt>
                <c:pt idx="189">
                  <c:v>-1.589789118268996</c:v>
                </c:pt>
                <c:pt idx="190">
                  <c:v>-8.3090104288758795</c:v>
                </c:pt>
                <c:pt idx="191">
                  <c:v>-8.5473971464173957</c:v>
                </c:pt>
                <c:pt idx="192">
                  <c:v>-8.2281924336079584</c:v>
                </c:pt>
                <c:pt idx="193">
                  <c:v>-13.432315965719866</c:v>
                </c:pt>
                <c:pt idx="194">
                  <c:v>-13.014348943858835</c:v>
                </c:pt>
                <c:pt idx="195">
                  <c:v>-8.6456727990033002</c:v>
                </c:pt>
                <c:pt idx="196">
                  <c:v>-6.6821626066124011</c:v>
                </c:pt>
                <c:pt idx="197">
                  <c:v>-4.3562119272513868</c:v>
                </c:pt>
                <c:pt idx="198">
                  <c:v>-2.8259504083493567</c:v>
                </c:pt>
                <c:pt idx="199">
                  <c:v>-1.6786748816217099</c:v>
                </c:pt>
                <c:pt idx="200">
                  <c:v>-2.5691093883807667</c:v>
                </c:pt>
                <c:pt idx="201">
                  <c:v>-7.2478320062665276</c:v>
                </c:pt>
                <c:pt idx="202">
                  <c:v>-11.422818341354123</c:v>
                </c:pt>
                <c:pt idx="203">
                  <c:v>-15.465061587736173</c:v>
                </c:pt>
                <c:pt idx="204">
                  <c:v>-15.38044858098138</c:v>
                </c:pt>
                <c:pt idx="205">
                  <c:v>-9.0288112183672666</c:v>
                </c:pt>
                <c:pt idx="206">
                  <c:v>-8.7491779136919945</c:v>
                </c:pt>
                <c:pt idx="207">
                  <c:v>-8.026699901143445</c:v>
                </c:pt>
                <c:pt idx="208">
                  <c:v>-4.6140752444559325</c:v>
                </c:pt>
                <c:pt idx="209">
                  <c:v>12.664910975132926</c:v>
                </c:pt>
                <c:pt idx="210">
                  <c:v>-2.3211203817707258</c:v>
                </c:pt>
                <c:pt idx="211">
                  <c:v>-8.3762237485516806</c:v>
                </c:pt>
                <c:pt idx="212">
                  <c:v>-9.148149048159226</c:v>
                </c:pt>
                <c:pt idx="213">
                  <c:v>-8.781491250150097</c:v>
                </c:pt>
                <c:pt idx="214">
                  <c:v>-12.465914003410958</c:v>
                </c:pt>
                <c:pt idx="215">
                  <c:v>-10.894634810530604</c:v>
                </c:pt>
                <c:pt idx="216">
                  <c:v>-6.6699436207527043</c:v>
                </c:pt>
                <c:pt idx="217">
                  <c:v>-5.1917437654651479</c:v>
                </c:pt>
                <c:pt idx="218">
                  <c:v>-1.8323364468213157</c:v>
                </c:pt>
                <c:pt idx="219">
                  <c:v>-1.9249978755475254</c:v>
                </c:pt>
                <c:pt idx="220">
                  <c:v>0.31066844535190796</c:v>
                </c:pt>
                <c:pt idx="221">
                  <c:v>-2.1796800943265424</c:v>
                </c:pt>
                <c:pt idx="222">
                  <c:v>-6.5641187971532204</c:v>
                </c:pt>
                <c:pt idx="223">
                  <c:v>-10.719201837298755</c:v>
                </c:pt>
                <c:pt idx="224">
                  <c:v>-14.123744341177627</c:v>
                </c:pt>
                <c:pt idx="225">
                  <c:v>-9.1758420178353219</c:v>
                </c:pt>
                <c:pt idx="226">
                  <c:v>-6.8785260908721853</c:v>
                </c:pt>
                <c:pt idx="227">
                  <c:v>-7.8268729719837751</c:v>
                </c:pt>
                <c:pt idx="228">
                  <c:v>-6.3988668262746842</c:v>
                </c:pt>
                <c:pt idx="229">
                  <c:v>3.8038988020966258</c:v>
                </c:pt>
                <c:pt idx="230">
                  <c:v>13.105453254304805</c:v>
                </c:pt>
                <c:pt idx="231">
                  <c:v>-2.5851953250586917</c:v>
                </c:pt>
                <c:pt idx="232">
                  <c:v>-7.5004337248385298</c:v>
                </c:pt>
                <c:pt idx="233">
                  <c:v>-7.6396460562640556</c:v>
                </c:pt>
                <c:pt idx="234">
                  <c:v>-8.0429995147628688</c:v>
                </c:pt>
                <c:pt idx="235">
                  <c:v>-11.576972744905788</c:v>
                </c:pt>
                <c:pt idx="236">
                  <c:v>-9.4702936065311007</c:v>
                </c:pt>
                <c:pt idx="237">
                  <c:v>-5.7822397537273105</c:v>
                </c:pt>
                <c:pt idx="238">
                  <c:v>-4.7287683001959735</c:v>
                </c:pt>
                <c:pt idx="239">
                  <c:v>-1.2211969895547554</c:v>
                </c:pt>
                <c:pt idx="240">
                  <c:v>-1.7548962177471523</c:v>
                </c:pt>
                <c:pt idx="241">
                  <c:v>0.10858405362616708</c:v>
                </c:pt>
                <c:pt idx="242">
                  <c:v>-2.9128578254117343</c:v>
                </c:pt>
                <c:pt idx="243">
                  <c:v>-7.2657383905417277</c:v>
                </c:pt>
                <c:pt idx="244">
                  <c:v>-11.670735227466054</c:v>
                </c:pt>
                <c:pt idx="245">
                  <c:v>-14.276535514432418</c:v>
                </c:pt>
                <c:pt idx="246">
                  <c:v>-7.3223449981192772</c:v>
                </c:pt>
                <c:pt idx="247">
                  <c:v>-6.4353417572272065</c:v>
                </c:pt>
                <c:pt idx="248">
                  <c:v>-7.4873502069684719</c:v>
                </c:pt>
                <c:pt idx="249">
                  <c:v>-6.0228742721160842</c:v>
                </c:pt>
                <c:pt idx="250">
                  <c:v>9.6250551830493407</c:v>
                </c:pt>
                <c:pt idx="251">
                  <c:v>9.2186818797137846</c:v>
                </c:pt>
                <c:pt idx="252">
                  <c:v>-3.9828162885813185</c:v>
                </c:pt>
                <c:pt idx="253">
                  <c:v>-7.3692076875526169</c:v>
                </c:pt>
                <c:pt idx="254">
                  <c:v>-7.4682953576992759</c:v>
                </c:pt>
                <c:pt idx="255">
                  <c:v>-9.7467425757199777</c:v>
                </c:pt>
                <c:pt idx="256">
                  <c:v>-11.461703034199587</c:v>
                </c:pt>
                <c:pt idx="257">
                  <c:v>-8.2605120428993786</c:v>
                </c:pt>
                <c:pt idx="258">
                  <c:v>-5.1912695746788913</c:v>
                </c:pt>
                <c:pt idx="259">
                  <c:v>-3.530519016081648</c:v>
                </c:pt>
                <c:pt idx="260">
                  <c:v>-0.76566792952222329</c:v>
                </c:pt>
                <c:pt idx="261">
                  <c:v>-0.44245496313599375</c:v>
                </c:pt>
                <c:pt idx="262">
                  <c:v>-1.0727353906432313E-3</c:v>
                </c:pt>
                <c:pt idx="263">
                  <c:v>-3.6591702806085422</c:v>
                </c:pt>
                <c:pt idx="264">
                  <c:v>-8.0168342250911309</c:v>
                </c:pt>
                <c:pt idx="265">
                  <c:v>-12.306995726864692</c:v>
                </c:pt>
                <c:pt idx="266">
                  <c:v>-13.75303196275155</c:v>
                </c:pt>
                <c:pt idx="267">
                  <c:v>-7.2578079536285713</c:v>
                </c:pt>
                <c:pt idx="268">
                  <c:v>-6.7325368697218977</c:v>
                </c:pt>
                <c:pt idx="269">
                  <c:v>-7.2515537929617864</c:v>
                </c:pt>
                <c:pt idx="270">
                  <c:v>-5.1263334859940102</c:v>
                </c:pt>
                <c:pt idx="271">
                  <c:v>10.985775562613568</c:v>
                </c:pt>
                <c:pt idx="272">
                  <c:v>-6.4838129012883883E-2</c:v>
                </c:pt>
                <c:pt idx="273">
                  <c:v>-7.7046286942149464</c:v>
                </c:pt>
                <c:pt idx="274">
                  <c:v>-7.790924936833477</c:v>
                </c:pt>
                <c:pt idx="275">
                  <c:v>-7.2229439617702837</c:v>
                </c:pt>
                <c:pt idx="276">
                  <c:v>-11.705903311226436</c:v>
                </c:pt>
                <c:pt idx="277">
                  <c:v>-11.573116584397198</c:v>
                </c:pt>
                <c:pt idx="278">
                  <c:v>-7.2807160752321494</c:v>
                </c:pt>
                <c:pt idx="279">
                  <c:v>-5.0296370735242917</c:v>
                </c:pt>
                <c:pt idx="280">
                  <c:v>-2.4889930275050745</c:v>
                </c:pt>
                <c:pt idx="281">
                  <c:v>-0.88632744824677445</c:v>
                </c:pt>
                <c:pt idx="282">
                  <c:v>0.23128607481621088</c:v>
                </c:pt>
                <c:pt idx="283">
                  <c:v>-0.82580031160306788</c:v>
                </c:pt>
                <c:pt idx="284">
                  <c:v>-5.0170632567389504</c:v>
                </c:pt>
                <c:pt idx="285">
                  <c:v>-9.2778232807243342</c:v>
                </c:pt>
                <c:pt idx="286">
                  <c:v>-13.322649582651621</c:v>
                </c:pt>
                <c:pt idx="287">
                  <c:v>-13.601779907806332</c:v>
                </c:pt>
                <c:pt idx="288">
                  <c:v>-8.1148532302938889</c:v>
                </c:pt>
                <c:pt idx="289">
                  <c:v>-7.3650185447629752</c:v>
                </c:pt>
                <c:pt idx="290">
                  <c:v>-6.8111512708948396</c:v>
                </c:pt>
                <c:pt idx="291">
                  <c:v>-3.6671296986490773</c:v>
                </c:pt>
                <c:pt idx="292">
                  <c:v>11.233036912449762</c:v>
                </c:pt>
                <c:pt idx="293">
                  <c:v>6.0702698575326508E-2</c:v>
                </c:pt>
                <c:pt idx="294">
                  <c:v>-7.0235477057094755</c:v>
                </c:pt>
                <c:pt idx="295">
                  <c:v>-7.5774051848586623</c:v>
                </c:pt>
                <c:pt idx="296">
                  <c:v>-6.645763649907849</c:v>
                </c:pt>
                <c:pt idx="297">
                  <c:v>-11.126008370089195</c:v>
                </c:pt>
                <c:pt idx="298">
                  <c:v>-10.648325527266834</c:v>
                </c:pt>
                <c:pt idx="299">
                  <c:v>-6.6081787082252248</c:v>
                </c:pt>
                <c:pt idx="300">
                  <c:v>-4.8954228236882713</c:v>
                </c:pt>
                <c:pt idx="301">
                  <c:v>-1.6279662255811544</c:v>
                </c:pt>
                <c:pt idx="302">
                  <c:v>-1.3619886864936106</c:v>
                </c:pt>
                <c:pt idx="303">
                  <c:v>0.22991294340668844</c:v>
                </c:pt>
                <c:pt idx="304">
                  <c:v>-1.8109861577247273</c:v>
                </c:pt>
                <c:pt idx="305">
                  <c:v>-6.0651688615061303</c:v>
                </c:pt>
                <c:pt idx="306">
                  <c:v>-10.121823736950738</c:v>
                </c:pt>
                <c:pt idx="307">
                  <c:v>-13.574007583135703</c:v>
                </c:pt>
                <c:pt idx="308">
                  <c:v>-8.632857966689869</c:v>
                </c:pt>
                <c:pt idx="309">
                  <c:v>-6.4676865456231241</c:v>
                </c:pt>
                <c:pt idx="310">
                  <c:v>-7.5245592588627943</c:v>
                </c:pt>
                <c:pt idx="311">
                  <c:v>-6.5223598980865916</c:v>
                </c:pt>
                <c:pt idx="312">
                  <c:v>4.1154592557958551</c:v>
                </c:pt>
                <c:pt idx="313">
                  <c:v>13.045558988016595</c:v>
                </c:pt>
                <c:pt idx="314">
                  <c:v>-0.56053369162427202</c:v>
                </c:pt>
                <c:pt idx="315">
                  <c:v>-8.5862263459809043</c:v>
                </c:pt>
                <c:pt idx="316">
                  <c:v>-10.565738204446859</c:v>
                </c:pt>
                <c:pt idx="317">
                  <c:v>-13.236855721284343</c:v>
                </c:pt>
                <c:pt idx="318">
                  <c:v>-13.17498894716374</c:v>
                </c:pt>
                <c:pt idx="319">
                  <c:v>-9.873237815175969</c:v>
                </c:pt>
                <c:pt idx="320">
                  <c:v>-6.0770358539001421</c:v>
                </c:pt>
                <c:pt idx="321">
                  <c:v>-4.4498824275495892</c:v>
                </c:pt>
                <c:pt idx="322">
                  <c:v>-1.0144926300766031</c:v>
                </c:pt>
                <c:pt idx="323">
                  <c:v>-1.1056946610216656</c:v>
                </c:pt>
                <c:pt idx="324">
                  <c:v>-4.1545685510193664E-2</c:v>
                </c:pt>
                <c:pt idx="325">
                  <c:v>-2.7602003123806398</c:v>
                </c:pt>
                <c:pt idx="326">
                  <c:v>-7.1471825264094946</c:v>
                </c:pt>
                <c:pt idx="327">
                  <c:v>-11.463606477476823</c:v>
                </c:pt>
                <c:pt idx="328">
                  <c:v>-14.046495925837831</c:v>
                </c:pt>
                <c:pt idx="329">
                  <c:v>-7.9175664733480602</c:v>
                </c:pt>
                <c:pt idx="330">
                  <c:v>-6.2698488854566108</c:v>
                </c:pt>
                <c:pt idx="331">
                  <c:v>-7.4197985938545372</c:v>
                </c:pt>
                <c:pt idx="332">
                  <c:v>-5.7842802962773163</c:v>
                </c:pt>
                <c:pt idx="333">
                  <c:v>9.6997564460359769</c:v>
                </c:pt>
                <c:pt idx="334">
                  <c:v>5.6709332240764923</c:v>
                </c:pt>
                <c:pt idx="335">
                  <c:v>-5.6617057972059683</c:v>
                </c:pt>
                <c:pt idx="336">
                  <c:v>-8.3965240978272249</c:v>
                </c:pt>
                <c:pt idx="337">
                  <c:v>-8.1512450926040856</c:v>
                </c:pt>
                <c:pt idx="338">
                  <c:v>-10.449066510191017</c:v>
                </c:pt>
                <c:pt idx="339">
                  <c:v>-11.979413071884338</c:v>
                </c:pt>
                <c:pt idx="340">
                  <c:v>-9.0439422019357067</c:v>
                </c:pt>
                <c:pt idx="341">
                  <c:v>-5.9929349533558707</c:v>
                </c:pt>
                <c:pt idx="342">
                  <c:v>-3.946767079376329</c:v>
                </c:pt>
                <c:pt idx="343">
                  <c:v>-1.5045750157529909</c:v>
                </c:pt>
                <c:pt idx="344">
                  <c:v>-0.76145367229094063</c:v>
                </c:pt>
                <c:pt idx="345">
                  <c:v>-0.82120962512438211</c:v>
                </c:pt>
                <c:pt idx="346">
                  <c:v>-4.2983582126094575</c:v>
                </c:pt>
                <c:pt idx="347">
                  <c:v>-8.3230011038374982</c:v>
                </c:pt>
                <c:pt idx="348">
                  <c:v>-12.41162374333279</c:v>
                </c:pt>
                <c:pt idx="349">
                  <c:v>-14.034223985849614</c:v>
                </c:pt>
                <c:pt idx="350">
                  <c:v>-8.4817952515132191</c:v>
                </c:pt>
                <c:pt idx="351">
                  <c:v>-7.1031398557693706</c:v>
                </c:pt>
                <c:pt idx="352">
                  <c:v>-7.6835390360813136</c:v>
                </c:pt>
                <c:pt idx="353">
                  <c:v>-5.2315289927506683</c:v>
                </c:pt>
                <c:pt idx="354">
                  <c:v>10.22693735431686</c:v>
                </c:pt>
                <c:pt idx="355">
                  <c:v>2.1281145738993814</c:v>
                </c:pt>
                <c:pt idx="356">
                  <c:v>-7.6411578981156367</c:v>
                </c:pt>
                <c:pt idx="357">
                  <c:v>-8.2802045522662695</c:v>
                </c:pt>
                <c:pt idx="358">
                  <c:v>-7.5736968747588804</c:v>
                </c:pt>
                <c:pt idx="359">
                  <c:v>-11.564315852566324</c:v>
                </c:pt>
                <c:pt idx="360">
                  <c:v>-12.003914254347734</c:v>
                </c:pt>
                <c:pt idx="361">
                  <c:v>-7.9506032212451032</c:v>
                </c:pt>
                <c:pt idx="362">
                  <c:v>-5.2901712776255039</c:v>
                </c:pt>
                <c:pt idx="363">
                  <c:v>-2.5068438003794427</c:v>
                </c:pt>
                <c:pt idx="364">
                  <c:v>-0.56640205157395229</c:v>
                </c:pt>
                <c:pt idx="365">
                  <c:v>0.2535028692960779</c:v>
                </c:pt>
                <c:pt idx="366">
                  <c:v>-1.065444458473678</c:v>
                </c:pt>
                <c:pt idx="367">
                  <c:v>-5.1785666808455204</c:v>
                </c:pt>
                <c:pt idx="368">
                  <c:v>-9.3167404727530823</c:v>
                </c:pt>
                <c:pt idx="369">
                  <c:v>-13.403547789797173</c:v>
                </c:pt>
                <c:pt idx="370">
                  <c:v>-13.050151486911815</c:v>
                </c:pt>
                <c:pt idx="371">
                  <c:v>-8.6325456437612047</c:v>
                </c:pt>
                <c:pt idx="372">
                  <c:v>-7.7633959810243311</c:v>
                </c:pt>
                <c:pt idx="373">
                  <c:v>-7.3157602203546475</c:v>
                </c:pt>
                <c:pt idx="374">
                  <c:v>-3.9186111943139821</c:v>
                </c:pt>
                <c:pt idx="375">
                  <c:v>10.301986044846998</c:v>
                </c:pt>
                <c:pt idx="376">
                  <c:v>2.1031473930750337</c:v>
                </c:pt>
                <c:pt idx="377">
                  <c:v>-7.8184023195210557</c:v>
                </c:pt>
                <c:pt idx="378">
                  <c:v>-9.143186377966444</c:v>
                </c:pt>
                <c:pt idx="379">
                  <c:v>-9.1724936542469635</c:v>
                </c:pt>
                <c:pt idx="380">
                  <c:v>-11.859781697822712</c:v>
                </c:pt>
                <c:pt idx="381">
                  <c:v>-11.000040553274587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8-4C06-8CBC-2C378E40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05024"/>
        <c:axId val="173047984"/>
      </c:lineChart>
      <c:catAx>
        <c:axId val="2650050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47984"/>
        <c:crosses val="autoZero"/>
        <c:auto val="1"/>
        <c:lblAlgn val="ctr"/>
        <c:lblOffset val="100"/>
        <c:noMultiLvlLbl val="0"/>
      </c:catAx>
      <c:valAx>
        <c:axId val="173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0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Лист1!$C$1:$C$16</c:f>
              <c:numCache>
                <c:formatCode>General</c:formatCode>
                <c:ptCount val="16"/>
                <c:pt idx="0">
                  <c:v>0</c:v>
                </c:pt>
                <c:pt idx="1">
                  <c:v>3.7101616977430071E-2</c:v>
                </c:pt>
                <c:pt idx="2">
                  <c:v>0.23219299207590921</c:v>
                </c:pt>
                <c:pt idx="3">
                  <c:v>0.3936375994523757</c:v>
                </c:pt>
                <c:pt idx="4">
                  <c:v>0.48182880231659697</c:v>
                </c:pt>
                <c:pt idx="5">
                  <c:v>0.57820328251212727</c:v>
                </c:pt>
                <c:pt idx="6">
                  <c:v>0.82420620705846126</c:v>
                </c:pt>
                <c:pt idx="7">
                  <c:v>1</c:v>
                </c:pt>
                <c:pt idx="8">
                  <c:v>0.82420620705846126</c:v>
                </c:pt>
                <c:pt idx="9">
                  <c:v>0.57820328251212727</c:v>
                </c:pt>
                <c:pt idx="10">
                  <c:v>0.48182880231659697</c:v>
                </c:pt>
                <c:pt idx="11">
                  <c:v>0.3936375994523757</c:v>
                </c:pt>
                <c:pt idx="12">
                  <c:v>0.23219299207590921</c:v>
                </c:pt>
                <c:pt idx="13">
                  <c:v>3.7101616977430071E-2</c:v>
                </c:pt>
                <c:pt idx="14">
                  <c:v>2.4014426445109326E-2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4-4014-AC9A-4A4B1BB0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688"/>
        <c:axId val="173047152"/>
      </c:lineChart>
      <c:catAx>
        <c:axId val="17873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47152"/>
        <c:crosses val="autoZero"/>
        <c:auto val="1"/>
        <c:lblAlgn val="ctr"/>
        <c:lblOffset val="100"/>
        <c:noMultiLvlLbl val="0"/>
      </c:catAx>
      <c:valAx>
        <c:axId val="1730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Яркость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Лист1!$B$39:$B$49</c:f>
              <c:numCache>
                <c:formatCode>0</c:formatCode>
                <c:ptCount val="11"/>
                <c:pt idx="0">
                  <c:v>0</c:v>
                </c:pt>
                <c:pt idx="1">
                  <c:v>199.99999999999994</c:v>
                </c:pt>
                <c:pt idx="2">
                  <c:v>266.66666666666663</c:v>
                </c:pt>
                <c:pt idx="3">
                  <c:v>299.99999999999994</c:v>
                </c:pt>
                <c:pt idx="4">
                  <c:v>333.33333333333326</c:v>
                </c:pt>
                <c:pt idx="5">
                  <c:v>366.66666666666657</c:v>
                </c:pt>
                <c:pt idx="6">
                  <c:v>399.99999999999989</c:v>
                </c:pt>
                <c:pt idx="7">
                  <c:v>466.66666666666657</c:v>
                </c:pt>
                <c:pt idx="8">
                  <c:v>499.99999999999989</c:v>
                </c:pt>
                <c:pt idx="9">
                  <c:v>533.33333333333326</c:v>
                </c:pt>
                <c:pt idx="10">
                  <c:v>666.66666666666663</c:v>
                </c:pt>
              </c:numCache>
            </c:numRef>
          </c:cat>
          <c:val>
            <c:numRef>
              <c:f>Лист1!$B$26:$B$32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63</c:v>
                </c:pt>
                <c:pt idx="3">
                  <c:v>15</c:v>
                </c:pt>
                <c:pt idx="4">
                  <c:v>255</c:v>
                </c:pt>
                <c:pt idx="5">
                  <c:v>63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3-4393-A19C-08059940563D}"/>
            </c:ext>
          </c:extLst>
        </c:ser>
        <c:ser>
          <c:idx val="1"/>
          <c:order val="1"/>
          <c:tx>
            <c:strRef>
              <c:f>Лист1!$C$38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Лист1!$B$39:$B$49</c:f>
              <c:numCache>
                <c:formatCode>0</c:formatCode>
                <c:ptCount val="11"/>
                <c:pt idx="0">
                  <c:v>0</c:v>
                </c:pt>
                <c:pt idx="1">
                  <c:v>199.99999999999994</c:v>
                </c:pt>
                <c:pt idx="2">
                  <c:v>266.66666666666663</c:v>
                </c:pt>
                <c:pt idx="3">
                  <c:v>299.99999999999994</c:v>
                </c:pt>
                <c:pt idx="4">
                  <c:v>333.33333333333326</c:v>
                </c:pt>
                <c:pt idx="5">
                  <c:v>366.66666666666657</c:v>
                </c:pt>
                <c:pt idx="6">
                  <c:v>399.99999999999989</c:v>
                </c:pt>
                <c:pt idx="7">
                  <c:v>466.66666666666657</c:v>
                </c:pt>
                <c:pt idx="8">
                  <c:v>499.99999999999989</c:v>
                </c:pt>
                <c:pt idx="9">
                  <c:v>533.33333333333326</c:v>
                </c:pt>
                <c:pt idx="10">
                  <c:v>666.66666666666663</c:v>
                </c:pt>
              </c:numCache>
            </c:numRef>
          </c:cat>
          <c:val>
            <c:numRef>
              <c:f>Лист1!$C$39:$C$49</c:f>
              <c:numCache>
                <c:formatCode>General</c:formatCode>
                <c:ptCount val="11"/>
                <c:pt idx="0">
                  <c:v>0</c:v>
                </c:pt>
                <c:pt idx="1">
                  <c:v>105</c:v>
                </c:pt>
                <c:pt idx="2">
                  <c:v>149</c:v>
                </c:pt>
                <c:pt idx="3">
                  <c:v>188</c:v>
                </c:pt>
                <c:pt idx="4">
                  <c:v>255</c:v>
                </c:pt>
                <c:pt idx="5">
                  <c:v>193</c:v>
                </c:pt>
                <c:pt idx="6">
                  <c:v>151</c:v>
                </c:pt>
                <c:pt idx="7">
                  <c:v>107</c:v>
                </c:pt>
                <c:pt idx="8">
                  <c:v>64</c:v>
                </c:pt>
                <c:pt idx="9">
                  <c:v>42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3-4393-A19C-08059940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43200"/>
        <c:axId val="273030096"/>
      </c:lineChart>
      <c:catAx>
        <c:axId val="676043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30096"/>
        <c:crosses val="autoZero"/>
        <c:auto val="1"/>
        <c:lblAlgn val="ctr"/>
        <c:lblOffset val="100"/>
        <c:noMultiLvlLbl val="0"/>
      </c:catAx>
      <c:valAx>
        <c:axId val="2730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0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Лист1!$C$38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Лист1!$B$39:$B$49</c:f>
              <c:numCache>
                <c:formatCode>0</c:formatCode>
                <c:ptCount val="11"/>
                <c:pt idx="0">
                  <c:v>0</c:v>
                </c:pt>
                <c:pt idx="1">
                  <c:v>199.99999999999994</c:v>
                </c:pt>
                <c:pt idx="2">
                  <c:v>266.66666666666663</c:v>
                </c:pt>
                <c:pt idx="3">
                  <c:v>299.99999999999994</c:v>
                </c:pt>
                <c:pt idx="4">
                  <c:v>333.33333333333326</c:v>
                </c:pt>
                <c:pt idx="5">
                  <c:v>366.66666666666657</c:v>
                </c:pt>
                <c:pt idx="6">
                  <c:v>399.99999999999989</c:v>
                </c:pt>
                <c:pt idx="7">
                  <c:v>466.66666666666657</c:v>
                </c:pt>
                <c:pt idx="8">
                  <c:v>499.99999999999989</c:v>
                </c:pt>
                <c:pt idx="9">
                  <c:v>533.33333333333326</c:v>
                </c:pt>
                <c:pt idx="10">
                  <c:v>666.66666666666663</c:v>
                </c:pt>
              </c:numCache>
            </c:numRef>
          </c:cat>
          <c:val>
            <c:numRef>
              <c:f>Лист1!$C$39:$C$49</c:f>
              <c:numCache>
                <c:formatCode>General</c:formatCode>
                <c:ptCount val="11"/>
                <c:pt idx="0">
                  <c:v>0</c:v>
                </c:pt>
                <c:pt idx="1">
                  <c:v>105</c:v>
                </c:pt>
                <c:pt idx="2">
                  <c:v>149</c:v>
                </c:pt>
                <c:pt idx="3">
                  <c:v>188</c:v>
                </c:pt>
                <c:pt idx="4">
                  <c:v>255</c:v>
                </c:pt>
                <c:pt idx="5">
                  <c:v>193</c:v>
                </c:pt>
                <c:pt idx="6">
                  <c:v>151</c:v>
                </c:pt>
                <c:pt idx="7">
                  <c:v>107</c:v>
                </c:pt>
                <c:pt idx="8">
                  <c:v>64</c:v>
                </c:pt>
                <c:pt idx="9">
                  <c:v>42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FB9-9203-91132EF929AF}"/>
            </c:ext>
          </c:extLst>
        </c:ser>
        <c:ser>
          <c:idx val="1"/>
          <c:order val="1"/>
          <c:tx>
            <c:strRef>
              <c:f>Лист1!$E$38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Лист1!$B$39:$B$49</c:f>
              <c:numCache>
                <c:formatCode>0</c:formatCode>
                <c:ptCount val="11"/>
                <c:pt idx="0">
                  <c:v>0</c:v>
                </c:pt>
                <c:pt idx="1">
                  <c:v>199.99999999999994</c:v>
                </c:pt>
                <c:pt idx="2">
                  <c:v>266.66666666666663</c:v>
                </c:pt>
                <c:pt idx="3">
                  <c:v>299.99999999999994</c:v>
                </c:pt>
                <c:pt idx="4">
                  <c:v>333.33333333333326</c:v>
                </c:pt>
                <c:pt idx="5">
                  <c:v>366.66666666666657</c:v>
                </c:pt>
                <c:pt idx="6">
                  <c:v>399.99999999999989</c:v>
                </c:pt>
                <c:pt idx="7">
                  <c:v>466.66666666666657</c:v>
                </c:pt>
                <c:pt idx="8">
                  <c:v>499.99999999999989</c:v>
                </c:pt>
                <c:pt idx="9">
                  <c:v>533.33333333333326</c:v>
                </c:pt>
                <c:pt idx="10">
                  <c:v>666.66666666666663</c:v>
                </c:pt>
              </c:numCache>
            </c:numRef>
          </c:cat>
          <c:val>
            <c:numRef>
              <c:f>Лист1!$E$39:$E$49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FB9-9203-91132EF9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30944"/>
        <c:axId val="597992816"/>
      </c:lineChart>
      <c:catAx>
        <c:axId val="612330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992816"/>
        <c:crosses val="autoZero"/>
        <c:auto val="1"/>
        <c:lblAlgn val="ctr"/>
        <c:lblOffset val="100"/>
        <c:noMultiLvlLbl val="0"/>
      </c:catAx>
      <c:valAx>
        <c:axId val="597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46267</xdr:colOff>
      <xdr:row>0</xdr:row>
      <xdr:rowOff>157844</xdr:rowOff>
    </xdr:from>
    <xdr:to>
      <xdr:col>22</xdr:col>
      <xdr:colOff>46267</xdr:colOff>
      <xdr:row>24</xdr:row>
      <xdr:rowOff>146959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D4E8BE-0C5D-4768-B4C5-7854F305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48984</xdr:colOff>
      <xdr:row>26</xdr:row>
      <xdr:rowOff>138793</xdr:rowOff>
    </xdr:from>
    <xdr:to>
      <xdr:col>30</xdr:col>
      <xdr:colOff>435428</xdr:colOff>
      <xdr:row>59</xdr:row>
      <xdr:rowOff>81644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1A92D725-0BDC-4E12-8A6F-56AD12403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5443</xdr:colOff>
      <xdr:row>13</xdr:row>
      <xdr:rowOff>106136</xdr:rowOff>
    </xdr:from>
    <xdr:to>
      <xdr:col>40</xdr:col>
      <xdr:colOff>5442</xdr:colOff>
      <xdr:row>37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38F9B-78DC-48EA-8223-434DA72A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258536</xdr:colOff>
      <xdr:row>13</xdr:row>
      <xdr:rowOff>111579</xdr:rowOff>
    </xdr:from>
    <xdr:to>
      <xdr:col>45</xdr:col>
      <xdr:colOff>125185</xdr:colOff>
      <xdr:row>37</xdr:row>
      <xdr:rowOff>32658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BDA6DE-7CCA-4324-B6AA-39FEA99D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38</xdr:row>
      <xdr:rowOff>46264</xdr:rowOff>
    </xdr:from>
    <xdr:to>
      <xdr:col>42</xdr:col>
      <xdr:colOff>214992</xdr:colOff>
      <xdr:row>48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4CAD9-3A44-4518-A014-6FDDD7BA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6"/>
  <sheetViews>
    <sheetView topLeftCell="D1" workbookViewId="0">
      <selection activeCell="M3" sqref="M3:O24"/>
    </sheetView>
  </sheetViews>
  <sheetFormatPr defaultRowHeight="14.6" x14ac:dyDescent="0.4"/>
  <cols>
    <col min="1" max="1" width="5.3046875" bestFit="1" customWidth="1"/>
    <col min="2" max="2" width="19" bestFit="1" customWidth="1"/>
    <col min="3" max="5" width="19.53515625" customWidth="1"/>
    <col min="12" max="12" width="10.53515625" customWidth="1"/>
  </cols>
  <sheetData>
    <row r="1" spans="1:15" x14ac:dyDescent="0.4">
      <c r="A1" t="s">
        <v>0</v>
      </c>
      <c r="B1">
        <f>MAX(B5:B386)</f>
        <v>116.67072265625001</v>
      </c>
    </row>
    <row r="2" spans="1:15" x14ac:dyDescent="0.4">
      <c r="A2" t="s">
        <v>1</v>
      </c>
      <c r="B2">
        <f>MIN(B5:B386)</f>
        <v>56.978821614583303</v>
      </c>
      <c r="D2" s="14" t="s">
        <v>10</v>
      </c>
      <c r="E2" s="15">
        <v>9.07</v>
      </c>
      <c r="F2" s="15">
        <v>1</v>
      </c>
      <c r="G2">
        <v>80</v>
      </c>
    </row>
    <row r="3" spans="1:15" x14ac:dyDescent="0.4">
      <c r="D3" s="16" t="s">
        <v>11</v>
      </c>
      <c r="E3" s="15">
        <v>0.82</v>
      </c>
      <c r="F3" s="15">
        <v>3.69</v>
      </c>
      <c r="G3">
        <v>20</v>
      </c>
      <c r="L3" s="8" t="s">
        <v>12</v>
      </c>
      <c r="M3" s="8" t="s">
        <v>7</v>
      </c>
      <c r="N3" s="8" t="s">
        <v>6</v>
      </c>
      <c r="O3" s="8" t="s">
        <v>8</v>
      </c>
    </row>
    <row r="4" spans="1:15" x14ac:dyDescent="0.4">
      <c r="A4" s="2" t="s">
        <v>2</v>
      </c>
      <c r="B4" s="2" t="s">
        <v>3</v>
      </c>
      <c r="C4" s="2" t="s">
        <v>4</v>
      </c>
      <c r="D4" s="2" t="s">
        <v>5</v>
      </c>
      <c r="E4" s="4" t="s">
        <v>9</v>
      </c>
      <c r="J4" s="5">
        <f>A17</f>
        <v>0.39999999999999997</v>
      </c>
      <c r="K4" s="2">
        <v>57.062157298900438</v>
      </c>
      <c r="L4">
        <f>H17</f>
        <v>0</v>
      </c>
      <c r="M4" s="6">
        <f>J4</f>
        <v>0.39999999999999997</v>
      </c>
      <c r="N4" s="7">
        <f>(K4-MIN(K$4:K$25))/(MAX(K$4:K$25)-MIN(K$4:K$25))</f>
        <v>0</v>
      </c>
      <c r="O4" s="9">
        <f>ROUND(N4*255,0)</f>
        <v>0</v>
      </c>
    </row>
    <row r="5" spans="1:15" x14ac:dyDescent="0.4">
      <c r="A5" s="5">
        <v>0</v>
      </c>
      <c r="B5" s="2">
        <v>93.000843098958299</v>
      </c>
      <c r="C5" s="2" t="b">
        <f>$B$1-B5&lt;10</f>
        <v>0</v>
      </c>
      <c r="D5" s="2" t="b">
        <f>B5-$B$2&lt;2.01</f>
        <v>0</v>
      </c>
      <c r="E5" s="10">
        <f>$G$2+$G$3*SIN($E$2*(A5+$E$3))</f>
        <v>98.289549545134548</v>
      </c>
      <c r="F5">
        <f>B5-E5</f>
        <v>-5.2887064461762492</v>
      </c>
      <c r="G5">
        <f>DEGREES($E$2*A5+$E$3)</f>
        <v>46.982539200727501</v>
      </c>
      <c r="H5">
        <f>E5</f>
        <v>98.289549545134548</v>
      </c>
      <c r="J5" s="5">
        <f t="shared" ref="J5:K5" si="0">A18</f>
        <v>0.43333333333333329</v>
      </c>
      <c r="K5" s="2">
        <v>60.215419741030047</v>
      </c>
      <c r="L5">
        <f t="shared" ref="L5:L25" si="1">H18</f>
        <v>1.1854101348226891</v>
      </c>
      <c r="M5" s="6">
        <f t="shared" ref="M5:M25" si="2">J5</f>
        <v>0.43333333333333329</v>
      </c>
      <c r="N5" s="7">
        <f t="shared" ref="N5:N24" si="3">(K5-MIN(K$4:K$25))/(MAX(K$4:K$25)-MIN(K$4:K$25))</f>
        <v>5.6497601680327553E-2</v>
      </c>
      <c r="O5" s="9">
        <f t="shared" ref="O5:O24" si="4">ROUND(N5*255,0)</f>
        <v>14</v>
      </c>
    </row>
    <row r="6" spans="1:15" x14ac:dyDescent="0.4">
      <c r="A6" s="5">
        <f>A5+1/30</f>
        <v>3.3333333333333333E-2</v>
      </c>
      <c r="B6" s="3">
        <v>112.897545572916</v>
      </c>
      <c r="C6" s="3" t="b">
        <f t="shared" ref="C6:C69" si="5">$B$1-B6&lt;10</f>
        <v>1</v>
      </c>
      <c r="D6" s="2" t="b">
        <f t="shared" ref="D6:D69" si="6">B6-$B$2&lt;2.01</f>
        <v>0</v>
      </c>
      <c r="E6" s="10">
        <f t="shared" ref="E6:E69" si="7">$G$2+$G$3*SIN($E$2*(A6+$E$3))</f>
        <v>99.869615173167674</v>
      </c>
      <c r="F6">
        <f t="shared" ref="F6:F69" si="8">B6-E6</f>
        <v>13.027930399748328</v>
      </c>
      <c r="G6">
        <f t="shared" ref="G6:G69" si="9">DEGREES($E$2*A6+$E$3)</f>
        <v>64.304963206849379</v>
      </c>
      <c r="H6">
        <f t="shared" ref="H6:H69" si="10">E6</f>
        <v>99.869615173167674</v>
      </c>
      <c r="J6" s="5">
        <f t="shared" ref="J6:K6" si="11">A19</f>
        <v>0.46666666666666662</v>
      </c>
      <c r="K6" s="2">
        <v>58.864595992476808</v>
      </c>
      <c r="L6">
        <f t="shared" si="1"/>
        <v>4.1958174840880105</v>
      </c>
      <c r="M6" s="6">
        <f t="shared" si="2"/>
        <v>0.46666666666666662</v>
      </c>
      <c r="N6" s="7">
        <f t="shared" si="3"/>
        <v>3.2294636184520303E-2</v>
      </c>
      <c r="O6" s="9">
        <f t="shared" si="4"/>
        <v>8</v>
      </c>
    </row>
    <row r="7" spans="1:15" x14ac:dyDescent="0.4">
      <c r="A7" s="5">
        <f t="shared" ref="A7:A70" si="12">A6+1/30</f>
        <v>6.6666666666666666E-2</v>
      </c>
      <c r="B7" s="3">
        <v>112.18800130208299</v>
      </c>
      <c r="C7" s="3"/>
      <c r="D7" s="2" t="b">
        <f t="shared" si="6"/>
        <v>0</v>
      </c>
      <c r="E7" s="10">
        <f t="shared" si="7"/>
        <v>99.647281859053777</v>
      </c>
      <c r="F7">
        <f t="shared" si="8"/>
        <v>12.540719443029218</v>
      </c>
      <c r="G7">
        <f t="shared" si="9"/>
        <v>81.627387212971271</v>
      </c>
      <c r="H7">
        <f t="shared" si="10"/>
        <v>99.647281859053777</v>
      </c>
      <c r="J7" s="5">
        <f t="shared" ref="J7:K7" si="13">A20</f>
        <v>0.49999999999999994</v>
      </c>
      <c r="K7" s="2">
        <v>59.142255497685156</v>
      </c>
      <c r="L7">
        <f t="shared" si="1"/>
        <v>8.623179243306339</v>
      </c>
      <c r="M7" s="6">
        <f t="shared" si="2"/>
        <v>0.49999999999999994</v>
      </c>
      <c r="N7" s="7">
        <f t="shared" si="3"/>
        <v>3.7269514240475435E-2</v>
      </c>
      <c r="O7" s="9">
        <f t="shared" si="4"/>
        <v>10</v>
      </c>
    </row>
    <row r="8" spans="1:15" x14ac:dyDescent="0.4">
      <c r="A8" s="5">
        <f t="shared" si="12"/>
        <v>0.1</v>
      </c>
      <c r="B8" s="2">
        <v>90.632259114583306</v>
      </c>
      <c r="C8" s="2" t="b">
        <f t="shared" si="5"/>
        <v>0</v>
      </c>
      <c r="D8" s="2" t="b">
        <f t="shared" si="6"/>
        <v>0</v>
      </c>
      <c r="E8" s="10">
        <f t="shared" si="7"/>
        <v>97.642717750322177</v>
      </c>
      <c r="F8">
        <f t="shared" si="8"/>
        <v>-7.0104586357388712</v>
      </c>
      <c r="G8">
        <f t="shared" si="9"/>
        <v>98.949811219093164</v>
      </c>
      <c r="H8">
        <f t="shared" si="10"/>
        <v>97.642717750322177</v>
      </c>
      <c r="J8" s="5">
        <f t="shared" ref="J8:K8" si="14">A21</f>
        <v>0.53333333333333333</v>
      </c>
      <c r="K8" s="2">
        <v>61.110632233796245</v>
      </c>
      <c r="L8">
        <f t="shared" si="1"/>
        <v>14.065883600584513</v>
      </c>
      <c r="M8" s="6">
        <f t="shared" si="2"/>
        <v>0.53333333333333333</v>
      </c>
      <c r="N8" s="7">
        <f t="shared" si="3"/>
        <v>7.2537293828945387E-2</v>
      </c>
      <c r="O8" s="9">
        <f t="shared" si="4"/>
        <v>18</v>
      </c>
    </row>
    <row r="9" spans="1:15" x14ac:dyDescent="0.4">
      <c r="A9" s="5">
        <f t="shared" si="12"/>
        <v>0.13333333333333333</v>
      </c>
      <c r="B9" s="2">
        <v>85.775856119791598</v>
      </c>
      <c r="C9" s="2" t="b">
        <f t="shared" si="5"/>
        <v>0</v>
      </c>
      <c r="D9" s="2" t="b">
        <f t="shared" si="6"/>
        <v>0</v>
      </c>
      <c r="E9" s="10">
        <f t="shared" si="7"/>
        <v>94.037759495421028</v>
      </c>
      <c r="F9">
        <f t="shared" si="8"/>
        <v>-8.26190337562943</v>
      </c>
      <c r="G9">
        <f t="shared" si="9"/>
        <v>116.27223522521506</v>
      </c>
      <c r="H9">
        <f t="shared" si="10"/>
        <v>94.037759495421028</v>
      </c>
      <c r="J9" s="5">
        <f t="shared" ref="J9:K9" si="15">A22</f>
        <v>0.56666666666666665</v>
      </c>
      <c r="K9" s="2">
        <v>70.340641818576344</v>
      </c>
      <c r="L9">
        <f t="shared" si="1"/>
        <v>20.030215680698078</v>
      </c>
      <c r="M9" s="6">
        <f t="shared" si="2"/>
        <v>0.56666666666666665</v>
      </c>
      <c r="N9" s="7">
        <f t="shared" si="3"/>
        <v>0.2379131274605811</v>
      </c>
      <c r="O9" s="9">
        <f t="shared" si="4"/>
        <v>61</v>
      </c>
    </row>
    <row r="10" spans="1:15" x14ac:dyDescent="0.4">
      <c r="A10" s="5">
        <f t="shared" si="12"/>
        <v>0.16666666666666666</v>
      </c>
      <c r="B10" s="2">
        <v>79.266155598958306</v>
      </c>
      <c r="C10" s="2" t="b">
        <f t="shared" si="5"/>
        <v>0</v>
      </c>
      <c r="D10" s="2" t="b">
        <f t="shared" si="6"/>
        <v>0</v>
      </c>
      <c r="E10" s="10">
        <f t="shared" si="7"/>
        <v>89.15941760202702</v>
      </c>
      <c r="F10">
        <f t="shared" si="8"/>
        <v>-9.8932620030687133</v>
      </c>
      <c r="G10">
        <f t="shared" si="9"/>
        <v>133.59465923133695</v>
      </c>
      <c r="H10">
        <f t="shared" si="10"/>
        <v>89.15941760202702</v>
      </c>
      <c r="J10" s="5">
        <f t="shared" ref="J10:K10" si="16">A23</f>
        <v>0.6</v>
      </c>
      <c r="K10" s="2">
        <v>79.94406304253468</v>
      </c>
      <c r="L10">
        <f t="shared" si="1"/>
        <v>25.975143071186054</v>
      </c>
      <c r="M10" s="6">
        <f t="shared" si="2"/>
        <v>0.6</v>
      </c>
      <c r="N10" s="7">
        <f t="shared" si="3"/>
        <v>0.40997944830673549</v>
      </c>
      <c r="O10" s="9">
        <f t="shared" si="4"/>
        <v>105</v>
      </c>
    </row>
    <row r="11" spans="1:15" x14ac:dyDescent="0.4">
      <c r="A11" s="5">
        <f t="shared" si="12"/>
        <v>0.19999999999999998</v>
      </c>
      <c r="B11" s="2">
        <v>69.377291666666594</v>
      </c>
      <c r="C11" s="2" t="b">
        <f t="shared" si="5"/>
        <v>0</v>
      </c>
      <c r="D11" s="2" t="b">
        <f t="shared" si="6"/>
        <v>0</v>
      </c>
      <c r="E11" s="10">
        <f t="shared" si="7"/>
        <v>83.450212883525538</v>
      </c>
      <c r="F11">
        <f t="shared" si="8"/>
        <v>-14.072921216858944</v>
      </c>
      <c r="G11">
        <f t="shared" si="9"/>
        <v>150.91708323745883</v>
      </c>
      <c r="H11">
        <f t="shared" si="10"/>
        <v>83.450212883525538</v>
      </c>
      <c r="J11" s="5">
        <f t="shared" ref="J11:K11" si="17">A24</f>
        <v>0.6333333333333333</v>
      </c>
      <c r="K11" s="2">
        <v>84.527875253182856</v>
      </c>
      <c r="L11">
        <f t="shared" si="1"/>
        <v>31.361393584521309</v>
      </c>
      <c r="M11" s="6">
        <f t="shared" si="2"/>
        <v>0.6333333333333333</v>
      </c>
      <c r="N11" s="7">
        <f t="shared" si="3"/>
        <v>0.49210848171497906</v>
      </c>
      <c r="O11" s="9">
        <f t="shared" si="4"/>
        <v>125</v>
      </c>
    </row>
    <row r="12" spans="1:15" x14ac:dyDescent="0.4">
      <c r="A12" s="5">
        <f t="shared" si="12"/>
        <v>0.23333333333333331</v>
      </c>
      <c r="B12" s="2">
        <v>66.245205078124997</v>
      </c>
      <c r="C12" s="2" t="b">
        <f t="shared" si="5"/>
        <v>0</v>
      </c>
      <c r="D12" s="2" t="b">
        <f t="shared" si="6"/>
        <v>0</v>
      </c>
      <c r="E12" s="10">
        <f t="shared" si="7"/>
        <v>77.428034813640522</v>
      </c>
      <c r="F12">
        <f t="shared" si="8"/>
        <v>-11.182829735515526</v>
      </c>
      <c r="G12">
        <f t="shared" si="9"/>
        <v>168.23950724358073</v>
      </c>
      <c r="H12">
        <f t="shared" si="10"/>
        <v>77.428034813640522</v>
      </c>
      <c r="J12" s="5">
        <f t="shared" ref="J12:K12" si="18">A25</f>
        <v>0.66666666666666663</v>
      </c>
      <c r="K12" s="2">
        <v>89.627214084201341</v>
      </c>
      <c r="L12">
        <f t="shared" si="1"/>
        <v>35.700373347960749</v>
      </c>
      <c r="M12" s="6">
        <f t="shared" si="2"/>
        <v>0.66666666666666663</v>
      </c>
      <c r="N12" s="7">
        <f t="shared" si="3"/>
        <v>0.58347430342988083</v>
      </c>
      <c r="O12" s="9">
        <f t="shared" si="4"/>
        <v>149</v>
      </c>
    </row>
    <row r="13" spans="1:15" x14ac:dyDescent="0.4">
      <c r="A13" s="5">
        <f t="shared" si="12"/>
        <v>0.26666666666666666</v>
      </c>
      <c r="B13" s="2">
        <v>65.325426432291593</v>
      </c>
      <c r="C13" s="2" t="b">
        <f t="shared" si="5"/>
        <v>0</v>
      </c>
      <c r="D13" s="2" t="b">
        <f t="shared" si="6"/>
        <v>0</v>
      </c>
      <c r="E13" s="10">
        <f t="shared" si="7"/>
        <v>71.639163090694311</v>
      </c>
      <c r="F13">
        <f t="shared" si="8"/>
        <v>-6.3137366584027177</v>
      </c>
      <c r="G13">
        <f t="shared" si="9"/>
        <v>185.56193124970261</v>
      </c>
      <c r="H13">
        <f t="shared" si="10"/>
        <v>71.639163090694311</v>
      </c>
      <c r="J13" s="5">
        <f t="shared" ref="J13:K13" si="19">A26</f>
        <v>0.7</v>
      </c>
      <c r="K13" s="2">
        <v>98.14732282366063</v>
      </c>
      <c r="L13">
        <f t="shared" si="1"/>
        <v>38.598487796764985</v>
      </c>
      <c r="M13" s="6">
        <f t="shared" si="2"/>
        <v>0.7</v>
      </c>
      <c r="N13" s="7">
        <f t="shared" si="3"/>
        <v>0.73613070887323817</v>
      </c>
      <c r="O13" s="9">
        <f t="shared" si="4"/>
        <v>188</v>
      </c>
    </row>
    <row r="14" spans="1:15" x14ac:dyDescent="0.4">
      <c r="A14" s="5">
        <f t="shared" si="12"/>
        <v>0.3</v>
      </c>
      <c r="B14" s="2">
        <v>62.998675130208298</v>
      </c>
      <c r="C14" s="2" t="b">
        <f t="shared" si="5"/>
        <v>0</v>
      </c>
      <c r="D14" s="2" t="b">
        <f t="shared" si="6"/>
        <v>0</v>
      </c>
      <c r="E14" s="10">
        <f t="shared" si="7"/>
        <v>66.608713887231417</v>
      </c>
      <c r="F14">
        <f t="shared" si="8"/>
        <v>-3.6100387570231192</v>
      </c>
      <c r="G14">
        <f t="shared" si="9"/>
        <v>202.88435525582449</v>
      </c>
      <c r="H14">
        <f t="shared" si="10"/>
        <v>66.608713887231417</v>
      </c>
      <c r="J14" s="5">
        <f t="shared" ref="J14:K14" si="20">A27</f>
        <v>0.73333333333333328</v>
      </c>
      <c r="K14" s="2">
        <v>112.87448115596027</v>
      </c>
      <c r="L14">
        <f t="shared" si="1"/>
        <v>39.792845155163789</v>
      </c>
      <c r="M14" s="6">
        <f t="shared" si="2"/>
        <v>0.73333333333333328</v>
      </c>
      <c r="N14" s="7">
        <f t="shared" si="3"/>
        <v>1</v>
      </c>
      <c r="O14" s="9">
        <f t="shared" si="4"/>
        <v>255</v>
      </c>
    </row>
    <row r="15" spans="1:15" x14ac:dyDescent="0.4">
      <c r="A15" s="5">
        <f t="shared" si="12"/>
        <v>0.33333333333333331</v>
      </c>
      <c r="B15" s="2">
        <v>59.768652343749999</v>
      </c>
      <c r="C15" s="2" t="b">
        <f t="shared" si="5"/>
        <v>0</v>
      </c>
      <c r="D15" s="2" t="b">
        <f t="shared" si="6"/>
        <v>0</v>
      </c>
      <c r="E15" s="10">
        <f t="shared" si="7"/>
        <v>62.793005870917199</v>
      </c>
      <c r="F15">
        <f t="shared" si="8"/>
        <v>-3.0243535271672002</v>
      </c>
      <c r="G15">
        <f t="shared" si="9"/>
        <v>220.20677926194639</v>
      </c>
      <c r="H15">
        <f t="shared" si="10"/>
        <v>62.793005870917199</v>
      </c>
      <c r="J15" s="5">
        <f t="shared" ref="J15:K15" si="21">A28</f>
        <v>0.76666666666666661</v>
      </c>
      <c r="K15" s="2">
        <v>99.358429361979063</v>
      </c>
      <c r="L15">
        <f t="shared" si="1"/>
        <v>39.175103695319848</v>
      </c>
      <c r="M15" s="6">
        <f t="shared" si="2"/>
        <v>0.76666666666666661</v>
      </c>
      <c r="N15" s="7">
        <f t="shared" si="3"/>
        <v>0.75783033459425597</v>
      </c>
      <c r="O15" s="9">
        <f t="shared" si="4"/>
        <v>193</v>
      </c>
    </row>
    <row r="16" spans="1:15" x14ac:dyDescent="0.4">
      <c r="A16" s="5">
        <f t="shared" si="12"/>
        <v>0.36666666666666664</v>
      </c>
      <c r="B16" s="2">
        <v>60.973069661458297</v>
      </c>
      <c r="C16" s="2" t="b">
        <f t="shared" si="5"/>
        <v>0</v>
      </c>
      <c r="D16" s="2" t="b">
        <f t="shared" si="6"/>
        <v>0</v>
      </c>
      <c r="E16" s="10">
        <f t="shared" si="7"/>
        <v>60.538166937647496</v>
      </c>
      <c r="F16">
        <f t="shared" si="8"/>
        <v>0.43490272381080075</v>
      </c>
      <c r="G16">
        <f t="shared" si="9"/>
        <v>237.52920326806824</v>
      </c>
      <c r="H16">
        <f t="shared" si="10"/>
        <v>60.538166937647496</v>
      </c>
      <c r="J16" s="5">
        <f t="shared" ref="J16:K16" si="22">A29</f>
        <v>0.79999999999999993</v>
      </c>
      <c r="K16" s="2">
        <v>90.026898871527735</v>
      </c>
      <c r="L16">
        <f t="shared" si="1"/>
        <v>36.801299558046125</v>
      </c>
      <c r="M16" s="6">
        <f t="shared" si="2"/>
        <v>0.79999999999999993</v>
      </c>
      <c r="N16" s="7">
        <f t="shared" si="3"/>
        <v>0.59063553162654259</v>
      </c>
      <c r="O16" s="9">
        <f t="shared" si="4"/>
        <v>151</v>
      </c>
    </row>
    <row r="17" spans="1:28" x14ac:dyDescent="0.4">
      <c r="A17" s="5">
        <f t="shared" si="12"/>
        <v>0.39999999999999997</v>
      </c>
      <c r="B17" s="2">
        <v>58.972324218750003</v>
      </c>
      <c r="C17" s="2" t="b">
        <f t="shared" si="5"/>
        <v>0</v>
      </c>
      <c r="D17" s="3" t="b">
        <f t="shared" si="6"/>
        <v>1</v>
      </c>
      <c r="E17" s="10">
        <f t="shared" si="7"/>
        <v>60.04873649458326</v>
      </c>
      <c r="F17">
        <f t="shared" si="8"/>
        <v>-1.0764122758332562</v>
      </c>
      <c r="G17">
        <f t="shared" si="9"/>
        <v>254.85162727419015</v>
      </c>
      <c r="H17">
        <f>E17-MIN(E17:E40)</f>
        <v>0</v>
      </c>
      <c r="J17" s="5">
        <f t="shared" ref="J17:K17" si="23">A30</f>
        <v>0.83333333333333326</v>
      </c>
      <c r="K17" s="2">
        <v>85.642184968171222</v>
      </c>
      <c r="L17">
        <f t="shared" si="1"/>
        <v>32.886763640725249</v>
      </c>
      <c r="M17" s="6">
        <f t="shared" si="2"/>
        <v>0.83333333333333326</v>
      </c>
      <c r="N17" s="7">
        <f t="shared" si="3"/>
        <v>0.51207378037987983</v>
      </c>
      <c r="O17" s="9">
        <f t="shared" si="4"/>
        <v>131</v>
      </c>
    </row>
    <row r="18" spans="1:28" x14ac:dyDescent="0.4">
      <c r="A18" s="5">
        <f t="shared" si="12"/>
        <v>0.43333333333333329</v>
      </c>
      <c r="B18" s="2">
        <v>61.755934244791597</v>
      </c>
      <c r="C18" s="2" t="b">
        <f t="shared" si="5"/>
        <v>0</v>
      </c>
      <c r="D18" s="2" t="b">
        <f t="shared" si="6"/>
        <v>0</v>
      </c>
      <c r="E18" s="10">
        <f t="shared" si="7"/>
        <v>61.369111421339213</v>
      </c>
      <c r="F18">
        <f t="shared" si="8"/>
        <v>0.38682282345238406</v>
      </c>
      <c r="G18">
        <f t="shared" si="9"/>
        <v>272.17405128031203</v>
      </c>
      <c r="H18">
        <f t="shared" ref="H18:H40" si="24">E18-MIN(E18:E41)</f>
        <v>1.1854101348226891</v>
      </c>
      <c r="J18" s="5">
        <f t="shared" ref="J18:K18" si="25">A31</f>
        <v>0.86666666666666659</v>
      </c>
      <c r="K18" s="2">
        <v>80.471047272858783</v>
      </c>
      <c r="L18">
        <f t="shared" si="1"/>
        <v>27.78658864821773</v>
      </c>
      <c r="M18" s="6">
        <f t="shared" si="2"/>
        <v>0.86666666666666659</v>
      </c>
      <c r="N18" s="7">
        <f t="shared" si="3"/>
        <v>0.41942152478564643</v>
      </c>
      <c r="O18" s="9">
        <f t="shared" si="4"/>
        <v>107</v>
      </c>
    </row>
    <row r="19" spans="1:28" x14ac:dyDescent="0.4">
      <c r="A19" s="5">
        <f t="shared" si="12"/>
        <v>0.46666666666666662</v>
      </c>
      <c r="B19" s="2">
        <v>59.276787109375</v>
      </c>
      <c r="C19" s="2" t="b">
        <f t="shared" si="5"/>
        <v>0</v>
      </c>
      <c r="D19" s="2" t="b">
        <f t="shared" si="6"/>
        <v>0</v>
      </c>
      <c r="E19" s="10">
        <f t="shared" si="7"/>
        <v>64.379518770604534</v>
      </c>
      <c r="F19">
        <f t="shared" si="8"/>
        <v>-5.1027316612295337</v>
      </c>
      <c r="G19">
        <f t="shared" si="9"/>
        <v>289.49647528643396</v>
      </c>
      <c r="H19">
        <f t="shared" si="24"/>
        <v>4.1958174840880105</v>
      </c>
      <c r="J19" s="5">
        <f t="shared" ref="J19:K19" si="26">A32</f>
        <v>0.89999999999999991</v>
      </c>
      <c r="K19" s="2">
        <v>71.060562246817085</v>
      </c>
      <c r="L19">
        <f t="shared" si="1"/>
        <v>21.963418166277151</v>
      </c>
      <c r="M19" s="6">
        <f t="shared" si="2"/>
        <v>0.89999999999999991</v>
      </c>
      <c r="N19" s="7">
        <f t="shared" si="3"/>
        <v>0.2508120784178019</v>
      </c>
      <c r="O19" s="9">
        <f t="shared" si="4"/>
        <v>64</v>
      </c>
    </row>
    <row r="20" spans="1:28" x14ac:dyDescent="0.4">
      <c r="A20" s="5">
        <f t="shared" si="12"/>
        <v>0.49999999999999994</v>
      </c>
      <c r="B20" s="2">
        <v>59.3251822916666</v>
      </c>
      <c r="C20" s="2" t="b">
        <f t="shared" si="5"/>
        <v>0</v>
      </c>
      <c r="D20" s="2" t="b">
        <f t="shared" si="6"/>
        <v>0</v>
      </c>
      <c r="E20" s="10">
        <f t="shared" si="7"/>
        <v>68.806880529822863</v>
      </c>
      <c r="F20">
        <f t="shared" si="8"/>
        <v>-9.4816982381562624</v>
      </c>
      <c r="G20">
        <f t="shared" si="9"/>
        <v>306.81889929255578</v>
      </c>
      <c r="H20">
        <f t="shared" si="24"/>
        <v>8.623179243306339</v>
      </c>
      <c r="J20" s="5">
        <f t="shared" ref="J20:K20" si="27">A33</f>
        <v>0.93333333333333324</v>
      </c>
      <c r="K20" s="2">
        <v>66.355602936921272</v>
      </c>
      <c r="L20">
        <f t="shared" si="1"/>
        <v>15.945479653015838</v>
      </c>
      <c r="M20" s="6">
        <f t="shared" si="2"/>
        <v>0.93333333333333324</v>
      </c>
      <c r="N20" s="7">
        <f t="shared" si="3"/>
        <v>0.1665124294380243</v>
      </c>
      <c r="O20" s="9">
        <f t="shared" si="4"/>
        <v>42</v>
      </c>
    </row>
    <row r="21" spans="1:28" x14ac:dyDescent="0.4">
      <c r="A21" s="5">
        <f t="shared" si="12"/>
        <v>0.53333333333333333</v>
      </c>
      <c r="B21" s="2">
        <v>60.1708854166666</v>
      </c>
      <c r="C21" s="2" t="b">
        <f t="shared" si="5"/>
        <v>0</v>
      </c>
      <c r="D21" s="2" t="b">
        <f t="shared" si="6"/>
        <v>0</v>
      </c>
      <c r="E21" s="10">
        <f t="shared" si="7"/>
        <v>74.249584887101037</v>
      </c>
      <c r="F21">
        <f t="shared" si="8"/>
        <v>-14.078699470434437</v>
      </c>
      <c r="G21">
        <f t="shared" si="9"/>
        <v>324.14132329867778</v>
      </c>
      <c r="H21">
        <f t="shared" si="24"/>
        <v>14.065883600584513</v>
      </c>
      <c r="J21" s="5">
        <f t="shared" ref="J21:K21" si="28">A34</f>
        <v>0.96666666666666656</v>
      </c>
      <c r="K21" s="2">
        <v>64.707034505208298</v>
      </c>
      <c r="L21">
        <f t="shared" si="1"/>
        <v>10.278668230995351</v>
      </c>
      <c r="M21" s="6">
        <f t="shared" si="2"/>
        <v>0.96666666666666656</v>
      </c>
      <c r="N21" s="7">
        <f t="shared" si="3"/>
        <v>0.13697471594064153</v>
      </c>
      <c r="O21" s="9">
        <f t="shared" si="4"/>
        <v>35</v>
      </c>
    </row>
    <row r="22" spans="1:28" x14ac:dyDescent="0.4">
      <c r="A22" s="5">
        <f t="shared" si="12"/>
        <v>0.56666666666666665</v>
      </c>
      <c r="B22" s="2">
        <v>64.947828776041604</v>
      </c>
      <c r="C22" s="2" t="b">
        <f t="shared" si="5"/>
        <v>0</v>
      </c>
      <c r="D22" s="2" t="b">
        <f t="shared" si="6"/>
        <v>0</v>
      </c>
      <c r="E22" s="10">
        <f t="shared" si="7"/>
        <v>80.213916967214601</v>
      </c>
      <c r="F22">
        <f t="shared" si="8"/>
        <v>-15.266088191172997</v>
      </c>
      <c r="G22">
        <f t="shared" si="9"/>
        <v>341.46374730479965</v>
      </c>
      <c r="H22">
        <f t="shared" si="24"/>
        <v>20.030215680698078</v>
      </c>
      <c r="J22" s="5">
        <f t="shared" ref="J22:K22" si="29">A35</f>
        <v>0.99999999999999989</v>
      </c>
      <c r="K22" s="2">
        <v>61.663905707465233</v>
      </c>
      <c r="L22">
        <f t="shared" si="1"/>
        <v>5.559051195561274</v>
      </c>
      <c r="M22" s="6">
        <f t="shared" si="2"/>
        <v>0.99999999999999989</v>
      </c>
      <c r="N22" s="7">
        <f t="shared" si="3"/>
        <v>8.2450399670694036E-2</v>
      </c>
      <c r="O22" s="9">
        <f t="shared" si="4"/>
        <v>21</v>
      </c>
    </row>
    <row r="23" spans="1:28" x14ac:dyDescent="0.4">
      <c r="A23" s="5">
        <f t="shared" si="12"/>
        <v>0.6</v>
      </c>
      <c r="B23" s="2">
        <v>80.868398437500005</v>
      </c>
      <c r="C23" s="2" t="b">
        <f t="shared" si="5"/>
        <v>0</v>
      </c>
      <c r="D23" s="2" t="b">
        <f t="shared" si="6"/>
        <v>0</v>
      </c>
      <c r="E23" s="10">
        <f t="shared" si="7"/>
        <v>86.158844357702577</v>
      </c>
      <c r="F23">
        <f t="shared" si="8"/>
        <v>-5.290445920202572</v>
      </c>
      <c r="G23">
        <f t="shared" si="9"/>
        <v>358.78617131092153</v>
      </c>
      <c r="H23">
        <f t="shared" si="24"/>
        <v>25.975143071186054</v>
      </c>
      <c r="J23" s="5">
        <f t="shared" ref="J23:K23" si="30">A36</f>
        <v>1.0333333333333332</v>
      </c>
      <c r="K23" s="2">
        <v>60.784514973958302</v>
      </c>
      <c r="L23">
        <f t="shared" si="1"/>
        <v>2.0581449208085658</v>
      </c>
      <c r="M23" s="6">
        <f t="shared" si="2"/>
        <v>1.0333333333333332</v>
      </c>
      <c r="N23" s="7">
        <f t="shared" si="3"/>
        <v>6.669418898577209E-2</v>
      </c>
      <c r="O23" s="9">
        <f t="shared" si="4"/>
        <v>17</v>
      </c>
    </row>
    <row r="24" spans="1:28" x14ac:dyDescent="0.4">
      <c r="A24" s="5">
        <f t="shared" si="12"/>
        <v>0.6333333333333333</v>
      </c>
      <c r="B24" s="2">
        <v>83.832626953125001</v>
      </c>
      <c r="C24" s="2" t="b">
        <f t="shared" si="5"/>
        <v>0</v>
      </c>
      <c r="D24" s="2" t="b">
        <f t="shared" si="6"/>
        <v>0</v>
      </c>
      <c r="E24" s="10">
        <f t="shared" si="7"/>
        <v>91.545094871037833</v>
      </c>
      <c r="F24">
        <f t="shared" si="8"/>
        <v>-7.7124679179128321</v>
      </c>
      <c r="G24">
        <f t="shared" si="9"/>
        <v>376.10859531704341</v>
      </c>
      <c r="H24">
        <f t="shared" si="24"/>
        <v>31.361393584521309</v>
      </c>
      <c r="J24" s="5">
        <f t="shared" ref="J24:K24" si="31">A37</f>
        <v>1.0666666666666667</v>
      </c>
      <c r="K24" s="2">
        <v>59.589343713830985</v>
      </c>
      <c r="L24">
        <f t="shared" si="1"/>
        <v>0.17554459569290515</v>
      </c>
      <c r="M24" s="6">
        <f t="shared" si="2"/>
        <v>1.0666666666666667</v>
      </c>
      <c r="N24" s="7">
        <f t="shared" si="3"/>
        <v>4.5280078668698501E-2</v>
      </c>
      <c r="O24" s="9">
        <f t="shared" si="4"/>
        <v>12</v>
      </c>
    </row>
    <row r="25" spans="1:28" x14ac:dyDescent="0.4">
      <c r="A25" s="5">
        <f t="shared" si="12"/>
        <v>0.66666666666666663</v>
      </c>
      <c r="B25" s="2">
        <v>87.583369140624995</v>
      </c>
      <c r="C25" s="2" t="b">
        <f t="shared" si="5"/>
        <v>0</v>
      </c>
      <c r="D25" s="2" t="b">
        <f t="shared" si="6"/>
        <v>0</v>
      </c>
      <c r="E25" s="10">
        <f t="shared" si="7"/>
        <v>95.884074634477273</v>
      </c>
      <c r="F25">
        <f t="shared" si="8"/>
        <v>-8.3007054938522771</v>
      </c>
      <c r="G25">
        <f t="shared" si="9"/>
        <v>393.43101932316529</v>
      </c>
      <c r="H25">
        <f t="shared" si="24"/>
        <v>35.700373347960749</v>
      </c>
      <c r="J25" s="5">
        <v>1.1000000000000001</v>
      </c>
      <c r="K25" s="2">
        <v>60.512535807291599</v>
      </c>
      <c r="L25">
        <f t="shared" si="1"/>
        <v>8.2023373337968053E-2</v>
      </c>
      <c r="M25" s="6">
        <f t="shared" si="2"/>
        <v>1.1000000000000001</v>
      </c>
    </row>
    <row r="26" spans="1:28" x14ac:dyDescent="0.4">
      <c r="A26" s="5">
        <f t="shared" si="12"/>
        <v>0.7</v>
      </c>
      <c r="B26" s="2">
        <v>93.620957031250001</v>
      </c>
      <c r="C26" s="2" t="b">
        <f t="shared" si="5"/>
        <v>0</v>
      </c>
      <c r="D26" s="2" t="b">
        <f t="shared" si="6"/>
        <v>0</v>
      </c>
      <c r="E26" s="10">
        <f t="shared" si="7"/>
        <v>98.782189083281509</v>
      </c>
      <c r="F26">
        <f t="shared" si="8"/>
        <v>-5.161232052031508</v>
      </c>
      <c r="G26">
        <f t="shared" si="9"/>
        <v>410.75344332928722</v>
      </c>
      <c r="H26">
        <f t="shared" si="24"/>
        <v>38.598487796764985</v>
      </c>
      <c r="J26" s="5">
        <v>1.1333333333333335</v>
      </c>
      <c r="K26" s="2">
        <v>60.872330729166599</v>
      </c>
    </row>
    <row r="27" spans="1:28" x14ac:dyDescent="0.4">
      <c r="A27" s="5">
        <f t="shared" si="12"/>
        <v>0.73333333333333328</v>
      </c>
      <c r="B27" s="3">
        <v>116.67072265625001</v>
      </c>
      <c r="C27" s="3" t="b">
        <f t="shared" si="5"/>
        <v>1</v>
      </c>
      <c r="D27" s="2" t="b">
        <f t="shared" si="6"/>
        <v>0</v>
      </c>
      <c r="E27" s="11">
        <f t="shared" si="7"/>
        <v>99.976546441680313</v>
      </c>
      <c r="F27" s="1">
        <f t="shared" si="8"/>
        <v>16.694176214569694</v>
      </c>
      <c r="G27" s="1">
        <f t="shared" si="9"/>
        <v>428.07586733540904</v>
      </c>
      <c r="H27">
        <f t="shared" si="24"/>
        <v>39.792845155163789</v>
      </c>
      <c r="I27" s="2">
        <v>58.972324218750003</v>
      </c>
      <c r="J27" s="5">
        <v>1.166666666666667</v>
      </c>
      <c r="K27" s="2">
        <v>58.940426432291602</v>
      </c>
      <c r="L27" s="2">
        <v>62.102923177083298</v>
      </c>
      <c r="M27" s="2">
        <v>60.104680989583301</v>
      </c>
      <c r="N27" s="2">
        <v>61.460156249999997</v>
      </c>
      <c r="O27" s="2">
        <v>62.499550781250001</v>
      </c>
      <c r="P27" s="2">
        <v>62.6952311197916</v>
      </c>
      <c r="Q27" s="2">
        <v>58.959749348958297</v>
      </c>
      <c r="R27" s="2">
        <v>58.354368489583301</v>
      </c>
      <c r="S27" s="2">
        <v>60.462519531250003</v>
      </c>
      <c r="T27" s="2">
        <v>60.465185546874999</v>
      </c>
      <c r="U27" s="2">
        <v>60.645335286458298</v>
      </c>
      <c r="V27" s="2">
        <v>60.234677734374998</v>
      </c>
      <c r="W27" s="2">
        <v>60.300820312500001</v>
      </c>
      <c r="X27" s="2">
        <v>60.183170572916602</v>
      </c>
      <c r="Y27" s="2">
        <v>59.313274739583299</v>
      </c>
      <c r="Z27" s="2">
        <v>60.257770182291601</v>
      </c>
      <c r="AA27">
        <f t="shared" ref="AA17:AA36" si="32">AVERAGE(I27:Z27)</f>
        <v>57.062157298900438</v>
      </c>
      <c r="AB27">
        <f t="shared" ref="AB17:AB36" si="33">DEVSQ(I27:Z27)</f>
        <v>3333.6148537176482</v>
      </c>
    </row>
    <row r="28" spans="1:28" x14ac:dyDescent="0.4">
      <c r="A28" s="5">
        <f t="shared" si="12"/>
        <v>0.76666666666666661</v>
      </c>
      <c r="B28" s="2">
        <v>95.176136067708299</v>
      </c>
      <c r="C28" s="2" t="b">
        <f t="shared" si="5"/>
        <v>0</v>
      </c>
      <c r="D28" s="2" t="b">
        <f t="shared" si="6"/>
        <v>0</v>
      </c>
      <c r="E28" s="10">
        <f t="shared" si="7"/>
        <v>99.358804981836371</v>
      </c>
      <c r="F28">
        <f t="shared" si="8"/>
        <v>-4.1826689141280724</v>
      </c>
      <c r="G28">
        <f t="shared" si="9"/>
        <v>445.39829134153092</v>
      </c>
      <c r="H28">
        <f t="shared" si="24"/>
        <v>39.175103695319848</v>
      </c>
      <c r="I28" s="2">
        <v>61.755934244791597</v>
      </c>
      <c r="J28" s="2">
        <v>60.872330729166599</v>
      </c>
      <c r="K28" s="2">
        <v>60.084137369791598</v>
      </c>
      <c r="L28" s="2">
        <v>60.0656608072916</v>
      </c>
      <c r="M28" s="2">
        <v>61.484248046875003</v>
      </c>
      <c r="N28" s="2">
        <v>61.171790364583302</v>
      </c>
      <c r="O28" s="2">
        <v>61.190351562499998</v>
      </c>
      <c r="P28" s="2">
        <v>61.019980468749999</v>
      </c>
      <c r="Q28" s="2">
        <v>60.619296875000003</v>
      </c>
      <c r="R28" s="2">
        <v>58.711718750000003</v>
      </c>
      <c r="S28" s="2">
        <v>59.604820963541599</v>
      </c>
      <c r="T28" s="2">
        <v>59.454189453124997</v>
      </c>
      <c r="U28" s="2">
        <v>59.366774088541597</v>
      </c>
      <c r="V28" s="2">
        <v>60.194215494791599</v>
      </c>
      <c r="W28" s="2">
        <v>59.664820963541601</v>
      </c>
      <c r="X28" s="2">
        <v>59.251608072916603</v>
      </c>
      <c r="Y28" s="2">
        <v>59.642942708333301</v>
      </c>
      <c r="Z28" s="2">
        <v>59.722734374999902</v>
      </c>
      <c r="AA28">
        <f t="shared" si="32"/>
        <v>60.215419741030047</v>
      </c>
      <c r="AB28">
        <f t="shared" si="33"/>
        <v>12.866505502117622</v>
      </c>
    </row>
    <row r="29" spans="1:28" x14ac:dyDescent="0.4">
      <c r="A29" s="5">
        <f t="shared" si="12"/>
        <v>0.79999999999999993</v>
      </c>
      <c r="B29" s="2">
        <v>89.296962890624997</v>
      </c>
      <c r="C29" s="2" t="b">
        <f t="shared" si="5"/>
        <v>0</v>
      </c>
      <c r="D29" s="2" t="b">
        <f t="shared" si="6"/>
        <v>0</v>
      </c>
      <c r="E29" s="10">
        <f t="shared" si="7"/>
        <v>96.985000844562649</v>
      </c>
      <c r="F29">
        <f t="shared" si="8"/>
        <v>-7.688037953937652</v>
      </c>
      <c r="G29">
        <f t="shared" si="9"/>
        <v>462.72071534765274</v>
      </c>
      <c r="H29">
        <f t="shared" si="24"/>
        <v>36.801299558046125</v>
      </c>
      <c r="I29" s="2">
        <v>59.276787109375</v>
      </c>
      <c r="J29" s="2">
        <v>58.940426432291602</v>
      </c>
      <c r="K29" s="2">
        <v>58.904235026041597</v>
      </c>
      <c r="L29" s="2">
        <v>59.594908854166597</v>
      </c>
      <c r="M29" s="2">
        <v>59.424381510416602</v>
      </c>
      <c r="N29" s="2">
        <v>59.541686197916597</v>
      </c>
      <c r="O29" s="2">
        <v>60.172545572916597</v>
      </c>
      <c r="P29" s="2">
        <v>60.170507812499999</v>
      </c>
      <c r="Q29" s="2">
        <v>58.429182942708302</v>
      </c>
      <c r="R29" s="2">
        <v>56.978821614583303</v>
      </c>
      <c r="S29" s="2">
        <v>58.5053841145833</v>
      </c>
      <c r="T29" s="2">
        <v>58.7112630208333</v>
      </c>
      <c r="U29" s="2">
        <v>58.9283854166666</v>
      </c>
      <c r="V29" s="2">
        <v>58.741276041666602</v>
      </c>
      <c r="W29" s="2">
        <v>58.495891927083299</v>
      </c>
      <c r="X29" s="2">
        <v>58.283450520833298</v>
      </c>
      <c r="Y29" s="2">
        <v>58.327340494791599</v>
      </c>
      <c r="Z29" s="2">
        <v>58.136253255208302</v>
      </c>
      <c r="AA29">
        <f t="shared" si="32"/>
        <v>58.864595992476808</v>
      </c>
      <c r="AB29">
        <f t="shared" si="33"/>
        <v>10.108878622751957</v>
      </c>
    </row>
    <row r="30" spans="1:28" x14ac:dyDescent="0.4">
      <c r="A30" s="5">
        <f t="shared" si="12"/>
        <v>0.83333333333333326</v>
      </c>
      <c r="B30" s="2">
        <v>86.281842447916603</v>
      </c>
      <c r="C30" s="2" t="b">
        <f t="shared" si="5"/>
        <v>0</v>
      </c>
      <c r="D30" s="2" t="b">
        <f t="shared" si="6"/>
        <v>0</v>
      </c>
      <c r="E30" s="10">
        <f t="shared" si="7"/>
        <v>93.070464927241773</v>
      </c>
      <c r="F30">
        <f t="shared" si="8"/>
        <v>-6.7886224793251699</v>
      </c>
      <c r="G30">
        <f t="shared" si="9"/>
        <v>480.04313935377468</v>
      </c>
      <c r="H30">
        <f t="shared" si="24"/>
        <v>32.886763640725249</v>
      </c>
      <c r="I30" s="2">
        <v>59.3251822916666</v>
      </c>
      <c r="J30" s="2">
        <v>59.4719108072916</v>
      </c>
      <c r="K30" s="2">
        <v>59.674121093750003</v>
      </c>
      <c r="L30" s="2">
        <v>60.027389322916598</v>
      </c>
      <c r="M30" s="2">
        <v>59.614498697916602</v>
      </c>
      <c r="N30" s="2">
        <v>59.913961588541603</v>
      </c>
      <c r="O30" s="2">
        <v>60.671787109375003</v>
      </c>
      <c r="P30" s="2">
        <v>60.556891276041597</v>
      </c>
      <c r="Q30" s="2">
        <v>57.801604817708302</v>
      </c>
      <c r="R30" s="2">
        <v>57.180481770833303</v>
      </c>
      <c r="S30" s="2">
        <v>58.989667968749998</v>
      </c>
      <c r="T30" s="2">
        <v>59.188264973958297</v>
      </c>
      <c r="U30" s="2">
        <v>59.741715494791599</v>
      </c>
      <c r="V30" s="2">
        <v>58.692141927083298</v>
      </c>
      <c r="W30" s="2">
        <v>58.924977213541602</v>
      </c>
      <c r="X30" s="2">
        <v>58.707457682291597</v>
      </c>
      <c r="Y30" s="2">
        <v>58.040289713541597</v>
      </c>
      <c r="Z30" s="2">
        <v>58.038255208333297</v>
      </c>
      <c r="AA30">
        <f t="shared" si="32"/>
        <v>59.142255497685156</v>
      </c>
      <c r="AB30">
        <f t="shared" si="33"/>
        <v>15.270341966245143</v>
      </c>
    </row>
    <row r="31" spans="1:28" x14ac:dyDescent="0.4">
      <c r="A31" s="5">
        <f t="shared" si="12"/>
        <v>0.86666666666666659</v>
      </c>
      <c r="B31" s="2">
        <v>82.142112630208302</v>
      </c>
      <c r="C31" s="2" t="b">
        <f t="shared" si="5"/>
        <v>0</v>
      </c>
      <c r="D31" s="2" t="b">
        <f t="shared" si="6"/>
        <v>0</v>
      </c>
      <c r="E31" s="10">
        <f t="shared" si="7"/>
        <v>87.970289934734254</v>
      </c>
      <c r="F31">
        <f t="shared" si="8"/>
        <v>-5.8281773045259513</v>
      </c>
      <c r="G31">
        <f t="shared" si="9"/>
        <v>497.36556335989656</v>
      </c>
      <c r="H31">
        <f t="shared" si="24"/>
        <v>27.78658864821773</v>
      </c>
      <c r="I31" s="2">
        <v>60.1708854166666</v>
      </c>
      <c r="J31" s="2">
        <v>60.6577018229166</v>
      </c>
      <c r="K31" s="2">
        <v>61.983691406250003</v>
      </c>
      <c r="L31" s="2">
        <v>63.591757812499999</v>
      </c>
      <c r="M31" s="2">
        <v>60.556331380208299</v>
      </c>
      <c r="N31" s="2">
        <v>61.286197916666602</v>
      </c>
      <c r="O31" s="2">
        <v>63.018235677083297</v>
      </c>
      <c r="P31" s="2">
        <v>63.381087239583302</v>
      </c>
      <c r="Q31" s="2">
        <v>58.500843098958299</v>
      </c>
      <c r="R31" s="2">
        <v>58.548694661458299</v>
      </c>
      <c r="S31" s="2">
        <v>61.1580143229166</v>
      </c>
      <c r="T31" s="2">
        <v>62.293655598958303</v>
      </c>
      <c r="U31" s="2">
        <v>64.1204427083333</v>
      </c>
      <c r="V31" s="2">
        <v>59.950201822916597</v>
      </c>
      <c r="W31" s="2">
        <v>60.952112630208298</v>
      </c>
      <c r="X31" s="2">
        <v>61.756595052083298</v>
      </c>
      <c r="Y31" s="2">
        <v>58.926263020833296</v>
      </c>
      <c r="Z31" s="2">
        <v>59.138668619791602</v>
      </c>
      <c r="AA31">
        <f t="shared" si="32"/>
        <v>61.110632233796245</v>
      </c>
      <c r="AB31">
        <f t="shared" si="33"/>
        <v>51.422852478463511</v>
      </c>
    </row>
    <row r="32" spans="1:28" x14ac:dyDescent="0.4">
      <c r="A32" s="5">
        <f t="shared" si="12"/>
        <v>0.89999999999999991</v>
      </c>
      <c r="B32" s="2">
        <v>71.057216796874997</v>
      </c>
      <c r="C32" s="2" t="b">
        <f t="shared" si="5"/>
        <v>0</v>
      </c>
      <c r="D32" s="2" t="b">
        <f t="shared" si="6"/>
        <v>0</v>
      </c>
      <c r="E32" s="10">
        <f t="shared" si="7"/>
        <v>82.147119452793675</v>
      </c>
      <c r="F32">
        <f t="shared" si="8"/>
        <v>-11.089902655918678</v>
      </c>
      <c r="G32">
        <f t="shared" si="9"/>
        <v>514.68798736601855</v>
      </c>
      <c r="H32">
        <f t="shared" si="24"/>
        <v>21.963418166277151</v>
      </c>
      <c r="I32" s="2">
        <v>64.947828776041604</v>
      </c>
      <c r="J32" s="2">
        <v>66.813785807291595</v>
      </c>
      <c r="K32" s="2">
        <v>75.525338541666599</v>
      </c>
      <c r="L32" s="2">
        <v>78.887626953124993</v>
      </c>
      <c r="M32" s="2">
        <v>65.714231770833294</v>
      </c>
      <c r="N32" s="2">
        <v>70.108531901041601</v>
      </c>
      <c r="O32" s="2">
        <v>76.280703125000002</v>
      </c>
      <c r="P32" s="2">
        <v>76.611585286458293</v>
      </c>
      <c r="Q32" s="2">
        <v>62.873473307291597</v>
      </c>
      <c r="R32" s="2">
        <v>64.586783854166598</v>
      </c>
      <c r="S32" s="2">
        <v>72.106803385416598</v>
      </c>
      <c r="T32" s="2">
        <v>75.270159505208298</v>
      </c>
      <c r="U32" s="2">
        <v>76.633330078124999</v>
      </c>
      <c r="V32" s="2">
        <v>65.584186197916594</v>
      </c>
      <c r="W32" s="2">
        <v>71.869124348958294</v>
      </c>
      <c r="X32" s="2">
        <v>73.898258463541595</v>
      </c>
      <c r="Y32" s="2">
        <v>63.064010416666598</v>
      </c>
      <c r="Z32" s="2">
        <v>65.355791015625002</v>
      </c>
      <c r="AA32">
        <f t="shared" si="32"/>
        <v>70.340641818576344</v>
      </c>
      <c r="AB32">
        <f t="shared" si="33"/>
        <v>508.81753716365751</v>
      </c>
    </row>
    <row r="33" spans="1:28" x14ac:dyDescent="0.4">
      <c r="A33" s="5">
        <f t="shared" si="12"/>
        <v>0.93333333333333324</v>
      </c>
      <c r="B33" s="2">
        <v>66.146015625000004</v>
      </c>
      <c r="C33" s="2" t="b">
        <f t="shared" si="5"/>
        <v>0</v>
      </c>
      <c r="D33" s="2" t="b">
        <f t="shared" si="6"/>
        <v>0</v>
      </c>
      <c r="E33" s="10">
        <f t="shared" si="7"/>
        <v>76.129180939532361</v>
      </c>
      <c r="F33">
        <f t="shared" si="8"/>
        <v>-9.9831653145323571</v>
      </c>
      <c r="G33">
        <f t="shared" si="9"/>
        <v>532.01041137214042</v>
      </c>
      <c r="H33">
        <f t="shared" si="24"/>
        <v>15.945479653015838</v>
      </c>
      <c r="I33" s="2">
        <v>80.868398437500005</v>
      </c>
      <c r="J33" s="2">
        <v>80.581383463541599</v>
      </c>
      <c r="K33" s="2">
        <v>81.9173990885416</v>
      </c>
      <c r="L33" s="2">
        <v>83.109514973958298</v>
      </c>
      <c r="M33" s="2">
        <v>79.852167968749995</v>
      </c>
      <c r="N33" s="2">
        <v>80.566656901041597</v>
      </c>
      <c r="O33" s="2">
        <v>82.459576822916603</v>
      </c>
      <c r="P33" s="2">
        <v>82.298593749999995</v>
      </c>
      <c r="Q33" s="2">
        <v>76.549899088541594</v>
      </c>
      <c r="R33" s="2">
        <v>76.894869791666594</v>
      </c>
      <c r="S33" s="2">
        <v>80.2886555989583</v>
      </c>
      <c r="T33" s="2">
        <v>81.944306640625001</v>
      </c>
      <c r="U33" s="2">
        <v>82.823294270833301</v>
      </c>
      <c r="V33" s="2">
        <v>77.058069661458305</v>
      </c>
      <c r="W33" s="2">
        <v>79.964622395833302</v>
      </c>
      <c r="X33" s="2">
        <v>81.393994140624997</v>
      </c>
      <c r="Y33" s="2">
        <v>74.640009765624995</v>
      </c>
      <c r="Z33" s="2">
        <v>75.781722005208294</v>
      </c>
      <c r="AA33">
        <f t="shared" si="32"/>
        <v>79.94406304253468</v>
      </c>
      <c r="AB33">
        <f t="shared" si="33"/>
        <v>116.55977069348788</v>
      </c>
    </row>
    <row r="34" spans="1:28" x14ac:dyDescent="0.4">
      <c r="A34" s="5">
        <f t="shared" si="12"/>
        <v>0.96666666666666656</v>
      </c>
      <c r="B34" s="2">
        <v>65.226168619791594</v>
      </c>
      <c r="C34" s="2" t="b">
        <f t="shared" si="5"/>
        <v>0</v>
      </c>
      <c r="D34" s="2" t="b">
        <f t="shared" si="6"/>
        <v>0</v>
      </c>
      <c r="E34" s="10">
        <f t="shared" si="7"/>
        <v>70.462369517511874</v>
      </c>
      <c r="F34">
        <f t="shared" si="8"/>
        <v>-5.2362008977202805</v>
      </c>
      <c r="G34">
        <f t="shared" si="9"/>
        <v>549.33283537826219</v>
      </c>
      <c r="H34">
        <f t="shared" si="24"/>
        <v>10.278668230995351</v>
      </c>
      <c r="I34" s="2">
        <v>83.832626953125001</v>
      </c>
      <c r="J34" s="2">
        <v>84.279804687500004</v>
      </c>
      <c r="K34" s="2">
        <v>85.298763020833306</v>
      </c>
      <c r="L34" s="2">
        <v>86.647513020833301</v>
      </c>
      <c r="M34" s="2">
        <v>84.1036783854166</v>
      </c>
      <c r="N34" s="2">
        <v>84.893811848958293</v>
      </c>
      <c r="O34" s="2">
        <v>85.863391927083299</v>
      </c>
      <c r="P34" s="2">
        <v>87.635996093749995</v>
      </c>
      <c r="Q34" s="2">
        <v>81.761497395833302</v>
      </c>
      <c r="R34" s="2">
        <v>82.593606770833304</v>
      </c>
      <c r="S34" s="2">
        <v>84.574700520833304</v>
      </c>
      <c r="T34" s="2">
        <v>85.919313151041607</v>
      </c>
      <c r="U34" s="2">
        <v>87.102148437500006</v>
      </c>
      <c r="V34" s="2">
        <v>83.325618489583306</v>
      </c>
      <c r="W34" s="2">
        <v>84.254593098958296</v>
      </c>
      <c r="X34" s="2">
        <v>85.396865234374999</v>
      </c>
      <c r="Y34" s="2">
        <v>81.759052734375004</v>
      </c>
      <c r="Z34" s="2">
        <v>82.258772786458294</v>
      </c>
      <c r="AA34">
        <f t="shared" si="32"/>
        <v>84.527875253182856</v>
      </c>
      <c r="AB34">
        <f t="shared" si="33"/>
        <v>52.439781603470067</v>
      </c>
    </row>
    <row r="35" spans="1:28" x14ac:dyDescent="0.4">
      <c r="A35" s="5">
        <f t="shared" si="12"/>
        <v>0.99999999999999989</v>
      </c>
      <c r="B35" s="2">
        <v>62.175976562499997</v>
      </c>
      <c r="C35" s="2" t="b">
        <f t="shared" si="5"/>
        <v>0</v>
      </c>
      <c r="D35" s="2" t="b">
        <f t="shared" si="6"/>
        <v>0</v>
      </c>
      <c r="E35" s="10">
        <f t="shared" si="7"/>
        <v>65.660729108739829</v>
      </c>
      <c r="F35">
        <f t="shared" si="8"/>
        <v>-3.4847525462398323</v>
      </c>
      <c r="G35">
        <f t="shared" si="9"/>
        <v>566.65525938438407</v>
      </c>
      <c r="H35">
        <f t="shared" si="24"/>
        <v>5.559051195561274</v>
      </c>
      <c r="I35" s="2">
        <v>87.583369140624995</v>
      </c>
      <c r="J35" s="2">
        <v>89.12451171875</v>
      </c>
      <c r="K35" s="2">
        <v>90.945582682291601</v>
      </c>
      <c r="L35" s="2">
        <v>92.451673177083293</v>
      </c>
      <c r="M35" s="2">
        <v>88.384886067708294</v>
      </c>
      <c r="N35" s="2">
        <v>90.049690755208303</v>
      </c>
      <c r="O35" s="2">
        <v>91.150722656249997</v>
      </c>
      <c r="P35" s="2">
        <v>93.338121744791593</v>
      </c>
      <c r="Q35" s="2">
        <v>86.019541015624995</v>
      </c>
      <c r="R35" s="2">
        <v>87.706269531250001</v>
      </c>
      <c r="S35" s="2">
        <v>90.112135416666604</v>
      </c>
      <c r="T35" s="2">
        <v>91.194667968749997</v>
      </c>
      <c r="U35" s="2">
        <v>92.723196614583301</v>
      </c>
      <c r="V35" s="2">
        <v>88.427438151041599</v>
      </c>
      <c r="W35" s="2">
        <v>89.535133463541598</v>
      </c>
      <c r="X35" s="2">
        <v>91.022587890624905</v>
      </c>
      <c r="Y35" s="2">
        <v>86.115139973958307</v>
      </c>
      <c r="Z35" s="2">
        <v>87.405185546874904</v>
      </c>
      <c r="AA35">
        <f t="shared" si="32"/>
        <v>89.627214084201341</v>
      </c>
      <c r="AB35">
        <f t="shared" si="33"/>
        <v>81.609041941266014</v>
      </c>
    </row>
    <row r="36" spans="1:28" x14ac:dyDescent="0.4">
      <c r="A36" s="5">
        <f t="shared" si="12"/>
        <v>1.0333333333333332</v>
      </c>
      <c r="B36" s="2">
        <v>60.688173828124903</v>
      </c>
      <c r="C36" s="2" t="b">
        <f t="shared" si="5"/>
        <v>0</v>
      </c>
      <c r="D36" s="2" t="b">
        <f t="shared" si="6"/>
        <v>0</v>
      </c>
      <c r="E36" s="10">
        <f t="shared" si="7"/>
        <v>62.159822833987121</v>
      </c>
      <c r="F36">
        <f t="shared" si="8"/>
        <v>-1.4716490058622185</v>
      </c>
      <c r="G36">
        <f t="shared" si="9"/>
        <v>583.97768339050594</v>
      </c>
      <c r="H36">
        <f t="shared" si="24"/>
        <v>2.0581449208085658</v>
      </c>
      <c r="I36" s="2">
        <v>93.620957031250001</v>
      </c>
      <c r="J36" s="2">
        <v>95.797167968750003</v>
      </c>
      <c r="K36" s="2">
        <v>104.78086263020801</v>
      </c>
      <c r="M36" s="2">
        <v>94.569632161458301</v>
      </c>
      <c r="N36" s="2">
        <v>97.455856119791605</v>
      </c>
      <c r="O36" s="2">
        <v>105.841829427083</v>
      </c>
      <c r="Q36" s="2">
        <v>91.7465559895833</v>
      </c>
      <c r="R36" s="2">
        <v>94.081920572916601</v>
      </c>
      <c r="S36" s="2">
        <v>102.926595052083</v>
      </c>
      <c r="T36" s="3">
        <v>109.09165039062501</v>
      </c>
      <c r="V36" s="2">
        <v>94.737099609374994</v>
      </c>
      <c r="W36" s="2">
        <v>102.99469726562501</v>
      </c>
      <c r="Y36" s="2">
        <v>92.251940104166593</v>
      </c>
      <c r="Z36" s="2">
        <v>94.165755208333294</v>
      </c>
      <c r="AA36">
        <f t="shared" si="32"/>
        <v>98.14732282366063</v>
      </c>
      <c r="AB36">
        <f t="shared" si="33"/>
        <v>428.35063392845245</v>
      </c>
    </row>
    <row r="37" spans="1:28" x14ac:dyDescent="0.4">
      <c r="A37" s="5">
        <f t="shared" si="12"/>
        <v>1.0666666666666667</v>
      </c>
      <c r="B37" s="2">
        <v>60.108964843749902</v>
      </c>
      <c r="C37" s="2" t="b">
        <f t="shared" si="5"/>
        <v>0</v>
      </c>
      <c r="D37" s="2" t="b">
        <f t="shared" si="6"/>
        <v>0</v>
      </c>
      <c r="E37" s="10">
        <f t="shared" si="7"/>
        <v>60.277222508871461</v>
      </c>
      <c r="F37">
        <f t="shared" si="8"/>
        <v>-0.16825766512155838</v>
      </c>
      <c r="G37">
        <f t="shared" si="9"/>
        <v>601.30010739662794</v>
      </c>
      <c r="H37">
        <f t="shared" si="24"/>
        <v>0.17554459569290515</v>
      </c>
      <c r="I37" s="3">
        <v>112.897545572916</v>
      </c>
      <c r="J37" s="3">
        <v>116.67072265625001</v>
      </c>
      <c r="K37" s="3">
        <v>116.368053385416</v>
      </c>
      <c r="L37" s="3">
        <v>115.346650390625</v>
      </c>
      <c r="M37" s="3">
        <v>113.81371744791601</v>
      </c>
      <c r="N37" s="3">
        <v>115.001009114583</v>
      </c>
      <c r="O37" s="3">
        <v>114.88568359375</v>
      </c>
      <c r="P37" s="3">
        <v>114.240182291666</v>
      </c>
      <c r="Q37" s="3">
        <v>111.840361328125</v>
      </c>
      <c r="R37" s="3">
        <v>112.114153645833</v>
      </c>
      <c r="S37" s="3">
        <v>112.627994791666</v>
      </c>
      <c r="T37" s="3">
        <v>113.105198567708</v>
      </c>
      <c r="U37" s="3">
        <v>109.168489583333</v>
      </c>
      <c r="V37" s="3">
        <v>110.711979166666</v>
      </c>
      <c r="W37" s="3">
        <v>111.133434244791</v>
      </c>
      <c r="X37" s="3">
        <v>113.03398111979099</v>
      </c>
      <c r="Y37" s="3">
        <v>108.972255859375</v>
      </c>
      <c r="Z37" s="3">
        <v>109.809248046875</v>
      </c>
      <c r="AA37">
        <f>AVERAGE(I37:Z37)</f>
        <v>112.87448115596027</v>
      </c>
      <c r="AB37">
        <f>_xlfn.STDEV.P(I37:Z37)</f>
        <v>2.25948601577262</v>
      </c>
    </row>
    <row r="38" spans="1:28" x14ac:dyDescent="0.4">
      <c r="A38" s="5">
        <f t="shared" si="12"/>
        <v>1.1000000000000001</v>
      </c>
      <c r="B38" s="2">
        <v>60.512535807291599</v>
      </c>
      <c r="C38" s="2" t="b">
        <f t="shared" si="5"/>
        <v>0</v>
      </c>
      <c r="D38" s="2" t="b">
        <f t="shared" si="6"/>
        <v>0</v>
      </c>
      <c r="E38" s="10">
        <f t="shared" si="7"/>
        <v>60.183701286516524</v>
      </c>
      <c r="F38">
        <f t="shared" si="8"/>
        <v>0.32883452077507513</v>
      </c>
      <c r="G38">
        <f t="shared" si="9"/>
        <v>618.62253140274993</v>
      </c>
      <c r="H38">
        <f t="shared" si="24"/>
        <v>8.2023373337968053E-2</v>
      </c>
      <c r="I38" s="3">
        <v>112.18800130208299</v>
      </c>
      <c r="J38" s="2">
        <v>95.176136067708299</v>
      </c>
      <c r="K38" s="2">
        <v>93.929228515624999</v>
      </c>
      <c r="L38" s="2">
        <v>92.462340494791604</v>
      </c>
      <c r="M38" s="2">
        <v>104.891881510416</v>
      </c>
      <c r="N38" s="2">
        <v>96.344270833333297</v>
      </c>
      <c r="O38" s="2">
        <v>95.674456380208298</v>
      </c>
      <c r="P38" s="2">
        <v>94.761891276041595</v>
      </c>
      <c r="Q38" s="3">
        <v>110.886917317708</v>
      </c>
      <c r="R38" s="2">
        <v>98.102122395833305</v>
      </c>
      <c r="S38" s="2">
        <v>97.098173828124999</v>
      </c>
      <c r="T38" s="2">
        <v>96.477395833333304</v>
      </c>
      <c r="U38" s="2">
        <v>94.640530598958307</v>
      </c>
      <c r="V38" s="2">
        <v>99.748649088541598</v>
      </c>
      <c r="W38" s="2">
        <v>99.652076822916598</v>
      </c>
      <c r="X38" s="2">
        <v>98.723896484375004</v>
      </c>
      <c r="Y38" s="2">
        <v>105.660830078125</v>
      </c>
      <c r="Z38" s="2">
        <v>102.0329296875</v>
      </c>
      <c r="AA38">
        <f>AVERAGE(I38:Z38)</f>
        <v>99.358429361979063</v>
      </c>
      <c r="AB38">
        <f>DEVSQ(I38:Z38)</f>
        <v>551.19217924589054</v>
      </c>
    </row>
    <row r="39" spans="1:28" x14ac:dyDescent="0.4">
      <c r="A39" s="5">
        <f t="shared" si="12"/>
        <v>1.1333333333333335</v>
      </c>
      <c r="B39" s="2">
        <v>60.872330729166599</v>
      </c>
      <c r="C39" s="2" t="b">
        <f t="shared" si="5"/>
        <v>0</v>
      </c>
      <c r="D39" s="2" t="b">
        <f t="shared" si="6"/>
        <v>0</v>
      </c>
      <c r="E39" s="10">
        <f t="shared" si="7"/>
        <v>61.887742600082525</v>
      </c>
      <c r="F39">
        <f t="shared" si="8"/>
        <v>-1.0154118709159263</v>
      </c>
      <c r="G39">
        <f t="shared" si="9"/>
        <v>635.94495540887192</v>
      </c>
      <c r="H39">
        <f t="shared" si="24"/>
        <v>1.7860646869039698</v>
      </c>
      <c r="I39" s="2">
        <v>90.632259114583306</v>
      </c>
      <c r="J39" s="2">
        <v>89.296962890624997</v>
      </c>
      <c r="K39" s="2">
        <v>89.275439453125003</v>
      </c>
      <c r="L39" s="2">
        <v>87.312314453124998</v>
      </c>
      <c r="M39" s="2">
        <v>91.233450520833301</v>
      </c>
      <c r="N39" s="2">
        <v>90.223177083333297</v>
      </c>
      <c r="O39" s="2">
        <v>89.268531901041598</v>
      </c>
      <c r="P39" s="2">
        <v>89.257031249999997</v>
      </c>
      <c r="Q39" s="2">
        <v>95.5263671875</v>
      </c>
      <c r="R39" s="2">
        <v>89.448551432291595</v>
      </c>
      <c r="S39" s="2">
        <v>88.737731119791604</v>
      </c>
      <c r="T39" s="2">
        <v>88.895810546874998</v>
      </c>
      <c r="U39" s="2">
        <v>88.238330078125003</v>
      </c>
      <c r="V39" s="2">
        <v>90.398834635416605</v>
      </c>
      <c r="W39" s="2">
        <v>90.481643880208296</v>
      </c>
      <c r="X39" s="2">
        <v>88.244895833333302</v>
      </c>
      <c r="Y39" s="2">
        <v>93.232278645833304</v>
      </c>
      <c r="Z39" s="2">
        <v>90.780569661458301</v>
      </c>
      <c r="AA39">
        <f>AVERAGE(I39:Z39)</f>
        <v>90.026898871527735</v>
      </c>
      <c r="AB39">
        <f>DEVSQ(I39:Z39)</f>
        <v>62.577109376208007</v>
      </c>
    </row>
    <row r="40" spans="1:28" x14ac:dyDescent="0.4">
      <c r="A40" s="5">
        <f t="shared" si="12"/>
        <v>1.166666666666667</v>
      </c>
      <c r="B40" s="2">
        <v>58.940426432291602</v>
      </c>
      <c r="C40" s="2" t="b">
        <f t="shared" si="5"/>
        <v>0</v>
      </c>
      <c r="D40" s="3" t="b">
        <f t="shared" si="6"/>
        <v>1</v>
      </c>
      <c r="E40" s="10">
        <f t="shared" si="7"/>
        <v>65.234770619379489</v>
      </c>
      <c r="F40">
        <f t="shared" si="8"/>
        <v>-6.2943441870878871</v>
      </c>
      <c r="G40">
        <f t="shared" si="9"/>
        <v>653.26737941499391</v>
      </c>
      <c r="H40">
        <f t="shared" si="24"/>
        <v>5.1330927062009337</v>
      </c>
      <c r="I40" s="2">
        <v>85.775856119791598</v>
      </c>
      <c r="J40" s="2">
        <v>86.281842447916603</v>
      </c>
      <c r="K40" s="2">
        <v>85.370986328124999</v>
      </c>
      <c r="L40" s="2">
        <v>81.555872395833305</v>
      </c>
      <c r="M40" s="2">
        <v>87.562796223958301</v>
      </c>
      <c r="N40" s="2">
        <v>86.897958984374995</v>
      </c>
      <c r="O40" s="2">
        <v>84.156217447916603</v>
      </c>
      <c r="P40" s="2">
        <v>85.146106770833299</v>
      </c>
      <c r="Q40" s="2">
        <v>90.553733723958302</v>
      </c>
      <c r="R40" s="2">
        <v>85.665003255208305</v>
      </c>
      <c r="S40" s="2">
        <v>84.108037109374905</v>
      </c>
      <c r="T40" s="2">
        <v>84.602926432291596</v>
      </c>
      <c r="U40" s="2">
        <v>83.707652994791601</v>
      </c>
      <c r="V40" s="2">
        <v>86.960325520833294</v>
      </c>
      <c r="W40" s="2">
        <v>86.253684895833302</v>
      </c>
      <c r="X40" s="2">
        <v>82.285302734374994</v>
      </c>
      <c r="Y40" s="2">
        <v>87.687649739583307</v>
      </c>
      <c r="Z40" s="2">
        <v>86.987376302083305</v>
      </c>
      <c r="AA40">
        <f>AVERAGE(I40:Z40)</f>
        <v>85.642184968171222</v>
      </c>
      <c r="AB40">
        <f>DEVSQ(I40:Z40)</f>
        <v>75.591902467506657</v>
      </c>
    </row>
    <row r="41" spans="1:28" x14ac:dyDescent="0.4">
      <c r="A41" s="5">
        <f t="shared" si="12"/>
        <v>1.2000000000000004</v>
      </c>
      <c r="B41" s="2">
        <v>59.4719108072916</v>
      </c>
      <c r="C41" s="2" t="b">
        <f t="shared" si="5"/>
        <v>0</v>
      </c>
      <c r="D41" s="2" t="b">
        <f t="shared" si="6"/>
        <v>0</v>
      </c>
      <c r="E41" s="10">
        <f t="shared" si="7"/>
        <v>69.921172027856571</v>
      </c>
      <c r="F41">
        <f t="shared" si="8"/>
        <v>-10.449261220564971</v>
      </c>
      <c r="G41">
        <f t="shared" si="9"/>
        <v>670.58980342111579</v>
      </c>
      <c r="H41">
        <f t="shared" si="10"/>
        <v>69.921172027856571</v>
      </c>
      <c r="I41" s="2">
        <v>79.266155598958306</v>
      </c>
      <c r="J41" s="2">
        <v>82.142112630208302</v>
      </c>
      <c r="K41" s="2">
        <v>81.772148437499993</v>
      </c>
      <c r="L41" s="2">
        <v>74.518597005208306</v>
      </c>
      <c r="M41" s="2">
        <v>83.332789713541601</v>
      </c>
      <c r="N41" s="2">
        <v>82.817145182291597</v>
      </c>
      <c r="O41" s="2">
        <v>79.294560546874905</v>
      </c>
      <c r="P41" s="2">
        <v>80.601790364583294</v>
      </c>
      <c r="Q41" s="2">
        <v>82.868255208333295</v>
      </c>
      <c r="R41" s="2">
        <v>81.1498209635416</v>
      </c>
      <c r="S41" s="2">
        <v>79.414440104166601</v>
      </c>
      <c r="T41" s="2">
        <v>78.935361328124998</v>
      </c>
      <c r="U41" s="2">
        <v>75.983831380208301</v>
      </c>
      <c r="V41" s="2">
        <v>82.837988281250006</v>
      </c>
      <c r="W41" s="2">
        <v>82.256588541666602</v>
      </c>
      <c r="X41" s="2">
        <v>74.468369140625001</v>
      </c>
      <c r="Y41" s="2">
        <v>83.664101562499994</v>
      </c>
      <c r="Z41" s="2">
        <v>83.154794921874995</v>
      </c>
      <c r="AA41">
        <f>AVERAGE(I41:Z41)</f>
        <v>80.471047272858783</v>
      </c>
      <c r="AB41">
        <f>DEVSQ(I41:Z41)</f>
        <v>148.50171713907011</v>
      </c>
    </row>
    <row r="42" spans="1:28" x14ac:dyDescent="0.4">
      <c r="A42" s="5">
        <f t="shared" si="12"/>
        <v>1.2333333333333338</v>
      </c>
      <c r="B42" s="2">
        <v>60.6577018229166</v>
      </c>
      <c r="C42" s="2" t="b">
        <f t="shared" si="5"/>
        <v>0</v>
      </c>
      <c r="D42" s="2" t="b">
        <f t="shared" si="6"/>
        <v>0</v>
      </c>
      <c r="E42" s="10">
        <f t="shared" si="7"/>
        <v>75.521837186122013</v>
      </c>
      <c r="F42">
        <f t="shared" si="8"/>
        <v>-14.864135363205413</v>
      </c>
      <c r="G42">
        <f t="shared" si="9"/>
        <v>687.91222742723778</v>
      </c>
      <c r="H42">
        <f t="shared" si="10"/>
        <v>75.521837186122013</v>
      </c>
      <c r="I42" s="2">
        <v>69.377291666666594</v>
      </c>
      <c r="J42" s="2">
        <v>71.057216796874997</v>
      </c>
      <c r="K42" s="2">
        <v>69.084716796875</v>
      </c>
      <c r="L42" s="2">
        <v>67.963860677083304</v>
      </c>
      <c r="M42" s="2">
        <v>75.336113281249993</v>
      </c>
      <c r="N42" s="2">
        <v>71.001331380208299</v>
      </c>
      <c r="O42" s="2">
        <v>69.459443359375001</v>
      </c>
      <c r="P42" s="2">
        <v>70.267330729166602</v>
      </c>
      <c r="Q42" s="2">
        <v>74.392910156249997</v>
      </c>
      <c r="R42" s="2">
        <v>70.260618489583294</v>
      </c>
      <c r="S42" s="2">
        <v>69.926298828124999</v>
      </c>
      <c r="T42" s="2">
        <v>69.504160156249995</v>
      </c>
      <c r="U42" s="2">
        <v>68.303668619791594</v>
      </c>
      <c r="V42" s="2">
        <v>72.752070312499995</v>
      </c>
      <c r="W42" s="2">
        <v>72.040061848958302</v>
      </c>
      <c r="X42" s="2">
        <v>68.685468749999998</v>
      </c>
      <c r="Y42" s="2">
        <v>76.025667317708297</v>
      </c>
      <c r="Z42" s="2">
        <v>73.651891276041596</v>
      </c>
      <c r="AA42">
        <f>AVERAGE(I42:Z42)</f>
        <v>71.060562246817085</v>
      </c>
      <c r="AB42">
        <f>DEVSQ(I42:Z42)</f>
        <v>101.68637844165828</v>
      </c>
    </row>
    <row r="43" spans="1:28" x14ac:dyDescent="0.4">
      <c r="A43" s="5">
        <f t="shared" si="12"/>
        <v>1.2666666666666673</v>
      </c>
      <c r="B43" s="2">
        <v>66.813785807291595</v>
      </c>
      <c r="C43" s="2" t="b">
        <f t="shared" si="5"/>
        <v>0</v>
      </c>
      <c r="D43" s="2" t="b">
        <f t="shared" si="6"/>
        <v>0</v>
      </c>
      <c r="E43" s="10">
        <f t="shared" si="7"/>
        <v>81.528722386806663</v>
      </c>
      <c r="F43">
        <f t="shared" si="8"/>
        <v>-14.714936579515069</v>
      </c>
      <c r="G43">
        <f t="shared" si="9"/>
        <v>705.23465143335966</v>
      </c>
      <c r="H43">
        <f t="shared" si="10"/>
        <v>81.528722386806663</v>
      </c>
      <c r="I43" s="2">
        <v>66.245205078124997</v>
      </c>
      <c r="J43" s="2">
        <v>66.146015625000004</v>
      </c>
      <c r="K43" s="2">
        <v>65.888968098958301</v>
      </c>
      <c r="L43" s="2">
        <v>65.929147135416599</v>
      </c>
      <c r="M43" s="2">
        <v>67.812750651041597</v>
      </c>
      <c r="N43" s="2">
        <v>66.773818359374999</v>
      </c>
      <c r="O43" s="2">
        <v>66.433580729166593</v>
      </c>
      <c r="P43" s="2">
        <v>66.971816406249999</v>
      </c>
      <c r="Q43" s="2">
        <v>65.748017578125001</v>
      </c>
      <c r="R43" s="2">
        <v>64.658515625000007</v>
      </c>
      <c r="S43" s="2">
        <v>65.476858723958301</v>
      </c>
      <c r="T43" s="2">
        <v>65.615540364583296</v>
      </c>
      <c r="U43" s="2">
        <v>65.560940755208307</v>
      </c>
      <c r="V43" s="2">
        <v>66.877509765625007</v>
      </c>
      <c r="W43" s="2">
        <v>66.494264322916607</v>
      </c>
      <c r="X43" s="2">
        <v>65.9736881510416</v>
      </c>
      <c r="Y43" s="2">
        <v>68.567376302083304</v>
      </c>
      <c r="Z43" s="2">
        <v>67.226839192708297</v>
      </c>
      <c r="AA43">
        <f>AVERAGE(I43:Z43)</f>
        <v>66.355602936921272</v>
      </c>
      <c r="AB43">
        <f>DEVSQ(I43:Z43)</f>
        <v>14.428814279461934</v>
      </c>
    </row>
    <row r="44" spans="1:28" x14ac:dyDescent="0.4">
      <c r="A44" s="5">
        <f t="shared" si="12"/>
        <v>1.3000000000000007</v>
      </c>
      <c r="B44" s="2">
        <v>80.581383463541599</v>
      </c>
      <c r="C44" s="2" t="b">
        <f t="shared" si="5"/>
        <v>0</v>
      </c>
      <c r="D44" s="2" t="b">
        <f t="shared" si="6"/>
        <v>0</v>
      </c>
      <c r="E44" s="10">
        <f t="shared" si="7"/>
        <v>87.396935167879462</v>
      </c>
      <c r="F44">
        <f t="shared" si="8"/>
        <v>-6.8155517043378637</v>
      </c>
      <c r="G44">
        <f t="shared" si="9"/>
        <v>722.55707543948165</v>
      </c>
      <c r="H44">
        <f t="shared" si="10"/>
        <v>87.396935167879462</v>
      </c>
      <c r="I44" s="2">
        <v>65.325426432291593</v>
      </c>
      <c r="J44" s="2">
        <v>65.226168619791594</v>
      </c>
      <c r="K44" s="2">
        <v>64.305537109374995</v>
      </c>
      <c r="L44" s="2">
        <v>64.054505208333296</v>
      </c>
      <c r="M44" s="2">
        <v>65.863111979166604</v>
      </c>
      <c r="N44" s="2">
        <v>65.334300130208305</v>
      </c>
      <c r="O44" s="2">
        <v>65.180371093749997</v>
      </c>
      <c r="P44" s="2">
        <v>65.189938151041602</v>
      </c>
      <c r="Q44" s="2">
        <v>64.922164713541605</v>
      </c>
      <c r="R44" s="2">
        <v>63.218219401041601</v>
      </c>
      <c r="S44" s="2">
        <v>64.009977213541603</v>
      </c>
      <c r="T44" s="2">
        <v>63.754065755208302</v>
      </c>
      <c r="U44" s="2">
        <v>63.246728515625001</v>
      </c>
      <c r="V44" s="2">
        <v>65.303108723958303</v>
      </c>
      <c r="W44" s="2">
        <v>64.770130208333299</v>
      </c>
      <c r="X44" s="2">
        <v>64.133089192708297</v>
      </c>
      <c r="Y44" s="2">
        <v>65.525302734375003</v>
      </c>
      <c r="Z44" s="2">
        <v>65.3644759114583</v>
      </c>
      <c r="AA44">
        <f>AVERAGE(I44:Z44)</f>
        <v>64.707034505208298</v>
      </c>
      <c r="AB44">
        <f>DEVSQ(I44:Z44)</f>
        <v>11.005998365614063</v>
      </c>
    </row>
    <row r="45" spans="1:28" x14ac:dyDescent="0.4">
      <c r="A45" s="5">
        <f t="shared" si="12"/>
        <v>1.3333333333333341</v>
      </c>
      <c r="B45" s="2">
        <v>84.279804687500004</v>
      </c>
      <c r="C45" s="2" t="b">
        <f t="shared" si="5"/>
        <v>0</v>
      </c>
      <c r="D45" s="2" t="b">
        <f t="shared" si="6"/>
        <v>0</v>
      </c>
      <c r="E45" s="10">
        <f t="shared" si="7"/>
        <v>92.594162224995316</v>
      </c>
      <c r="F45">
        <f t="shared" si="8"/>
        <v>-8.3143575374953116</v>
      </c>
      <c r="G45">
        <f t="shared" si="9"/>
        <v>739.87949944560353</v>
      </c>
      <c r="H45">
        <f t="shared" si="10"/>
        <v>92.594162224995316</v>
      </c>
      <c r="I45" s="2">
        <v>62.998675130208298</v>
      </c>
      <c r="J45" s="2">
        <v>62.175976562499997</v>
      </c>
      <c r="K45" s="2">
        <v>60.5992838541666</v>
      </c>
      <c r="L45" s="2">
        <v>60.391080729166603</v>
      </c>
      <c r="M45" s="2">
        <v>63.260543619791598</v>
      </c>
      <c r="N45" s="2">
        <v>62.124700520833301</v>
      </c>
      <c r="O45" s="2">
        <v>61.4864908854166</v>
      </c>
      <c r="P45" s="2">
        <v>61.485309244791601</v>
      </c>
      <c r="Q45" s="2">
        <v>63.216064453125</v>
      </c>
      <c r="R45" s="2">
        <v>60.110794270833303</v>
      </c>
      <c r="S45" s="2">
        <v>60.642041015624997</v>
      </c>
      <c r="T45" s="2">
        <v>60.207184244791598</v>
      </c>
      <c r="U45" s="2">
        <v>60.572828776041597</v>
      </c>
      <c r="V45" s="2">
        <v>62.360117187500002</v>
      </c>
      <c r="W45" s="2">
        <v>61.500690104166601</v>
      </c>
      <c r="X45" s="2">
        <v>61.011494140624997</v>
      </c>
      <c r="Y45" s="2">
        <v>63.091396484374997</v>
      </c>
      <c r="Z45" s="2">
        <v>62.7156315104166</v>
      </c>
      <c r="AA45">
        <f>AVERAGE(I45:Z45)</f>
        <v>61.663905707465233</v>
      </c>
      <c r="AB45">
        <f>DEVSQ(I45:Z45)</f>
        <v>20.881179625283679</v>
      </c>
    </row>
    <row r="46" spans="1:28" x14ac:dyDescent="0.4">
      <c r="A46" s="5">
        <f t="shared" si="12"/>
        <v>1.3666666666666676</v>
      </c>
      <c r="B46" s="2">
        <v>89.12451171875</v>
      </c>
      <c r="C46" s="2" t="b">
        <f t="shared" si="5"/>
        <v>0</v>
      </c>
      <c r="D46" s="2" t="b">
        <f t="shared" si="6"/>
        <v>0</v>
      </c>
      <c r="E46" s="10">
        <f t="shared" si="7"/>
        <v>96.648956251892514</v>
      </c>
      <c r="F46">
        <f t="shared" si="8"/>
        <v>-7.524444533142514</v>
      </c>
      <c r="G46">
        <f t="shared" si="9"/>
        <v>757.20192345172552</v>
      </c>
      <c r="H46">
        <f t="shared" si="10"/>
        <v>96.648956251892514</v>
      </c>
      <c r="I46" s="2">
        <v>59.768652343749999</v>
      </c>
      <c r="J46" s="2">
        <v>60.688173828124903</v>
      </c>
      <c r="K46" s="2">
        <v>61.233857421875001</v>
      </c>
      <c r="L46" s="2">
        <v>61.393860677083303</v>
      </c>
      <c r="M46" s="2">
        <v>60.668232421874997</v>
      </c>
      <c r="N46" s="2">
        <v>61.185094401041603</v>
      </c>
      <c r="O46" s="2">
        <v>62.082379557291603</v>
      </c>
      <c r="P46" s="2">
        <v>62.035227864583298</v>
      </c>
      <c r="Q46" s="2">
        <v>60.327656249999997</v>
      </c>
      <c r="R46" s="2">
        <v>58.563837890625003</v>
      </c>
      <c r="S46" s="2">
        <v>60.4403483072916</v>
      </c>
      <c r="T46" s="2">
        <v>60.480882161458297</v>
      </c>
      <c r="U46" s="2">
        <v>60.445035807291603</v>
      </c>
      <c r="V46" s="2">
        <v>60.850582682291602</v>
      </c>
      <c r="W46" s="2">
        <v>61.019977213541601</v>
      </c>
      <c r="X46" s="2">
        <v>61.016953125000001</v>
      </c>
      <c r="Y46" s="2">
        <v>60.642825520833298</v>
      </c>
      <c r="Z46" s="2">
        <v>61.277692057291603</v>
      </c>
      <c r="AA46">
        <f>AVERAGE(I46:Z46)</f>
        <v>60.784514973958302</v>
      </c>
      <c r="AB46">
        <f>DEVSQ(I46:Z46)</f>
        <v>10.880340767054779</v>
      </c>
    </row>
    <row r="47" spans="1:28" x14ac:dyDescent="0.4">
      <c r="A47" s="5">
        <f t="shared" si="12"/>
        <v>1.400000000000001</v>
      </c>
      <c r="B47" s="2">
        <v>95.797167968750003</v>
      </c>
      <c r="C47" s="2" t="b">
        <f t="shared" si="5"/>
        <v>0</v>
      </c>
      <c r="D47" s="2" t="b">
        <f t="shared" si="6"/>
        <v>0</v>
      </c>
      <c r="E47" s="10">
        <f t="shared" si="7"/>
        <v>99.193501546001656</v>
      </c>
      <c r="F47">
        <f t="shared" si="8"/>
        <v>-3.396333577251653</v>
      </c>
      <c r="G47">
        <f t="shared" si="9"/>
        <v>774.5243474578474</v>
      </c>
      <c r="H47">
        <f t="shared" si="10"/>
        <v>99.193501546001656</v>
      </c>
      <c r="I47" s="2">
        <v>60.973069661458297</v>
      </c>
      <c r="J47" s="2">
        <v>60.108964843749902</v>
      </c>
      <c r="K47" s="2">
        <v>58.979374999999997</v>
      </c>
      <c r="L47" s="2">
        <v>58.840113932291601</v>
      </c>
      <c r="M47" s="2">
        <v>60.883395182291601</v>
      </c>
      <c r="N47" s="2">
        <v>60.137161458333303</v>
      </c>
      <c r="O47" s="2">
        <v>59.818401692708299</v>
      </c>
      <c r="P47" s="2">
        <v>59.768668619791598</v>
      </c>
      <c r="Q47" s="2">
        <v>60.372786458333302</v>
      </c>
      <c r="R47" s="2">
        <v>57.770537109374999</v>
      </c>
      <c r="S47" s="2">
        <v>58.394654947916599</v>
      </c>
      <c r="T47" s="2">
        <v>58.373138020833302</v>
      </c>
      <c r="U47" s="2">
        <v>59.580006510416602</v>
      </c>
      <c r="V47" s="2">
        <v>59.914358723958301</v>
      </c>
      <c r="W47" s="2">
        <v>59.111813151041602</v>
      </c>
      <c r="X47" s="2">
        <v>59.125771484375001</v>
      </c>
      <c r="Y47" s="2">
        <v>59.988177083333298</v>
      </c>
      <c r="Z47" s="2">
        <v>60.467792968749997</v>
      </c>
      <c r="AA47">
        <f>AVERAGE(I47:Z47)</f>
        <v>59.589343713830985</v>
      </c>
      <c r="AB47">
        <f>DEVSQ(I47:Z47)</f>
        <v>13.4850844519961</v>
      </c>
    </row>
    <row r="48" spans="1:28" x14ac:dyDescent="0.4">
      <c r="A48" s="5">
        <f t="shared" si="12"/>
        <v>1.4333333333333345</v>
      </c>
      <c r="B48" s="3">
        <v>116.368053385416</v>
      </c>
      <c r="C48" s="3" t="b">
        <f t="shared" si="5"/>
        <v>1</v>
      </c>
      <c r="D48" s="2" t="b">
        <f t="shared" si="6"/>
        <v>0</v>
      </c>
      <c r="E48" s="10">
        <f t="shared" si="7"/>
        <v>99.996979054896315</v>
      </c>
      <c r="F48">
        <f t="shared" si="8"/>
        <v>16.37107433051969</v>
      </c>
      <c r="G48">
        <f t="shared" si="9"/>
        <v>791.84677146396939</v>
      </c>
      <c r="H48">
        <f t="shared" si="10"/>
        <v>99.996979054896315</v>
      </c>
    </row>
    <row r="49" spans="1:8" x14ac:dyDescent="0.4">
      <c r="A49" s="5">
        <f t="shared" si="12"/>
        <v>1.4666666666666679</v>
      </c>
      <c r="B49" s="2">
        <v>93.929228515624999</v>
      </c>
      <c r="C49" s="2" t="b">
        <f t="shared" si="5"/>
        <v>0</v>
      </c>
      <c r="D49" s="2" t="b">
        <f t="shared" si="6"/>
        <v>0</v>
      </c>
      <c r="E49" s="10">
        <f t="shared" si="7"/>
        <v>98.986504276312658</v>
      </c>
      <c r="F49">
        <f t="shared" si="8"/>
        <v>-5.0572757606876593</v>
      </c>
      <c r="G49">
        <f t="shared" si="9"/>
        <v>809.16919547009127</v>
      </c>
      <c r="H49">
        <f t="shared" si="10"/>
        <v>98.986504276312658</v>
      </c>
    </row>
    <row r="50" spans="1:8" x14ac:dyDescent="0.4">
      <c r="A50" s="5">
        <f t="shared" si="12"/>
        <v>1.5000000000000013</v>
      </c>
      <c r="B50" s="2">
        <v>89.275439453125003</v>
      </c>
      <c r="C50" s="2" t="b">
        <f t="shared" si="5"/>
        <v>0</v>
      </c>
      <c r="D50" s="2" t="b">
        <f t="shared" si="6"/>
        <v>0</v>
      </c>
      <c r="E50" s="10">
        <f t="shared" si="7"/>
        <v>96.25373870727077</v>
      </c>
      <c r="F50">
        <f t="shared" si="8"/>
        <v>-6.9782992541457673</v>
      </c>
      <c r="G50">
        <f t="shared" si="9"/>
        <v>826.49161947621326</v>
      </c>
      <c r="H50">
        <f t="shared" si="10"/>
        <v>96.25373870727077</v>
      </c>
    </row>
    <row r="51" spans="1:8" x14ac:dyDescent="0.4">
      <c r="A51" s="5">
        <f t="shared" si="12"/>
        <v>1.5333333333333348</v>
      </c>
      <c r="B51" s="2">
        <v>85.370986328124999</v>
      </c>
      <c r="C51" s="2" t="b">
        <f t="shared" si="5"/>
        <v>0</v>
      </c>
      <c r="D51" s="2" t="b">
        <f t="shared" si="6"/>
        <v>0</v>
      </c>
      <c r="E51" s="10">
        <f t="shared" si="7"/>
        <v>92.046575109047041</v>
      </c>
      <c r="F51">
        <f t="shared" si="8"/>
        <v>-6.6755887809220411</v>
      </c>
      <c r="G51">
        <f t="shared" si="9"/>
        <v>843.81404348233514</v>
      </c>
      <c r="H51">
        <f t="shared" si="10"/>
        <v>92.046575109047041</v>
      </c>
    </row>
    <row r="52" spans="1:8" x14ac:dyDescent="0.4">
      <c r="A52" s="5">
        <f t="shared" si="12"/>
        <v>1.5666666666666682</v>
      </c>
      <c r="B52" s="2">
        <v>81.772148437499993</v>
      </c>
      <c r="C52" s="2" t="b">
        <f t="shared" si="5"/>
        <v>0</v>
      </c>
      <c r="D52" s="2" t="b">
        <f t="shared" si="6"/>
        <v>0</v>
      </c>
      <c r="E52" s="10">
        <f t="shared" si="7"/>
        <v>86.746650828554976</v>
      </c>
      <c r="F52">
        <f t="shared" si="8"/>
        <v>-4.9745023910549833</v>
      </c>
      <c r="G52">
        <f t="shared" si="9"/>
        <v>861.13646748845713</v>
      </c>
      <c r="H52">
        <f t="shared" si="10"/>
        <v>86.746650828554976</v>
      </c>
    </row>
    <row r="53" spans="1:8" x14ac:dyDescent="0.4">
      <c r="A53" s="5">
        <f t="shared" si="12"/>
        <v>1.6000000000000016</v>
      </c>
      <c r="B53" s="2">
        <v>69.084716796875</v>
      </c>
      <c r="C53" s="2" t="b">
        <f t="shared" si="5"/>
        <v>0</v>
      </c>
      <c r="D53" s="2" t="b">
        <f t="shared" si="6"/>
        <v>0</v>
      </c>
      <c r="E53" s="10">
        <f t="shared" si="7"/>
        <v>80.834728972345175</v>
      </c>
      <c r="F53">
        <f t="shared" si="8"/>
        <v>-11.750012175470175</v>
      </c>
      <c r="G53">
        <f t="shared" si="9"/>
        <v>878.45889149457901</v>
      </c>
      <c r="H53">
        <f t="shared" si="10"/>
        <v>80.834728972345175</v>
      </c>
    </row>
    <row r="54" spans="1:8" x14ac:dyDescent="0.4">
      <c r="A54" s="5">
        <f t="shared" si="12"/>
        <v>1.6333333333333351</v>
      </c>
      <c r="B54" s="2">
        <v>65.888968098958301</v>
      </c>
      <c r="C54" s="2" t="b">
        <f t="shared" si="5"/>
        <v>0</v>
      </c>
      <c r="D54" s="2" t="b">
        <f t="shared" si="6"/>
        <v>0</v>
      </c>
      <c r="E54" s="10">
        <f t="shared" si="7"/>
        <v>74.84708775249284</v>
      </c>
      <c r="F54">
        <f t="shared" si="8"/>
        <v>-8.9581196535345384</v>
      </c>
      <c r="G54">
        <f t="shared" si="9"/>
        <v>895.781315500701</v>
      </c>
      <c r="H54">
        <f t="shared" si="10"/>
        <v>74.84708775249284</v>
      </c>
    </row>
    <row r="55" spans="1:8" x14ac:dyDescent="0.4">
      <c r="A55" s="5">
        <f t="shared" si="12"/>
        <v>1.6666666666666685</v>
      </c>
      <c r="B55" s="2">
        <v>64.305537109374995</v>
      </c>
      <c r="C55" s="2" t="b">
        <f t="shared" si="5"/>
        <v>0</v>
      </c>
      <c r="D55" s="2" t="b">
        <f t="shared" si="6"/>
        <v>0</v>
      </c>
      <c r="E55" s="10">
        <f t="shared" si="7"/>
        <v>69.326873984201029</v>
      </c>
      <c r="F55">
        <f t="shared" si="8"/>
        <v>-5.0213368748260336</v>
      </c>
      <c r="G55">
        <f t="shared" si="9"/>
        <v>913.10373950682288</v>
      </c>
      <c r="H55">
        <f t="shared" si="10"/>
        <v>69.326873984201029</v>
      </c>
    </row>
    <row r="56" spans="1:8" x14ac:dyDescent="0.4">
      <c r="A56" s="5">
        <f t="shared" si="12"/>
        <v>1.700000000000002</v>
      </c>
      <c r="B56" s="2">
        <v>60.5992838541666</v>
      </c>
      <c r="C56" s="2" t="b">
        <f t="shared" si="5"/>
        <v>0</v>
      </c>
      <c r="D56" s="2" t="b">
        <f t="shared" si="6"/>
        <v>0</v>
      </c>
      <c r="E56" s="10">
        <f t="shared" si="7"/>
        <v>64.774833523375065</v>
      </c>
      <c r="F56">
        <f t="shared" si="8"/>
        <v>-4.1755496692084648</v>
      </c>
      <c r="G56">
        <f t="shared" si="9"/>
        <v>930.42616351294487</v>
      </c>
      <c r="H56">
        <f t="shared" si="10"/>
        <v>64.774833523375065</v>
      </c>
    </row>
    <row r="57" spans="1:8" x14ac:dyDescent="0.4">
      <c r="A57" s="5">
        <f t="shared" si="12"/>
        <v>1.7333333333333354</v>
      </c>
      <c r="B57" s="2">
        <v>61.233857421875001</v>
      </c>
      <c r="C57" s="2" t="b">
        <f t="shared" si="5"/>
        <v>0</v>
      </c>
      <c r="D57" s="2" t="b">
        <f t="shared" si="6"/>
        <v>0</v>
      </c>
      <c r="E57" s="10">
        <f t="shared" si="7"/>
        <v>61.603887951016738</v>
      </c>
      <c r="F57">
        <f t="shared" si="8"/>
        <v>-0.37003052914173651</v>
      </c>
      <c r="G57">
        <f t="shared" si="9"/>
        <v>947.74858751906675</v>
      </c>
      <c r="H57">
        <f t="shared" si="10"/>
        <v>61.603887951016738</v>
      </c>
    </row>
    <row r="58" spans="1:8" x14ac:dyDescent="0.4">
      <c r="A58" s="5">
        <f t="shared" si="12"/>
        <v>1.7666666666666688</v>
      </c>
      <c r="B58" s="2">
        <v>58.979374999999997</v>
      </c>
      <c r="C58" s="2" t="b">
        <f t="shared" si="5"/>
        <v>0</v>
      </c>
      <c r="D58" s="3" t="b">
        <f t="shared" si="6"/>
        <v>1</v>
      </c>
      <c r="E58" s="10">
        <f t="shared" si="7"/>
        <v>60.101677913178555</v>
      </c>
      <c r="F58">
        <f t="shared" si="8"/>
        <v>-1.122302913178558</v>
      </c>
      <c r="G58">
        <f t="shared" si="9"/>
        <v>965.07101152518885</v>
      </c>
      <c r="H58">
        <f t="shared" si="10"/>
        <v>60.101677913178555</v>
      </c>
    </row>
    <row r="59" spans="1:8" x14ac:dyDescent="0.4">
      <c r="A59" s="5">
        <f t="shared" si="12"/>
        <v>1.8000000000000023</v>
      </c>
      <c r="B59" s="2">
        <v>61.8491080729166</v>
      </c>
      <c r="C59" s="2" t="b">
        <f t="shared" si="5"/>
        <v>0</v>
      </c>
      <c r="D59" s="2" t="b">
        <f t="shared" si="6"/>
        <v>0</v>
      </c>
      <c r="E59" s="10">
        <f t="shared" si="7"/>
        <v>60.404470859405222</v>
      </c>
      <c r="F59">
        <f t="shared" si="8"/>
        <v>1.4446372135113776</v>
      </c>
      <c r="G59">
        <f t="shared" si="9"/>
        <v>982.39343553131073</v>
      </c>
      <c r="H59">
        <f t="shared" si="10"/>
        <v>60.404470859405222</v>
      </c>
    </row>
    <row r="60" spans="1:8" x14ac:dyDescent="0.4">
      <c r="A60" s="5">
        <f t="shared" si="12"/>
        <v>1.8333333333333357</v>
      </c>
      <c r="B60" s="2">
        <v>60.084137369791598</v>
      </c>
      <c r="C60" s="2" t="b">
        <f t="shared" si="5"/>
        <v>0</v>
      </c>
      <c r="D60" s="2" t="b">
        <f t="shared" si="6"/>
        <v>0</v>
      </c>
      <c r="E60" s="10">
        <f t="shared" si="7"/>
        <v>62.48480004304804</v>
      </c>
      <c r="F60">
        <f t="shared" si="8"/>
        <v>-2.4006626732564413</v>
      </c>
      <c r="G60">
        <f t="shared" si="9"/>
        <v>999.71585953743272</v>
      </c>
      <c r="H60">
        <f t="shared" si="10"/>
        <v>62.48480004304804</v>
      </c>
    </row>
    <row r="61" spans="1:8" x14ac:dyDescent="0.4">
      <c r="A61" s="5">
        <f t="shared" si="12"/>
        <v>1.8666666666666691</v>
      </c>
      <c r="B61" s="2">
        <v>58.904235026041597</v>
      </c>
      <c r="C61" s="2" t="b">
        <f t="shared" si="5"/>
        <v>0</v>
      </c>
      <c r="D61" s="3" t="b">
        <f t="shared" si="6"/>
        <v>1</v>
      </c>
      <c r="E61" s="10">
        <f t="shared" si="7"/>
        <v>66.153956066001541</v>
      </c>
      <c r="F61">
        <f t="shared" si="8"/>
        <v>-7.2497210399599439</v>
      </c>
      <c r="G61">
        <f t="shared" si="9"/>
        <v>1017.0382835435546</v>
      </c>
      <c r="H61">
        <f t="shared" si="10"/>
        <v>66.153956066001541</v>
      </c>
    </row>
    <row r="62" spans="1:8" x14ac:dyDescent="0.4">
      <c r="A62" s="5">
        <f t="shared" si="12"/>
        <v>1.9000000000000026</v>
      </c>
      <c r="B62" s="2">
        <v>59.674121093750003</v>
      </c>
      <c r="C62" s="2" t="b">
        <f t="shared" si="5"/>
        <v>0</v>
      </c>
      <c r="D62" s="2" t="b">
        <f t="shared" si="6"/>
        <v>0</v>
      </c>
      <c r="E62" s="10">
        <f t="shared" si="7"/>
        <v>71.079104956560315</v>
      </c>
      <c r="F62">
        <f t="shared" si="8"/>
        <v>-11.404983862810312</v>
      </c>
      <c r="G62">
        <f t="shared" si="9"/>
        <v>1034.3607075496766</v>
      </c>
      <c r="H62">
        <f t="shared" si="10"/>
        <v>71.079104956560315</v>
      </c>
    </row>
    <row r="63" spans="1:8" x14ac:dyDescent="0.4">
      <c r="A63" s="5">
        <f t="shared" si="12"/>
        <v>1.933333333333336</v>
      </c>
      <c r="B63" s="2">
        <v>61.983691406250003</v>
      </c>
      <c r="C63" s="2" t="b">
        <f t="shared" si="5"/>
        <v>0</v>
      </c>
      <c r="D63" s="2" t="b">
        <f t="shared" si="6"/>
        <v>0</v>
      </c>
      <c r="E63" s="10">
        <f t="shared" si="7"/>
        <v>76.813479977024954</v>
      </c>
      <c r="F63">
        <f t="shared" si="8"/>
        <v>-14.829788570774951</v>
      </c>
      <c r="G63">
        <f t="shared" si="9"/>
        <v>1051.6831315557986</v>
      </c>
      <c r="H63">
        <f t="shared" si="10"/>
        <v>76.813479977024954</v>
      </c>
    </row>
    <row r="64" spans="1:8" x14ac:dyDescent="0.4">
      <c r="A64" s="5">
        <f t="shared" si="12"/>
        <v>1.9666666666666694</v>
      </c>
      <c r="B64" s="2">
        <v>75.525338541666599</v>
      </c>
      <c r="C64" s="2" t="b">
        <f t="shared" si="5"/>
        <v>0</v>
      </c>
      <c r="D64" s="2" t="b">
        <f t="shared" si="6"/>
        <v>0</v>
      </c>
      <c r="E64" s="10">
        <f t="shared" si="7"/>
        <v>82.836908422454542</v>
      </c>
      <c r="F64">
        <f t="shared" si="8"/>
        <v>-7.3115698807879426</v>
      </c>
      <c r="G64">
        <f t="shared" si="9"/>
        <v>1069.0055555619203</v>
      </c>
      <c r="H64">
        <f t="shared" si="10"/>
        <v>82.836908422454542</v>
      </c>
    </row>
    <row r="65" spans="1:8" x14ac:dyDescent="0.4">
      <c r="A65" s="5">
        <f t="shared" si="12"/>
        <v>2.0000000000000027</v>
      </c>
      <c r="B65" s="2">
        <v>81.9173990885416</v>
      </c>
      <c r="C65" s="2" t="b">
        <f t="shared" si="5"/>
        <v>0</v>
      </c>
      <c r="D65" s="2" t="b">
        <f t="shared" si="6"/>
        <v>0</v>
      </c>
      <c r="E65" s="10">
        <f t="shared" si="7"/>
        <v>88.602997171315337</v>
      </c>
      <c r="F65">
        <f t="shared" si="8"/>
        <v>-6.6855980827737369</v>
      </c>
      <c r="G65">
        <f t="shared" si="9"/>
        <v>1086.3279795680423</v>
      </c>
      <c r="H65">
        <f t="shared" si="10"/>
        <v>88.602997171315337</v>
      </c>
    </row>
    <row r="66" spans="1:8" x14ac:dyDescent="0.4">
      <c r="A66" s="5">
        <f t="shared" si="12"/>
        <v>2.0333333333333359</v>
      </c>
      <c r="B66" s="2">
        <v>85.298763020833306</v>
      </c>
      <c r="C66" s="2" t="b">
        <f t="shared" si="5"/>
        <v>0</v>
      </c>
      <c r="D66" s="2" t="b">
        <f t="shared" si="6"/>
        <v>0</v>
      </c>
      <c r="E66" s="10">
        <f t="shared" si="7"/>
        <v>93.588696724626416</v>
      </c>
      <c r="F66">
        <f t="shared" si="8"/>
        <v>-8.2899337037931105</v>
      </c>
      <c r="G66">
        <f t="shared" si="9"/>
        <v>1103.6504035741641</v>
      </c>
      <c r="H66">
        <f t="shared" si="10"/>
        <v>93.588696724626416</v>
      </c>
    </row>
    <row r="67" spans="1:8" x14ac:dyDescent="0.4">
      <c r="A67" s="5">
        <f t="shared" si="12"/>
        <v>2.0666666666666691</v>
      </c>
      <c r="B67" s="2">
        <v>90.945582682291601</v>
      </c>
      <c r="C67" s="2" t="b">
        <f t="shared" si="5"/>
        <v>0</v>
      </c>
      <c r="D67" s="2" t="b">
        <f t="shared" si="6"/>
        <v>0</v>
      </c>
      <c r="E67" s="10">
        <f t="shared" si="7"/>
        <v>97.3417477143811</v>
      </c>
      <c r="F67">
        <f t="shared" si="8"/>
        <v>-6.3961650320894989</v>
      </c>
      <c r="G67">
        <f t="shared" si="9"/>
        <v>1120.9728275802859</v>
      </c>
      <c r="H67">
        <f t="shared" si="10"/>
        <v>97.3417477143811</v>
      </c>
    </row>
    <row r="68" spans="1:8" x14ac:dyDescent="0.4">
      <c r="A68" s="5">
        <f t="shared" si="12"/>
        <v>2.1000000000000023</v>
      </c>
      <c r="B68" s="2">
        <v>104.78086263020801</v>
      </c>
      <c r="C68" s="2" t="b">
        <f t="shared" si="5"/>
        <v>0</v>
      </c>
      <c r="D68" s="2" t="b">
        <f t="shared" si="6"/>
        <v>0</v>
      </c>
      <c r="E68" s="10">
        <f t="shared" si="7"/>
        <v>99.521705946023843</v>
      </c>
      <c r="F68">
        <f t="shared" si="8"/>
        <v>5.2591566841841626</v>
      </c>
      <c r="G68">
        <f t="shared" si="9"/>
        <v>1138.2952515864079</v>
      </c>
      <c r="H68">
        <f t="shared" si="10"/>
        <v>99.521705946023843</v>
      </c>
    </row>
    <row r="69" spans="1:8" x14ac:dyDescent="0.4">
      <c r="A69" s="5">
        <f t="shared" si="12"/>
        <v>2.1333333333333355</v>
      </c>
      <c r="B69" s="3">
        <v>115.346650390625</v>
      </c>
      <c r="C69" s="3" t="b">
        <f t="shared" si="5"/>
        <v>1</v>
      </c>
      <c r="D69" s="2" t="b">
        <f t="shared" si="6"/>
        <v>0</v>
      </c>
      <c r="E69" s="10">
        <f t="shared" si="7"/>
        <v>99.930824539386435</v>
      </c>
      <c r="F69">
        <f t="shared" si="8"/>
        <v>15.415825851238566</v>
      </c>
      <c r="G69">
        <f t="shared" si="9"/>
        <v>1155.6176755925296</v>
      </c>
      <c r="H69">
        <f t="shared" si="10"/>
        <v>99.930824539386435</v>
      </c>
    </row>
    <row r="70" spans="1:8" x14ac:dyDescent="0.4">
      <c r="A70" s="5">
        <f t="shared" si="12"/>
        <v>2.1666666666666687</v>
      </c>
      <c r="B70" s="2">
        <v>92.462340494791604</v>
      </c>
      <c r="C70" s="2" t="b">
        <f t="shared" ref="C70:C133" si="34">$B$1-B70&lt;10</f>
        <v>0</v>
      </c>
      <c r="D70" s="2" t="b">
        <f t="shared" ref="D70:D133" si="35">B70-$B$2&lt;2.01</f>
        <v>0</v>
      </c>
      <c r="E70" s="10">
        <f t="shared" ref="E70:E133" si="36">$G$2+$G$3*SIN($E$2*(A70+$E$3))</f>
        <v>98.531991808436544</v>
      </c>
      <c r="F70">
        <f t="shared" ref="F70:F133" si="37">B70-E70</f>
        <v>-6.0696513136449397</v>
      </c>
      <c r="G70">
        <f t="shared" ref="G70:G133" si="38">DEGREES($E$2*A70+$E$3)</f>
        <v>1172.9400995986514</v>
      </c>
      <c r="H70">
        <f t="shared" ref="H70:H133" si="39">E70</f>
        <v>98.531991808436544</v>
      </c>
    </row>
    <row r="71" spans="1:8" x14ac:dyDescent="0.4">
      <c r="A71" s="5">
        <f t="shared" ref="A71:A134" si="40">A70+1/30</f>
        <v>2.200000000000002</v>
      </c>
      <c r="B71" s="2">
        <v>87.312314453124998</v>
      </c>
      <c r="C71" s="2" t="b">
        <f t="shared" si="34"/>
        <v>0</v>
      </c>
      <c r="D71" s="2" t="b">
        <f t="shared" si="35"/>
        <v>0</v>
      </c>
      <c r="E71" s="10">
        <f t="shared" si="36"/>
        <v>95.452097711159354</v>
      </c>
      <c r="F71">
        <f t="shared" si="37"/>
        <v>-8.1397832580343561</v>
      </c>
      <c r="G71">
        <f t="shared" si="38"/>
        <v>1190.2625236047732</v>
      </c>
      <c r="H71">
        <f t="shared" si="39"/>
        <v>95.452097711159354</v>
      </c>
    </row>
    <row r="72" spans="1:8" x14ac:dyDescent="0.4">
      <c r="A72" s="5">
        <f t="shared" si="40"/>
        <v>2.2333333333333352</v>
      </c>
      <c r="B72" s="2">
        <v>81.555872395833305</v>
      </c>
      <c r="C72" s="2" t="b">
        <f t="shared" si="34"/>
        <v>0</v>
      </c>
      <c r="D72" s="2" t="b">
        <f t="shared" si="35"/>
        <v>0</v>
      </c>
      <c r="E72" s="10">
        <f t="shared" si="36"/>
        <v>90.970523494472729</v>
      </c>
      <c r="F72">
        <f t="shared" si="37"/>
        <v>-9.4146510986394247</v>
      </c>
      <c r="G72">
        <f t="shared" si="38"/>
        <v>1207.5849476108951</v>
      </c>
      <c r="H72">
        <f t="shared" si="39"/>
        <v>90.970523494472729</v>
      </c>
    </row>
    <row r="73" spans="1:8" x14ac:dyDescent="0.4">
      <c r="A73" s="5">
        <f t="shared" si="40"/>
        <v>2.2666666666666684</v>
      </c>
      <c r="B73" s="2">
        <v>74.518597005208306</v>
      </c>
      <c r="C73" s="2" t="b">
        <f t="shared" si="34"/>
        <v>0</v>
      </c>
      <c r="D73" s="2" t="b">
        <f t="shared" si="35"/>
        <v>0</v>
      </c>
      <c r="E73" s="10">
        <f t="shared" si="36"/>
        <v>85.49379865363413</v>
      </c>
      <c r="F73">
        <f t="shared" si="37"/>
        <v>-10.975201648425823</v>
      </c>
      <c r="G73">
        <f t="shared" si="38"/>
        <v>1224.9073716170169</v>
      </c>
      <c r="H73">
        <f t="shared" si="39"/>
        <v>85.49379865363413</v>
      </c>
    </row>
    <row r="74" spans="1:8" x14ac:dyDescent="0.4">
      <c r="A74" s="5">
        <f t="shared" si="40"/>
        <v>2.3000000000000016</v>
      </c>
      <c r="B74" s="2">
        <v>67.963860677083304</v>
      </c>
      <c r="C74" s="2" t="b">
        <f t="shared" si="34"/>
        <v>0</v>
      </c>
      <c r="D74" s="2" t="b">
        <f t="shared" si="35"/>
        <v>0</v>
      </c>
      <c r="E74" s="10">
        <f t="shared" si="36"/>
        <v>79.518724106705051</v>
      </c>
      <c r="F74">
        <f t="shared" si="37"/>
        <v>-11.554863429621747</v>
      </c>
      <c r="G74">
        <f t="shared" si="38"/>
        <v>1242.2297956231387</v>
      </c>
      <c r="H74">
        <f t="shared" si="39"/>
        <v>79.518724106705051</v>
      </c>
    </row>
    <row r="75" spans="1:8" x14ac:dyDescent="0.4">
      <c r="A75" s="5">
        <f t="shared" si="40"/>
        <v>2.3333333333333348</v>
      </c>
      <c r="B75" s="2">
        <v>65.929147135416599</v>
      </c>
      <c r="C75" s="2" t="b">
        <f t="shared" si="34"/>
        <v>0</v>
      </c>
      <c r="D75" s="2" t="b">
        <f t="shared" si="35"/>
        <v>0</v>
      </c>
      <c r="E75" s="10">
        <f t="shared" si="36"/>
        <v>73.587306729449224</v>
      </c>
      <c r="F75">
        <f t="shared" si="37"/>
        <v>-7.6581595940326253</v>
      </c>
      <c r="G75">
        <f t="shared" si="38"/>
        <v>1259.5522196292607</v>
      </c>
      <c r="H75">
        <f t="shared" si="39"/>
        <v>73.587306729449224</v>
      </c>
    </row>
    <row r="76" spans="1:8" x14ac:dyDescent="0.4">
      <c r="A76" s="5">
        <f t="shared" si="40"/>
        <v>2.366666666666668</v>
      </c>
      <c r="B76" s="2">
        <v>64.054505208333296</v>
      </c>
      <c r="C76" s="2" t="b">
        <f t="shared" si="34"/>
        <v>0</v>
      </c>
      <c r="D76" s="2" t="b">
        <f t="shared" si="35"/>
        <v>0</v>
      </c>
      <c r="E76" s="10">
        <f t="shared" si="36"/>
        <v>68.23759319831322</v>
      </c>
      <c r="F76">
        <f t="shared" si="37"/>
        <v>-4.1830879899799243</v>
      </c>
      <c r="G76">
        <f t="shared" si="38"/>
        <v>1276.8746436353822</v>
      </c>
      <c r="H76">
        <f t="shared" si="39"/>
        <v>68.23759319831322</v>
      </c>
    </row>
    <row r="77" spans="1:8" x14ac:dyDescent="0.4">
      <c r="A77" s="5">
        <f t="shared" si="40"/>
        <v>2.4000000000000012</v>
      </c>
      <c r="B77" s="2">
        <v>60.391080729166603</v>
      </c>
      <c r="C77" s="2" t="b">
        <f t="shared" si="34"/>
        <v>0</v>
      </c>
      <c r="D77" s="2" t="b">
        <f t="shared" si="35"/>
        <v>0</v>
      </c>
      <c r="E77" s="10">
        <f t="shared" si="36"/>
        <v>63.954863068299801</v>
      </c>
      <c r="F77">
        <f t="shared" si="37"/>
        <v>-3.5637823391331978</v>
      </c>
      <c r="G77">
        <f t="shared" si="38"/>
        <v>1294.1970676415042</v>
      </c>
      <c r="H77">
        <f t="shared" si="39"/>
        <v>63.954863068299801</v>
      </c>
    </row>
    <row r="78" spans="1:8" x14ac:dyDescent="0.4">
      <c r="A78" s="5">
        <f t="shared" si="40"/>
        <v>2.4333333333333345</v>
      </c>
      <c r="B78" s="2">
        <v>61.393860677083303</v>
      </c>
      <c r="C78" s="2" t="b">
        <f t="shared" si="34"/>
        <v>0</v>
      </c>
      <c r="D78" s="2" t="b">
        <f t="shared" si="35"/>
        <v>0</v>
      </c>
      <c r="E78" s="10">
        <f t="shared" si="36"/>
        <v>61.127608425871799</v>
      </c>
      <c r="F78">
        <f t="shared" si="37"/>
        <v>0.26625225121150464</v>
      </c>
      <c r="G78">
        <f t="shared" si="38"/>
        <v>1311.519491647626</v>
      </c>
      <c r="H78">
        <f t="shared" si="39"/>
        <v>61.127608425871799</v>
      </c>
    </row>
    <row r="79" spans="1:8" x14ac:dyDescent="0.4">
      <c r="A79" s="5">
        <f t="shared" si="40"/>
        <v>2.4666666666666677</v>
      </c>
      <c r="B79" s="2">
        <v>58.840113932291601</v>
      </c>
      <c r="C79" s="2" t="b">
        <f t="shared" si="34"/>
        <v>0</v>
      </c>
      <c r="D79" s="3" t="b">
        <f t="shared" si="35"/>
        <v>1</v>
      </c>
      <c r="E79" s="10">
        <f t="shared" si="36"/>
        <v>60.012293260506624</v>
      </c>
      <c r="F79">
        <f t="shared" si="37"/>
        <v>-1.172179328215023</v>
      </c>
      <c r="G79">
        <f t="shared" si="38"/>
        <v>1328.8419156537479</v>
      </c>
      <c r="H79">
        <f t="shared" si="39"/>
        <v>60.012293260506624</v>
      </c>
    </row>
    <row r="80" spans="1:8" x14ac:dyDescent="0.4">
      <c r="A80" s="5">
        <f t="shared" si="40"/>
        <v>2.5000000000000009</v>
      </c>
      <c r="B80" s="2">
        <v>62.102923177083298</v>
      </c>
      <c r="C80" s="2" t="b">
        <f t="shared" si="34"/>
        <v>0</v>
      </c>
      <c r="D80" s="2" t="b">
        <f t="shared" si="35"/>
        <v>0</v>
      </c>
      <c r="E80" s="10">
        <f t="shared" si="36"/>
        <v>60.710089278686539</v>
      </c>
      <c r="F80">
        <f t="shared" si="37"/>
        <v>1.3928338983967592</v>
      </c>
      <c r="G80">
        <f t="shared" si="38"/>
        <v>1346.1643396598697</v>
      </c>
      <c r="H80">
        <f t="shared" si="39"/>
        <v>60.710089278686539</v>
      </c>
    </row>
    <row r="81" spans="1:8" x14ac:dyDescent="0.4">
      <c r="A81" s="5">
        <f t="shared" si="40"/>
        <v>2.5333333333333341</v>
      </c>
      <c r="B81" s="2">
        <v>60.0656608072916</v>
      </c>
      <c r="C81" s="2" t="b">
        <f t="shared" si="34"/>
        <v>0</v>
      </c>
      <c r="D81" s="2" t="b">
        <f t="shared" si="35"/>
        <v>0</v>
      </c>
      <c r="E81" s="10">
        <f t="shared" si="36"/>
        <v>63.157698485254585</v>
      </c>
      <c r="F81">
        <f t="shared" si="37"/>
        <v>-3.0920376779629848</v>
      </c>
      <c r="G81">
        <f t="shared" si="38"/>
        <v>1363.4867636659915</v>
      </c>
      <c r="H81">
        <f t="shared" si="39"/>
        <v>63.157698485254585</v>
      </c>
    </row>
    <row r="82" spans="1:8" x14ac:dyDescent="0.4">
      <c r="A82" s="5">
        <f t="shared" si="40"/>
        <v>2.5666666666666673</v>
      </c>
      <c r="B82" s="2">
        <v>59.594908854166597</v>
      </c>
      <c r="C82" s="2" t="b">
        <f t="shared" si="34"/>
        <v>0</v>
      </c>
      <c r="D82" s="2" t="b">
        <f t="shared" si="35"/>
        <v>0</v>
      </c>
      <c r="E82" s="10">
        <f t="shared" si="36"/>
        <v>67.133095027859795</v>
      </c>
      <c r="F82">
        <f t="shared" si="37"/>
        <v>-7.5381861736931981</v>
      </c>
      <c r="G82">
        <f t="shared" si="38"/>
        <v>1380.8091876721135</v>
      </c>
      <c r="H82">
        <f t="shared" si="39"/>
        <v>67.133095027859795</v>
      </c>
    </row>
    <row r="83" spans="1:8" x14ac:dyDescent="0.4">
      <c r="A83" s="5">
        <f t="shared" si="40"/>
        <v>2.6000000000000005</v>
      </c>
      <c r="B83" s="2">
        <v>60.027389322916598</v>
      </c>
      <c r="C83" s="2" t="b">
        <f t="shared" si="34"/>
        <v>0</v>
      </c>
      <c r="D83" s="2" t="b">
        <f t="shared" si="35"/>
        <v>0</v>
      </c>
      <c r="E83" s="10">
        <f t="shared" si="36"/>
        <v>72.275665454225489</v>
      </c>
      <c r="F83">
        <f t="shared" si="37"/>
        <v>-12.248276131308891</v>
      </c>
      <c r="G83">
        <f t="shared" si="38"/>
        <v>1398.131611678235</v>
      </c>
      <c r="H83">
        <f t="shared" si="39"/>
        <v>72.275665454225489</v>
      </c>
    </row>
    <row r="84" spans="1:8" x14ac:dyDescent="0.4">
      <c r="A84" s="5">
        <f t="shared" si="40"/>
        <v>2.6333333333333337</v>
      </c>
      <c r="B84" s="2">
        <v>63.591757812499999</v>
      </c>
      <c r="C84" s="2" t="b">
        <f t="shared" si="34"/>
        <v>0</v>
      </c>
      <c r="D84" s="2" t="b">
        <f t="shared" si="35"/>
        <v>0</v>
      </c>
      <c r="E84" s="10">
        <f t="shared" si="36"/>
        <v>78.118920432997342</v>
      </c>
      <c r="F84">
        <f t="shared" si="37"/>
        <v>-14.527162620497343</v>
      </c>
      <c r="G84">
        <f t="shared" si="38"/>
        <v>1415.454035684357</v>
      </c>
      <c r="H84">
        <f t="shared" si="39"/>
        <v>78.118920432997342</v>
      </c>
    </row>
    <row r="85" spans="1:8" x14ac:dyDescent="0.4">
      <c r="A85" s="5">
        <f t="shared" si="40"/>
        <v>2.666666666666667</v>
      </c>
      <c r="B85" s="2">
        <v>78.887626953124993</v>
      </c>
      <c r="C85" s="2" t="b">
        <f t="shared" si="34"/>
        <v>0</v>
      </c>
      <c r="D85" s="2" t="b">
        <f t="shared" si="35"/>
        <v>0</v>
      </c>
      <c r="E85" s="10">
        <f t="shared" si="36"/>
        <v>84.13281061492286</v>
      </c>
      <c r="F85">
        <f t="shared" si="37"/>
        <v>-5.2451836617978671</v>
      </c>
      <c r="G85">
        <f t="shared" si="38"/>
        <v>1432.776459690479</v>
      </c>
      <c r="H85">
        <f t="shared" si="39"/>
        <v>84.13281061492286</v>
      </c>
    </row>
    <row r="86" spans="1:8" x14ac:dyDescent="0.4">
      <c r="A86" s="5">
        <f t="shared" si="40"/>
        <v>2.7</v>
      </c>
      <c r="B86" s="2">
        <v>83.109514973958298</v>
      </c>
      <c r="C86" s="2" t="b">
        <f t="shared" si="34"/>
        <v>0</v>
      </c>
      <c r="D86" s="2" t="b">
        <f t="shared" si="35"/>
        <v>0</v>
      </c>
      <c r="E86" s="10">
        <f t="shared" si="36"/>
        <v>89.771808106903947</v>
      </c>
      <c r="F86">
        <f t="shared" si="37"/>
        <v>-6.6622931329456492</v>
      </c>
      <c r="G86">
        <f t="shared" si="38"/>
        <v>1450.0988836966005</v>
      </c>
      <c r="H86">
        <f t="shared" si="39"/>
        <v>89.771808106903947</v>
      </c>
    </row>
    <row r="87" spans="1:8" x14ac:dyDescent="0.4">
      <c r="A87" s="5">
        <f t="shared" si="40"/>
        <v>2.7333333333333334</v>
      </c>
      <c r="B87" s="2">
        <v>86.647513020833301</v>
      </c>
      <c r="C87" s="2" t="b">
        <f t="shared" si="34"/>
        <v>0</v>
      </c>
      <c r="D87" s="2" t="b">
        <f t="shared" si="35"/>
        <v>0</v>
      </c>
      <c r="E87" s="10">
        <f t="shared" si="36"/>
        <v>94.524392025131831</v>
      </c>
      <c r="F87">
        <f t="shared" si="37"/>
        <v>-7.8768790042985302</v>
      </c>
      <c r="G87">
        <f t="shared" si="38"/>
        <v>1467.4213077027225</v>
      </c>
      <c r="H87">
        <f t="shared" si="39"/>
        <v>94.524392025131831</v>
      </c>
    </row>
    <row r="88" spans="1:8" x14ac:dyDescent="0.4">
      <c r="A88" s="5">
        <f t="shared" si="40"/>
        <v>2.7666666666666666</v>
      </c>
      <c r="B88" s="2">
        <v>92.451673177083293</v>
      </c>
      <c r="C88" s="2" t="b">
        <f t="shared" si="34"/>
        <v>0</v>
      </c>
      <c r="D88" s="2" t="b">
        <f t="shared" si="35"/>
        <v>0</v>
      </c>
      <c r="E88" s="10">
        <f t="shared" si="36"/>
        <v>97.959449227654801</v>
      </c>
      <c r="F88">
        <f t="shared" si="37"/>
        <v>-5.5077760505715077</v>
      </c>
      <c r="G88">
        <f t="shared" si="38"/>
        <v>1484.7437317088443</v>
      </c>
      <c r="H88">
        <f t="shared" si="39"/>
        <v>97.959449227654801</v>
      </c>
    </row>
    <row r="89" spans="1:8" x14ac:dyDescent="0.4">
      <c r="A89" s="5">
        <f t="shared" si="40"/>
        <v>2.8</v>
      </c>
      <c r="B89" s="3">
        <v>113.81371744791601</v>
      </c>
      <c r="C89" s="3" t="b">
        <f t="shared" si="34"/>
        <v>1</v>
      </c>
      <c r="D89" s="2" t="b">
        <f t="shared" si="35"/>
        <v>0</v>
      </c>
      <c r="E89" s="10">
        <f t="shared" si="36"/>
        <v>99.765381154858773</v>
      </c>
      <c r="F89">
        <f t="shared" si="37"/>
        <v>14.048336293057233</v>
      </c>
      <c r="G89">
        <f t="shared" si="38"/>
        <v>1502.0661557149663</v>
      </c>
      <c r="H89">
        <f t="shared" si="39"/>
        <v>99.765381154858773</v>
      </c>
    </row>
    <row r="90" spans="1:8" x14ac:dyDescent="0.4">
      <c r="A90" s="5">
        <f t="shared" si="40"/>
        <v>2.833333333333333</v>
      </c>
      <c r="B90" s="2">
        <v>104.891881510416</v>
      </c>
      <c r="C90" s="2" t="b">
        <f t="shared" si="34"/>
        <v>0</v>
      </c>
      <c r="D90" s="2" t="b">
        <f t="shared" si="35"/>
        <v>0</v>
      </c>
      <c r="E90" s="10">
        <f t="shared" si="36"/>
        <v>99.778369344895737</v>
      </c>
      <c r="F90">
        <f t="shared" si="37"/>
        <v>5.1135121655202624</v>
      </c>
      <c r="G90">
        <f t="shared" si="38"/>
        <v>1519.388579721088</v>
      </c>
      <c r="H90">
        <f t="shared" si="39"/>
        <v>99.778369344895737</v>
      </c>
    </row>
    <row r="91" spans="1:8" x14ac:dyDescent="0.4">
      <c r="A91" s="5">
        <f t="shared" si="40"/>
        <v>2.8666666666666663</v>
      </c>
      <c r="B91" s="2">
        <v>91.233450520833301</v>
      </c>
      <c r="C91" s="2" t="b">
        <f t="shared" si="34"/>
        <v>0</v>
      </c>
      <c r="D91" s="2" t="b">
        <f t="shared" si="35"/>
        <v>0</v>
      </c>
      <c r="E91" s="10">
        <f t="shared" si="36"/>
        <v>97.997235621954061</v>
      </c>
      <c r="F91">
        <f t="shared" si="37"/>
        <v>-6.7637851011207601</v>
      </c>
      <c r="G91">
        <f t="shared" si="38"/>
        <v>1536.7110037272098</v>
      </c>
      <c r="H91">
        <f t="shared" si="39"/>
        <v>97.997235621954061</v>
      </c>
    </row>
    <row r="92" spans="1:8" x14ac:dyDescent="0.4">
      <c r="A92" s="5">
        <f t="shared" si="40"/>
        <v>2.8999999999999995</v>
      </c>
      <c r="B92" s="2">
        <v>87.562796223958301</v>
      </c>
      <c r="C92" s="2" t="b">
        <f t="shared" si="34"/>
        <v>0</v>
      </c>
      <c r="D92" s="2" t="b">
        <f t="shared" si="35"/>
        <v>0</v>
      </c>
      <c r="E92" s="10">
        <f t="shared" si="36"/>
        <v>94.583548970137102</v>
      </c>
      <c r="F92">
        <f t="shared" si="37"/>
        <v>-7.0207527461788004</v>
      </c>
      <c r="G92">
        <f t="shared" si="38"/>
        <v>1554.0334277333318</v>
      </c>
      <c r="H92">
        <f t="shared" si="39"/>
        <v>94.583548970137102</v>
      </c>
    </row>
    <row r="93" spans="1:8" x14ac:dyDescent="0.4">
      <c r="A93" s="5">
        <f t="shared" si="40"/>
        <v>2.9333333333333327</v>
      </c>
      <c r="B93" s="2">
        <v>83.332789713541601</v>
      </c>
      <c r="C93" s="2" t="b">
        <f t="shared" si="34"/>
        <v>0</v>
      </c>
      <c r="D93" s="2" t="b">
        <f t="shared" si="35"/>
        <v>0</v>
      </c>
      <c r="E93" s="10">
        <f t="shared" si="36"/>
        <v>89.846969398279086</v>
      </c>
      <c r="F93">
        <f t="shared" si="37"/>
        <v>-6.5141796847374849</v>
      </c>
      <c r="G93">
        <f t="shared" si="38"/>
        <v>1571.3558517394533</v>
      </c>
      <c r="H93">
        <f t="shared" si="39"/>
        <v>89.846969398279086</v>
      </c>
    </row>
    <row r="94" spans="1:8" x14ac:dyDescent="0.4">
      <c r="A94" s="5">
        <f t="shared" si="40"/>
        <v>2.9666666666666659</v>
      </c>
      <c r="B94" s="2">
        <v>75.336113281249993</v>
      </c>
      <c r="C94" s="2" t="b">
        <f t="shared" si="34"/>
        <v>0</v>
      </c>
      <c r="D94" s="2" t="b">
        <f t="shared" si="35"/>
        <v>0</v>
      </c>
      <c r="E94" s="10">
        <f t="shared" si="36"/>
        <v>84.217158273009716</v>
      </c>
      <c r="F94">
        <f t="shared" si="37"/>
        <v>-8.8810449917597225</v>
      </c>
      <c r="G94">
        <f t="shared" si="38"/>
        <v>1588.6782757455753</v>
      </c>
      <c r="H94">
        <f t="shared" si="39"/>
        <v>84.217158273009716</v>
      </c>
    </row>
    <row r="95" spans="1:8" x14ac:dyDescent="0.4">
      <c r="A95" s="5">
        <f t="shared" si="40"/>
        <v>2.9999999999999991</v>
      </c>
      <c r="B95" s="2">
        <v>67.812750651041597</v>
      </c>
      <c r="C95" s="2" t="b">
        <f t="shared" si="34"/>
        <v>0</v>
      </c>
      <c r="D95" s="2" t="b">
        <f t="shared" si="35"/>
        <v>0</v>
      </c>
      <c r="E95" s="10">
        <f t="shared" si="36"/>
        <v>78.204803170723551</v>
      </c>
      <c r="F95">
        <f t="shared" si="37"/>
        <v>-10.392052519681954</v>
      </c>
      <c r="G95">
        <f t="shared" si="38"/>
        <v>1606.0006997516971</v>
      </c>
      <c r="H95">
        <f t="shared" si="39"/>
        <v>78.204803170723551</v>
      </c>
    </row>
    <row r="96" spans="1:8" x14ac:dyDescent="0.4">
      <c r="A96" s="5">
        <f t="shared" si="40"/>
        <v>3.0333333333333323</v>
      </c>
      <c r="B96" s="2">
        <v>65.863111979166604</v>
      </c>
      <c r="C96" s="2" t="b">
        <f t="shared" si="34"/>
        <v>0</v>
      </c>
      <c r="D96" s="2" t="b">
        <f t="shared" si="35"/>
        <v>0</v>
      </c>
      <c r="E96" s="10">
        <f t="shared" si="36"/>
        <v>72.355292735424214</v>
      </c>
      <c r="F96">
        <f t="shared" si="37"/>
        <v>-6.4921807562576106</v>
      </c>
      <c r="G96">
        <f t="shared" si="38"/>
        <v>1623.3231237578188</v>
      </c>
      <c r="H96">
        <f t="shared" si="39"/>
        <v>72.355292735424214</v>
      </c>
    </row>
    <row r="97" spans="1:8" x14ac:dyDescent="0.4">
      <c r="A97" s="5">
        <f t="shared" si="40"/>
        <v>3.0666666666666655</v>
      </c>
      <c r="B97" s="2">
        <v>63.260543619791598</v>
      </c>
      <c r="C97" s="2" t="b">
        <f t="shared" si="34"/>
        <v>0</v>
      </c>
      <c r="D97" s="2" t="b">
        <f t="shared" si="35"/>
        <v>0</v>
      </c>
      <c r="E97" s="10">
        <f t="shared" si="36"/>
        <v>67.199243757058611</v>
      </c>
      <c r="F97">
        <f t="shared" si="37"/>
        <v>-3.9387001372670127</v>
      </c>
      <c r="G97">
        <f t="shared" si="38"/>
        <v>1640.6455477639408</v>
      </c>
      <c r="H97">
        <f t="shared" si="39"/>
        <v>67.199243757058611</v>
      </c>
    </row>
    <row r="98" spans="1:8" x14ac:dyDescent="0.4">
      <c r="A98" s="5">
        <f t="shared" si="40"/>
        <v>3.0999999999999988</v>
      </c>
      <c r="B98" s="2">
        <v>60.668232421874997</v>
      </c>
      <c r="C98" s="2" t="b">
        <f t="shared" si="34"/>
        <v>0</v>
      </c>
      <c r="D98" s="2" t="b">
        <f t="shared" si="35"/>
        <v>0</v>
      </c>
      <c r="E98" s="10">
        <f t="shared" si="36"/>
        <v>63.204368224171503</v>
      </c>
      <c r="F98">
        <f t="shared" si="37"/>
        <v>-2.5361358022965064</v>
      </c>
      <c r="G98">
        <f t="shared" si="38"/>
        <v>1657.9679717700626</v>
      </c>
      <c r="H98">
        <f t="shared" si="39"/>
        <v>63.204368224171503</v>
      </c>
    </row>
    <row r="99" spans="1:8" x14ac:dyDescent="0.4">
      <c r="A99" s="5">
        <f t="shared" si="40"/>
        <v>3.133333333333332</v>
      </c>
      <c r="B99" s="2">
        <v>60.883395182291601</v>
      </c>
      <c r="C99" s="2" t="b">
        <f t="shared" si="34"/>
        <v>0</v>
      </c>
      <c r="D99" s="2" t="b">
        <f t="shared" si="35"/>
        <v>0</v>
      </c>
      <c r="E99" s="10">
        <f t="shared" si="36"/>
        <v>60.733046553883767</v>
      </c>
      <c r="F99">
        <f t="shared" si="37"/>
        <v>0.15034862840783347</v>
      </c>
      <c r="G99">
        <f t="shared" si="38"/>
        <v>1675.2903957761846</v>
      </c>
      <c r="H99">
        <f t="shared" si="39"/>
        <v>60.733046553883767</v>
      </c>
    </row>
    <row r="100" spans="1:8" x14ac:dyDescent="0.4">
      <c r="A100" s="5">
        <f t="shared" si="40"/>
        <v>3.1666666666666652</v>
      </c>
      <c r="B100" s="2">
        <v>60.104680989583301</v>
      </c>
      <c r="C100" s="2" t="b">
        <f t="shared" si="34"/>
        <v>0</v>
      </c>
      <c r="D100" s="2" t="b">
        <f t="shared" si="35"/>
        <v>0</v>
      </c>
      <c r="E100" s="10">
        <f t="shared" si="36"/>
        <v>60.009455587337698</v>
      </c>
      <c r="F100">
        <f t="shared" si="37"/>
        <v>9.5225402245603163E-2</v>
      </c>
      <c r="G100">
        <f t="shared" si="38"/>
        <v>1692.6128197823061</v>
      </c>
      <c r="H100">
        <f t="shared" si="39"/>
        <v>60.009455587337698</v>
      </c>
    </row>
    <row r="101" spans="1:8" x14ac:dyDescent="0.4">
      <c r="A101" s="5">
        <f t="shared" si="40"/>
        <v>3.1999999999999984</v>
      </c>
      <c r="B101" s="2">
        <v>61.484248046875003</v>
      </c>
      <c r="C101" s="2" t="b">
        <f t="shared" si="34"/>
        <v>0</v>
      </c>
      <c r="D101" s="2" t="b">
        <f t="shared" si="35"/>
        <v>0</v>
      </c>
      <c r="E101" s="10">
        <f t="shared" si="36"/>
        <v>61.09923321340446</v>
      </c>
      <c r="F101">
        <f t="shared" si="37"/>
        <v>0.38501483347054233</v>
      </c>
      <c r="G101">
        <f t="shared" si="38"/>
        <v>1709.9352437884281</v>
      </c>
      <c r="H101">
        <f t="shared" si="39"/>
        <v>61.09923321340446</v>
      </c>
    </row>
    <row r="102" spans="1:8" x14ac:dyDescent="0.4">
      <c r="A102" s="5">
        <f t="shared" si="40"/>
        <v>3.2333333333333316</v>
      </c>
      <c r="B102" s="2">
        <v>59.424381510416602</v>
      </c>
      <c r="C102" s="2" t="b">
        <f t="shared" si="34"/>
        <v>0</v>
      </c>
      <c r="D102" s="2" t="b">
        <f t="shared" si="35"/>
        <v>0</v>
      </c>
      <c r="E102" s="10">
        <f t="shared" si="36"/>
        <v>63.903524269400691</v>
      </c>
      <c r="F102">
        <f t="shared" si="37"/>
        <v>-4.4791427589840893</v>
      </c>
      <c r="G102">
        <f t="shared" si="38"/>
        <v>1727.2576677945499</v>
      </c>
      <c r="H102">
        <f t="shared" si="39"/>
        <v>63.903524269400691</v>
      </c>
    </row>
    <row r="103" spans="1:8" x14ac:dyDescent="0.4">
      <c r="A103" s="5">
        <f t="shared" si="40"/>
        <v>3.2666666666666648</v>
      </c>
      <c r="B103" s="2">
        <v>59.614498697916602</v>
      </c>
      <c r="C103" s="2" t="b">
        <f t="shared" si="34"/>
        <v>0</v>
      </c>
      <c r="D103" s="2" t="b">
        <f t="shared" si="35"/>
        <v>0</v>
      </c>
      <c r="E103" s="10">
        <f t="shared" si="36"/>
        <v>68.167947822995956</v>
      </c>
      <c r="F103">
        <f t="shared" si="37"/>
        <v>-8.5534491250793536</v>
      </c>
      <c r="G103">
        <f t="shared" si="38"/>
        <v>1744.5800918006717</v>
      </c>
      <c r="H103">
        <f t="shared" si="39"/>
        <v>68.167947822995956</v>
      </c>
    </row>
    <row r="104" spans="1:8" x14ac:dyDescent="0.4">
      <c r="A104" s="5">
        <f t="shared" si="40"/>
        <v>3.299999999999998</v>
      </c>
      <c r="B104" s="2">
        <v>60.556331380208299</v>
      </c>
      <c r="C104" s="2" t="b">
        <f t="shared" si="34"/>
        <v>0</v>
      </c>
      <c r="D104" s="2" t="b">
        <f t="shared" si="35"/>
        <v>0</v>
      </c>
      <c r="E104" s="10">
        <f t="shared" si="36"/>
        <v>73.505672401366851</v>
      </c>
      <c r="F104">
        <f t="shared" si="37"/>
        <v>-12.949341021158553</v>
      </c>
      <c r="G104">
        <f t="shared" si="38"/>
        <v>1761.9025158067936</v>
      </c>
      <c r="H104">
        <f t="shared" si="39"/>
        <v>73.505672401366851</v>
      </c>
    </row>
    <row r="105" spans="1:8" x14ac:dyDescent="0.4">
      <c r="A105" s="5">
        <f t="shared" si="40"/>
        <v>3.3333333333333313</v>
      </c>
      <c r="B105" s="2">
        <v>65.714231770833294</v>
      </c>
      <c r="C105" s="2" t="b">
        <f t="shared" si="34"/>
        <v>0</v>
      </c>
      <c r="D105" s="2" t="b">
        <f t="shared" si="35"/>
        <v>0</v>
      </c>
      <c r="E105" s="10">
        <f t="shared" si="36"/>
        <v>79.432505983194417</v>
      </c>
      <c r="F105">
        <f t="shared" si="37"/>
        <v>-13.718274212361123</v>
      </c>
      <c r="G105">
        <f t="shared" si="38"/>
        <v>1779.2249398129154</v>
      </c>
      <c r="H105">
        <f t="shared" si="39"/>
        <v>79.432505983194417</v>
      </c>
    </row>
    <row r="106" spans="1:8" x14ac:dyDescent="0.4">
      <c r="A106" s="5">
        <f t="shared" si="40"/>
        <v>3.3666666666666645</v>
      </c>
      <c r="B106" s="2">
        <v>79.852167968749995</v>
      </c>
      <c r="C106" s="2" t="b">
        <f t="shared" si="34"/>
        <v>0</v>
      </c>
      <c r="D106" s="2" t="b">
        <f t="shared" si="35"/>
        <v>0</v>
      </c>
      <c r="E106" s="10">
        <f t="shared" si="36"/>
        <v>85.410817694147966</v>
      </c>
      <c r="F106">
        <f t="shared" si="37"/>
        <v>-5.5586497253979701</v>
      </c>
      <c r="G106">
        <f t="shared" si="38"/>
        <v>1796.5473638190372</v>
      </c>
      <c r="H106">
        <f t="shared" si="39"/>
        <v>85.410817694147966</v>
      </c>
    </row>
    <row r="107" spans="1:8" x14ac:dyDescent="0.4">
      <c r="A107" s="5">
        <f t="shared" si="40"/>
        <v>3.3999999999999977</v>
      </c>
      <c r="B107" s="2">
        <v>84.1036783854166</v>
      </c>
      <c r="C107" s="2" t="b">
        <f t="shared" si="34"/>
        <v>0</v>
      </c>
      <c r="D107" s="2" t="b">
        <f t="shared" si="35"/>
        <v>0</v>
      </c>
      <c r="E107" s="10">
        <f t="shared" si="36"/>
        <v>90.89830701105457</v>
      </c>
      <c r="F107">
        <f t="shared" si="37"/>
        <v>-6.7946286256379693</v>
      </c>
      <c r="G107">
        <f t="shared" si="38"/>
        <v>1813.8697878251589</v>
      </c>
      <c r="H107">
        <f t="shared" si="39"/>
        <v>90.89830701105457</v>
      </c>
    </row>
    <row r="108" spans="1:8" x14ac:dyDescent="0.4">
      <c r="A108" s="5">
        <f t="shared" si="40"/>
        <v>3.4333333333333309</v>
      </c>
      <c r="B108" s="2">
        <v>88.384886067708294</v>
      </c>
      <c r="C108" s="2" t="b">
        <f t="shared" si="34"/>
        <v>0</v>
      </c>
      <c r="D108" s="2" t="b">
        <f t="shared" si="35"/>
        <v>0</v>
      </c>
      <c r="E108" s="10">
        <f t="shared" si="36"/>
        <v>95.397196556062028</v>
      </c>
      <c r="F108">
        <f t="shared" si="37"/>
        <v>-7.0123104883537337</v>
      </c>
      <c r="G108">
        <f t="shared" si="38"/>
        <v>1831.1922118312809</v>
      </c>
      <c r="H108">
        <f t="shared" si="39"/>
        <v>95.397196556062028</v>
      </c>
    </row>
    <row r="109" spans="1:8" x14ac:dyDescent="0.4">
      <c r="A109" s="5">
        <f t="shared" si="40"/>
        <v>3.4666666666666641</v>
      </c>
      <c r="B109" s="2">
        <v>94.569632161458301</v>
      </c>
      <c r="C109" s="2" t="b">
        <f t="shared" si="34"/>
        <v>0</v>
      </c>
      <c r="D109" s="2" t="b">
        <f t="shared" si="35"/>
        <v>0</v>
      </c>
      <c r="E109" s="10">
        <f t="shared" si="36"/>
        <v>98.499386137692696</v>
      </c>
      <c r="F109">
        <f t="shared" si="37"/>
        <v>-3.9297539762343945</v>
      </c>
      <c r="G109">
        <f t="shared" si="38"/>
        <v>1848.5146358374027</v>
      </c>
      <c r="H109">
        <f t="shared" si="39"/>
        <v>98.499386137692696</v>
      </c>
    </row>
    <row r="110" spans="1:8" x14ac:dyDescent="0.4">
      <c r="A110" s="5">
        <f t="shared" si="40"/>
        <v>3.4999999999999973</v>
      </c>
      <c r="B110" s="3">
        <v>115.001009114583</v>
      </c>
      <c r="C110" s="3" t="b">
        <f t="shared" si="34"/>
        <v>1</v>
      </c>
      <c r="D110" s="2" t="b">
        <f t="shared" si="35"/>
        <v>0</v>
      </c>
      <c r="E110" s="10">
        <f t="shared" si="36"/>
        <v>99.923472056300483</v>
      </c>
      <c r="F110">
        <f t="shared" si="37"/>
        <v>15.077537058282516</v>
      </c>
      <c r="G110">
        <f t="shared" si="38"/>
        <v>1865.8370598435245</v>
      </c>
      <c r="H110">
        <f t="shared" si="39"/>
        <v>99.923472056300483</v>
      </c>
    </row>
    <row r="111" spans="1:8" x14ac:dyDescent="0.4">
      <c r="A111" s="5">
        <f t="shared" si="40"/>
        <v>3.5333333333333306</v>
      </c>
      <c r="B111" s="2">
        <v>96.344270833333297</v>
      </c>
      <c r="C111" s="2" t="b">
        <f t="shared" si="34"/>
        <v>0</v>
      </c>
      <c r="D111" s="2" t="b">
        <f t="shared" si="35"/>
        <v>0</v>
      </c>
      <c r="E111" s="10">
        <f t="shared" si="36"/>
        <v>99.540273604012924</v>
      </c>
      <c r="F111">
        <f t="shared" si="37"/>
        <v>-3.1960027706796268</v>
      </c>
      <c r="G111">
        <f t="shared" si="38"/>
        <v>1883.1594838496462</v>
      </c>
      <c r="H111">
        <f t="shared" si="39"/>
        <v>99.540273604012924</v>
      </c>
    </row>
    <row r="112" spans="1:8" x14ac:dyDescent="0.4">
      <c r="A112" s="5">
        <f t="shared" si="40"/>
        <v>3.5666666666666638</v>
      </c>
      <c r="B112" s="2">
        <v>90.223177083333297</v>
      </c>
      <c r="C112" s="2" t="b">
        <f t="shared" si="34"/>
        <v>0</v>
      </c>
      <c r="D112" s="2" t="b">
        <f t="shared" si="35"/>
        <v>0</v>
      </c>
      <c r="E112" s="10">
        <f t="shared" si="36"/>
        <v>97.384551216752669</v>
      </c>
      <c r="F112">
        <f t="shared" si="37"/>
        <v>-7.1613741334193719</v>
      </c>
      <c r="G112">
        <f t="shared" si="38"/>
        <v>1900.4819078557682</v>
      </c>
      <c r="H112">
        <f t="shared" si="39"/>
        <v>97.384551216752669</v>
      </c>
    </row>
    <row r="113" spans="1:8" x14ac:dyDescent="0.4">
      <c r="A113" s="5">
        <f t="shared" si="40"/>
        <v>3.599999999999997</v>
      </c>
      <c r="B113" s="2">
        <v>86.897958984374995</v>
      </c>
      <c r="C113" s="2" t="b">
        <f t="shared" si="34"/>
        <v>0</v>
      </c>
      <c r="D113" s="2" t="b">
        <f t="shared" si="35"/>
        <v>0</v>
      </c>
      <c r="E113" s="10">
        <f t="shared" si="36"/>
        <v>93.651853309348041</v>
      </c>
      <c r="F113">
        <f t="shared" si="37"/>
        <v>-6.7538943249730465</v>
      </c>
      <c r="G113">
        <f t="shared" si="38"/>
        <v>1917.80433186189</v>
      </c>
      <c r="H113">
        <f t="shared" si="39"/>
        <v>93.651853309348041</v>
      </c>
    </row>
    <row r="114" spans="1:8" x14ac:dyDescent="0.4">
      <c r="A114" s="5">
        <f t="shared" si="40"/>
        <v>3.6333333333333302</v>
      </c>
      <c r="B114" s="2">
        <v>82.817145182291597</v>
      </c>
      <c r="C114" s="2" t="b">
        <f t="shared" si="34"/>
        <v>0</v>
      </c>
      <c r="D114" s="2" t="b">
        <f t="shared" si="35"/>
        <v>0</v>
      </c>
      <c r="E114" s="10">
        <f t="shared" si="36"/>
        <v>88.680777821468524</v>
      </c>
      <c r="F114">
        <f t="shared" si="37"/>
        <v>-5.8636326391769273</v>
      </c>
      <c r="G114">
        <f t="shared" si="38"/>
        <v>1935.1267558680117</v>
      </c>
      <c r="H114">
        <f t="shared" si="39"/>
        <v>88.680777821468524</v>
      </c>
    </row>
    <row r="115" spans="1:8" x14ac:dyDescent="0.4">
      <c r="A115" s="5">
        <f t="shared" si="40"/>
        <v>3.6666666666666634</v>
      </c>
      <c r="B115" s="2">
        <v>71.001331380208299</v>
      </c>
      <c r="C115" s="2" t="b">
        <f t="shared" si="34"/>
        <v>0</v>
      </c>
      <c r="D115" s="2" t="b">
        <f t="shared" si="35"/>
        <v>0</v>
      </c>
      <c r="E115" s="10">
        <f t="shared" si="36"/>
        <v>82.922257552898955</v>
      </c>
      <c r="F115">
        <f t="shared" si="37"/>
        <v>-11.920926172690656</v>
      </c>
      <c r="G115">
        <f t="shared" si="38"/>
        <v>1952.4491798741337</v>
      </c>
      <c r="H115">
        <f t="shared" si="39"/>
        <v>82.922257552898955</v>
      </c>
    </row>
    <row r="116" spans="1:8" x14ac:dyDescent="0.4">
      <c r="A116" s="5">
        <f t="shared" si="40"/>
        <v>3.6999999999999966</v>
      </c>
      <c r="B116" s="2">
        <v>66.773818359374999</v>
      </c>
      <c r="C116" s="2" t="b">
        <f t="shared" si="34"/>
        <v>0</v>
      </c>
      <c r="D116" s="2" t="b">
        <f t="shared" si="35"/>
        <v>0</v>
      </c>
      <c r="E116" s="10">
        <f t="shared" si="36"/>
        <v>76.898655455812843</v>
      </c>
      <c r="F116">
        <f t="shared" si="37"/>
        <v>-10.124837096437844</v>
      </c>
      <c r="G116">
        <f t="shared" si="38"/>
        <v>1969.7716038802555</v>
      </c>
      <c r="H116">
        <f t="shared" si="39"/>
        <v>76.898655455812843</v>
      </c>
    </row>
    <row r="117" spans="1:8" x14ac:dyDescent="0.4">
      <c r="A117" s="5">
        <f t="shared" si="40"/>
        <v>3.7333333333333298</v>
      </c>
      <c r="B117" s="2">
        <v>65.334300130208305</v>
      </c>
      <c r="C117" s="2" t="b">
        <f t="shared" si="34"/>
        <v>0</v>
      </c>
      <c r="D117" s="2" t="b">
        <f t="shared" si="35"/>
        <v>0</v>
      </c>
      <c r="E117" s="10">
        <f t="shared" si="36"/>
        <v>71.156380403914042</v>
      </c>
      <c r="F117">
        <f t="shared" si="37"/>
        <v>-5.8220802737057369</v>
      </c>
      <c r="G117">
        <f t="shared" si="38"/>
        <v>1987.0940278863775</v>
      </c>
      <c r="H117">
        <f t="shared" si="39"/>
        <v>71.156380403914042</v>
      </c>
    </row>
    <row r="118" spans="1:8" x14ac:dyDescent="0.4">
      <c r="A118" s="5">
        <f t="shared" si="40"/>
        <v>3.7666666666666631</v>
      </c>
      <c r="B118" s="2">
        <v>62.124700520833301</v>
      </c>
      <c r="C118" s="2" t="b">
        <f t="shared" si="34"/>
        <v>0</v>
      </c>
      <c r="D118" s="2" t="b">
        <f t="shared" si="35"/>
        <v>0</v>
      </c>
      <c r="E118" s="10">
        <f t="shared" si="36"/>
        <v>66.216321724391634</v>
      </c>
      <c r="F118">
        <f t="shared" si="37"/>
        <v>-4.0916212035583328</v>
      </c>
      <c r="G118">
        <f t="shared" si="38"/>
        <v>2004.4164518924993</v>
      </c>
      <c r="H118">
        <f t="shared" si="39"/>
        <v>66.216321724391634</v>
      </c>
    </row>
    <row r="119" spans="1:8" x14ac:dyDescent="0.4">
      <c r="A119" s="5">
        <f t="shared" si="40"/>
        <v>3.7999999999999963</v>
      </c>
      <c r="B119" s="2">
        <v>61.185094401041603</v>
      </c>
      <c r="C119" s="2" t="b">
        <f t="shared" si="34"/>
        <v>0</v>
      </c>
      <c r="D119" s="2" t="b">
        <f t="shared" si="35"/>
        <v>0</v>
      </c>
      <c r="E119" s="10">
        <f t="shared" si="36"/>
        <v>62.526598641524494</v>
      </c>
      <c r="F119">
        <f t="shared" si="37"/>
        <v>-1.341504240482891</v>
      </c>
      <c r="G119">
        <f t="shared" si="38"/>
        <v>2021.7388758986208</v>
      </c>
      <c r="H119">
        <f t="shared" si="39"/>
        <v>62.526598641524494</v>
      </c>
    </row>
    <row r="120" spans="1:8" x14ac:dyDescent="0.4">
      <c r="A120" s="5">
        <f t="shared" si="40"/>
        <v>3.8333333333333295</v>
      </c>
      <c r="B120" s="2">
        <v>60.137161458333303</v>
      </c>
      <c r="C120" s="2" t="b">
        <f t="shared" si="34"/>
        <v>0</v>
      </c>
      <c r="D120" s="2" t="b">
        <f t="shared" si="35"/>
        <v>0</v>
      </c>
      <c r="E120" s="10">
        <f t="shared" si="36"/>
        <v>60.421910792090365</v>
      </c>
      <c r="F120">
        <f t="shared" si="37"/>
        <v>-0.28474933375706257</v>
      </c>
      <c r="G120">
        <f t="shared" si="38"/>
        <v>2039.061299904743</v>
      </c>
      <c r="H120">
        <f t="shared" si="39"/>
        <v>60.421910792090365</v>
      </c>
    </row>
    <row r="121" spans="1:8" x14ac:dyDescent="0.4">
      <c r="A121" s="5">
        <f t="shared" si="40"/>
        <v>3.8666666666666627</v>
      </c>
      <c r="B121" s="2">
        <v>61.460156249999997</v>
      </c>
      <c r="C121" s="2" t="b">
        <f t="shared" si="34"/>
        <v>0</v>
      </c>
      <c r="D121" s="2" t="b">
        <f t="shared" si="35"/>
        <v>0</v>
      </c>
      <c r="E121" s="10">
        <f t="shared" si="36"/>
        <v>60.093177180826316</v>
      </c>
      <c r="F121">
        <f t="shared" si="37"/>
        <v>1.3669790691736807</v>
      </c>
      <c r="G121">
        <f t="shared" si="38"/>
        <v>2056.3837239108648</v>
      </c>
      <c r="H121">
        <f t="shared" si="39"/>
        <v>60.093177180826316</v>
      </c>
    </row>
    <row r="122" spans="1:8" x14ac:dyDescent="0.4">
      <c r="A122" s="5">
        <f t="shared" si="40"/>
        <v>3.8999999999999959</v>
      </c>
      <c r="B122" s="2">
        <v>61.171790364583302</v>
      </c>
      <c r="C122" s="2" t="b">
        <f t="shared" si="34"/>
        <v>0</v>
      </c>
      <c r="D122" s="2" t="b">
        <f t="shared" si="35"/>
        <v>0</v>
      </c>
      <c r="E122" s="10">
        <f t="shared" si="36"/>
        <v>61.570217666246322</v>
      </c>
      <c r="F122">
        <f t="shared" si="37"/>
        <v>-0.39842730166301976</v>
      </c>
      <c r="G122">
        <f t="shared" si="38"/>
        <v>2073.7061479169865</v>
      </c>
      <c r="H122">
        <f t="shared" si="39"/>
        <v>61.570217666246322</v>
      </c>
    </row>
    <row r="123" spans="1:8" x14ac:dyDescent="0.4">
      <c r="A123" s="5">
        <f t="shared" si="40"/>
        <v>3.9333333333333291</v>
      </c>
      <c r="B123" s="2">
        <v>59.541686197916597</v>
      </c>
      <c r="C123" s="2" t="b">
        <f t="shared" si="34"/>
        <v>0</v>
      </c>
      <c r="D123" s="2" t="b">
        <f t="shared" si="35"/>
        <v>0</v>
      </c>
      <c r="E123" s="10">
        <f t="shared" si="36"/>
        <v>64.719047962030373</v>
      </c>
      <c r="F123">
        <f t="shared" si="37"/>
        <v>-5.1773617641137761</v>
      </c>
      <c r="G123">
        <f t="shared" si="38"/>
        <v>2091.0285719231083</v>
      </c>
      <c r="H123">
        <f t="shared" si="39"/>
        <v>64.719047962030373</v>
      </c>
    </row>
    <row r="124" spans="1:8" x14ac:dyDescent="0.4">
      <c r="A124" s="5">
        <f t="shared" si="40"/>
        <v>3.9666666666666623</v>
      </c>
      <c r="B124" s="2">
        <v>59.913961588541603</v>
      </c>
      <c r="C124" s="2" t="b">
        <f t="shared" si="34"/>
        <v>0</v>
      </c>
      <c r="D124" s="2" t="b">
        <f t="shared" si="35"/>
        <v>0</v>
      </c>
      <c r="E124" s="10">
        <f t="shared" si="36"/>
        <v>69.254033527969398</v>
      </c>
      <c r="F124">
        <f t="shared" si="37"/>
        <v>-9.3400719394277942</v>
      </c>
      <c r="G124">
        <f t="shared" si="38"/>
        <v>2108.3509959292301</v>
      </c>
      <c r="H124">
        <f t="shared" si="39"/>
        <v>69.254033527969398</v>
      </c>
    </row>
    <row r="125" spans="1:8" x14ac:dyDescent="0.4">
      <c r="A125" s="5">
        <f t="shared" si="40"/>
        <v>3.9999999999999956</v>
      </c>
      <c r="B125" s="2">
        <v>61.286197916666602</v>
      </c>
      <c r="C125" s="2" t="b">
        <f t="shared" si="34"/>
        <v>0</v>
      </c>
      <c r="D125" s="2" t="b">
        <f t="shared" si="35"/>
        <v>0</v>
      </c>
      <c r="E125" s="10">
        <f t="shared" si="36"/>
        <v>74.763799855021929</v>
      </c>
      <c r="F125">
        <f t="shared" si="37"/>
        <v>-13.477601938355328</v>
      </c>
      <c r="G125">
        <f t="shared" si="38"/>
        <v>2125.6734199353518</v>
      </c>
      <c r="H125">
        <f t="shared" si="39"/>
        <v>74.763799855021929</v>
      </c>
    </row>
    <row r="126" spans="1:8" x14ac:dyDescent="0.4">
      <c r="A126" s="5">
        <f t="shared" si="40"/>
        <v>4.0333333333333288</v>
      </c>
      <c r="B126" s="2">
        <v>70.108531901041601</v>
      </c>
      <c r="C126" s="2" t="b">
        <f t="shared" si="34"/>
        <v>0</v>
      </c>
      <c r="D126" s="2" t="b">
        <f t="shared" si="35"/>
        <v>0</v>
      </c>
      <c r="E126" s="10">
        <f t="shared" si="36"/>
        <v>80.748548788427414</v>
      </c>
      <c r="F126">
        <f t="shared" si="37"/>
        <v>-10.640016887385812</v>
      </c>
      <c r="G126">
        <f t="shared" si="38"/>
        <v>2142.995843941474</v>
      </c>
      <c r="H126">
        <f t="shared" si="39"/>
        <v>80.748548788427414</v>
      </c>
    </row>
    <row r="127" spans="1:8" x14ac:dyDescent="0.4">
      <c r="A127" s="5">
        <f t="shared" si="40"/>
        <v>4.066666666666662</v>
      </c>
      <c r="B127" s="2">
        <v>80.566656901041597</v>
      </c>
      <c r="C127" s="2" t="b">
        <f t="shared" si="34"/>
        <v>0</v>
      </c>
      <c r="D127" s="2" t="b">
        <f t="shared" si="35"/>
        <v>0</v>
      </c>
      <c r="E127" s="10">
        <f t="shared" si="36"/>
        <v>86.665395876092475</v>
      </c>
      <c r="F127">
        <f t="shared" si="37"/>
        <v>-6.0987389750508783</v>
      </c>
      <c r="G127">
        <f t="shared" si="38"/>
        <v>2160.3182679475958</v>
      </c>
      <c r="H127">
        <f t="shared" si="39"/>
        <v>86.665395876092475</v>
      </c>
    </row>
    <row r="128" spans="1:8" x14ac:dyDescent="0.4">
      <c r="A128" s="5">
        <f t="shared" si="40"/>
        <v>4.0999999999999952</v>
      </c>
      <c r="B128" s="2">
        <v>84.893811848958293</v>
      </c>
      <c r="C128" s="2" t="b">
        <f t="shared" si="34"/>
        <v>0</v>
      </c>
      <c r="D128" s="2" t="b">
        <f t="shared" si="35"/>
        <v>0</v>
      </c>
      <c r="E128" s="10">
        <f t="shared" si="36"/>
        <v>91.977616131714854</v>
      </c>
      <c r="F128">
        <f t="shared" si="37"/>
        <v>-7.0838042827565602</v>
      </c>
      <c r="G128">
        <f t="shared" si="38"/>
        <v>2177.6406919537171</v>
      </c>
      <c r="H128">
        <f t="shared" si="39"/>
        <v>91.977616131714854</v>
      </c>
    </row>
    <row r="129" spans="1:8" x14ac:dyDescent="0.4">
      <c r="A129" s="5">
        <f t="shared" si="40"/>
        <v>4.1333333333333284</v>
      </c>
      <c r="B129" s="2">
        <v>90.049690755208303</v>
      </c>
      <c r="C129" s="2" t="b">
        <f t="shared" si="34"/>
        <v>0</v>
      </c>
      <c r="D129" s="2" t="b">
        <f t="shared" si="35"/>
        <v>0</v>
      </c>
      <c r="E129" s="10">
        <f t="shared" si="36"/>
        <v>96.203331064657533</v>
      </c>
      <c r="F129">
        <f t="shared" si="37"/>
        <v>-6.15364030944923</v>
      </c>
      <c r="G129">
        <f t="shared" si="38"/>
        <v>2194.9631159598393</v>
      </c>
      <c r="H129">
        <f t="shared" si="39"/>
        <v>96.203331064657533</v>
      </c>
    </row>
    <row r="130" spans="1:8" x14ac:dyDescent="0.4">
      <c r="A130" s="5">
        <f t="shared" si="40"/>
        <v>4.1666666666666616</v>
      </c>
      <c r="B130" s="2">
        <v>97.455856119791605</v>
      </c>
      <c r="C130" s="2" t="b">
        <f t="shared" si="34"/>
        <v>0</v>
      </c>
      <c r="D130" s="2" t="b">
        <f t="shared" si="35"/>
        <v>0</v>
      </c>
      <c r="E130" s="10">
        <f t="shared" si="36"/>
        <v>98.959220512019755</v>
      </c>
      <c r="F130">
        <f t="shared" si="37"/>
        <v>-1.5033643922281499</v>
      </c>
      <c r="G130">
        <f t="shared" si="38"/>
        <v>2212.2855399659611</v>
      </c>
      <c r="H130">
        <f t="shared" si="39"/>
        <v>98.959220512019755</v>
      </c>
    </row>
    <row r="131" spans="1:8" x14ac:dyDescent="0.4">
      <c r="A131" s="5">
        <f t="shared" si="40"/>
        <v>4.1999999999999948</v>
      </c>
      <c r="B131" s="3">
        <v>114.88568359375</v>
      </c>
      <c r="C131" s="3" t="b">
        <f t="shared" si="34"/>
        <v>1</v>
      </c>
      <c r="D131" s="2" t="b">
        <f t="shared" si="35"/>
        <v>0</v>
      </c>
      <c r="E131" s="10">
        <f t="shared" si="36"/>
        <v>99.995294115090104</v>
      </c>
      <c r="F131">
        <f t="shared" si="37"/>
        <v>14.890389478659898</v>
      </c>
      <c r="G131">
        <f t="shared" si="38"/>
        <v>2229.6079639720829</v>
      </c>
      <c r="H131">
        <f t="shared" si="39"/>
        <v>99.995294115090104</v>
      </c>
    </row>
    <row r="132" spans="1:8" x14ac:dyDescent="0.4">
      <c r="A132" s="5">
        <f t="shared" si="40"/>
        <v>4.2333333333333281</v>
      </c>
      <c r="B132" s="2">
        <v>95.674456380208298</v>
      </c>
      <c r="C132" s="2" t="b">
        <f t="shared" si="34"/>
        <v>0</v>
      </c>
      <c r="D132" s="2" t="b">
        <f t="shared" si="35"/>
        <v>0</v>
      </c>
      <c r="E132" s="10">
        <f t="shared" si="36"/>
        <v>99.217568273789482</v>
      </c>
      <c r="F132">
        <f t="shared" si="37"/>
        <v>-3.5431118935811838</v>
      </c>
      <c r="G132">
        <f t="shared" si="38"/>
        <v>2246.9303879782046</v>
      </c>
      <c r="H132">
        <f t="shared" si="39"/>
        <v>99.217568273789482</v>
      </c>
    </row>
    <row r="133" spans="1:8" x14ac:dyDescent="0.4">
      <c r="A133" s="5">
        <f t="shared" si="40"/>
        <v>4.2666666666666613</v>
      </c>
      <c r="B133" s="2">
        <v>89.268531901041598</v>
      </c>
      <c r="C133" s="2" t="b">
        <f t="shared" si="34"/>
        <v>0</v>
      </c>
      <c r="D133" s="2" t="b">
        <f t="shared" si="35"/>
        <v>0</v>
      </c>
      <c r="E133" s="10">
        <f t="shared" si="36"/>
        <v>96.696591522723324</v>
      </c>
      <c r="F133">
        <f t="shared" si="37"/>
        <v>-7.4280596216817258</v>
      </c>
      <c r="G133">
        <f t="shared" si="38"/>
        <v>2264.2528119843264</v>
      </c>
      <c r="H133">
        <f t="shared" si="39"/>
        <v>96.696591522723324</v>
      </c>
    </row>
    <row r="134" spans="1:8" x14ac:dyDescent="0.4">
      <c r="A134" s="5">
        <f t="shared" si="40"/>
        <v>4.2999999999999945</v>
      </c>
      <c r="B134" s="2">
        <v>84.156217447916603</v>
      </c>
      <c r="C134" s="2" t="b">
        <f t="shared" ref="C134:C197" si="41">$B$1-B134&lt;10</f>
        <v>0</v>
      </c>
      <c r="D134" s="2" t="b">
        <f t="shared" ref="D134:D197" si="42">B134-$B$2&lt;2.01</f>
        <v>0</v>
      </c>
      <c r="E134" s="10">
        <f t="shared" ref="E134:E197" si="43">$G$2+$G$3*SIN($E$2*(A134+$E$3))</f>
        <v>92.661044980760749</v>
      </c>
      <c r="F134">
        <f t="shared" ref="F134:F197" si="44">B134-E134</f>
        <v>-8.5048275328441463</v>
      </c>
      <c r="G134">
        <f t="shared" ref="G134:G197" si="45">DEGREES($E$2*A134+$E$3)</f>
        <v>2281.5752359904482</v>
      </c>
      <c r="H134">
        <f t="shared" ref="H134:H197" si="46">E134</f>
        <v>92.661044980760749</v>
      </c>
    </row>
    <row r="135" spans="1:8" x14ac:dyDescent="0.4">
      <c r="A135" s="5">
        <f t="shared" ref="A135:A198" si="47">A134+1/30</f>
        <v>4.3333333333333277</v>
      </c>
      <c r="B135" s="2">
        <v>79.294560546874905</v>
      </c>
      <c r="C135" s="2" t="b">
        <f t="shared" si="41"/>
        <v>0</v>
      </c>
      <c r="D135" s="2" t="b">
        <f t="shared" si="42"/>
        <v>0</v>
      </c>
      <c r="E135" s="10">
        <f t="shared" si="43"/>
        <v>87.476998385781656</v>
      </c>
      <c r="F135">
        <f t="shared" si="44"/>
        <v>-8.1824378389067505</v>
      </c>
      <c r="G135">
        <f t="shared" si="45"/>
        <v>2298.8976599965704</v>
      </c>
      <c r="H135">
        <f t="shared" si="46"/>
        <v>87.476998385781656</v>
      </c>
    </row>
    <row r="136" spans="1:8" x14ac:dyDescent="0.4">
      <c r="A136" s="5">
        <f t="shared" si="47"/>
        <v>4.3666666666666609</v>
      </c>
      <c r="B136" s="2">
        <v>69.459443359375001</v>
      </c>
      <c r="C136" s="2" t="b">
        <f t="shared" si="41"/>
        <v>0</v>
      </c>
      <c r="D136" s="2" t="b">
        <f t="shared" si="42"/>
        <v>0</v>
      </c>
      <c r="E136" s="10">
        <f t="shared" si="43"/>
        <v>81.614703426980995</v>
      </c>
      <c r="F136">
        <f t="shared" si="44"/>
        <v>-12.155260067605994</v>
      </c>
      <c r="G136">
        <f t="shared" si="45"/>
        <v>2316.2200840026921</v>
      </c>
      <c r="H136">
        <f t="shared" si="46"/>
        <v>81.614703426980995</v>
      </c>
    </row>
    <row r="137" spans="1:8" x14ac:dyDescent="0.4">
      <c r="A137" s="5">
        <f t="shared" si="47"/>
        <v>4.3999999999999941</v>
      </c>
      <c r="B137" s="2">
        <v>66.433580729166593</v>
      </c>
      <c r="C137" s="2" t="b">
        <f t="shared" si="41"/>
        <v>0</v>
      </c>
      <c r="D137" s="2" t="b">
        <f t="shared" si="42"/>
        <v>0</v>
      </c>
      <c r="E137" s="10">
        <f t="shared" si="43"/>
        <v>75.60593659525739</v>
      </c>
      <c r="F137">
        <f t="shared" si="44"/>
        <v>-9.1723558660907969</v>
      </c>
      <c r="G137">
        <f t="shared" si="45"/>
        <v>2333.5425080088139</v>
      </c>
      <c r="H137">
        <f t="shared" si="46"/>
        <v>75.60593659525739</v>
      </c>
    </row>
    <row r="138" spans="1:8" x14ac:dyDescent="0.4">
      <c r="A138" s="5">
        <f t="shared" si="47"/>
        <v>4.4333333333333274</v>
      </c>
      <c r="B138" s="2">
        <v>65.180371093749997</v>
      </c>
      <c r="C138" s="2" t="b">
        <f t="shared" si="41"/>
        <v>0</v>
      </c>
      <c r="D138" s="2" t="b">
        <f t="shared" si="42"/>
        <v>0</v>
      </c>
      <c r="E138" s="10">
        <f t="shared" si="43"/>
        <v>69.995761037869471</v>
      </c>
      <c r="F138">
        <f t="shared" si="44"/>
        <v>-4.8153899441194739</v>
      </c>
      <c r="G138">
        <f t="shared" si="45"/>
        <v>2350.8649320149357</v>
      </c>
      <c r="H138">
        <f t="shared" si="46"/>
        <v>69.995761037869471</v>
      </c>
    </row>
    <row r="139" spans="1:8" x14ac:dyDescent="0.4">
      <c r="A139" s="5">
        <f t="shared" si="47"/>
        <v>4.4666666666666606</v>
      </c>
      <c r="B139" s="2">
        <v>61.4864908854166</v>
      </c>
      <c r="C139" s="2" t="b">
        <f t="shared" si="41"/>
        <v>0</v>
      </c>
      <c r="D139" s="2" t="b">
        <f t="shared" si="42"/>
        <v>0</v>
      </c>
      <c r="E139" s="10">
        <f t="shared" si="43"/>
        <v>65.293083163007509</v>
      </c>
      <c r="F139">
        <f t="shared" si="44"/>
        <v>-3.8065922775909087</v>
      </c>
      <c r="G139">
        <f t="shared" si="45"/>
        <v>2368.1873560210574</v>
      </c>
      <c r="H139">
        <f t="shared" si="46"/>
        <v>65.293083163007509</v>
      </c>
    </row>
    <row r="140" spans="1:8" x14ac:dyDescent="0.4">
      <c r="A140" s="5">
        <f t="shared" si="47"/>
        <v>4.4999999999999938</v>
      </c>
      <c r="B140" s="2">
        <v>62.082379557291603</v>
      </c>
      <c r="C140" s="2" t="b">
        <f t="shared" si="41"/>
        <v>0</v>
      </c>
      <c r="D140" s="2" t="b">
        <f t="shared" si="42"/>
        <v>0</v>
      </c>
      <c r="E140" s="10">
        <f t="shared" si="43"/>
        <v>61.924489069749711</v>
      </c>
      <c r="F140">
        <f t="shared" si="44"/>
        <v>0.15789048754189139</v>
      </c>
      <c r="G140">
        <f t="shared" si="45"/>
        <v>2385.5097800271797</v>
      </c>
      <c r="H140">
        <f t="shared" si="46"/>
        <v>61.924489069749711</v>
      </c>
    </row>
    <row r="141" spans="1:8" x14ac:dyDescent="0.4">
      <c r="A141" s="5">
        <f t="shared" si="47"/>
        <v>4.533333333333327</v>
      </c>
      <c r="B141" s="2">
        <v>59.818401692708299</v>
      </c>
      <c r="C141" s="2" t="b">
        <f t="shared" si="41"/>
        <v>0</v>
      </c>
      <c r="D141" s="2" t="b">
        <f t="shared" si="42"/>
        <v>0</v>
      </c>
      <c r="E141" s="10">
        <f t="shared" si="43"/>
        <v>60.195548361598455</v>
      </c>
      <c r="F141">
        <f t="shared" si="44"/>
        <v>-0.37714666889015547</v>
      </c>
      <c r="G141">
        <f t="shared" si="45"/>
        <v>2402.8322040333014</v>
      </c>
      <c r="H141">
        <f t="shared" si="46"/>
        <v>60.195548361598455</v>
      </c>
    </row>
    <row r="142" spans="1:8" x14ac:dyDescent="0.4">
      <c r="A142" s="5">
        <f t="shared" si="47"/>
        <v>4.5666666666666602</v>
      </c>
      <c r="B142" s="2">
        <v>62.499550781250001</v>
      </c>
      <c r="C142" s="2" t="b">
        <f t="shared" si="41"/>
        <v>0</v>
      </c>
      <c r="D142" s="2" t="b">
        <f t="shared" si="42"/>
        <v>0</v>
      </c>
      <c r="E142" s="10">
        <f t="shared" si="43"/>
        <v>60.263095525595887</v>
      </c>
      <c r="F142">
        <f t="shared" si="44"/>
        <v>2.2364552556541142</v>
      </c>
      <c r="G142">
        <f t="shared" si="45"/>
        <v>2420.1546280394227</v>
      </c>
      <c r="H142">
        <f t="shared" si="46"/>
        <v>60.263095525595887</v>
      </c>
    </row>
    <row r="143" spans="1:8" x14ac:dyDescent="0.4">
      <c r="A143" s="5">
        <f t="shared" si="47"/>
        <v>4.5999999999999934</v>
      </c>
      <c r="B143" s="2">
        <v>61.190351562499998</v>
      </c>
      <c r="C143" s="2" t="b">
        <f t="shared" si="41"/>
        <v>0</v>
      </c>
      <c r="D143" s="2" t="b">
        <f t="shared" si="42"/>
        <v>0</v>
      </c>
      <c r="E143" s="10">
        <f t="shared" si="43"/>
        <v>62.121003269598972</v>
      </c>
      <c r="F143">
        <f t="shared" si="44"/>
        <v>-0.93065170709897416</v>
      </c>
      <c r="G143">
        <f t="shared" si="45"/>
        <v>2437.477052045545</v>
      </c>
      <c r="H143">
        <f t="shared" si="46"/>
        <v>62.121003269598972</v>
      </c>
    </row>
    <row r="144" spans="1:8" x14ac:dyDescent="0.4">
      <c r="A144" s="5">
        <f t="shared" si="47"/>
        <v>4.6333333333333266</v>
      </c>
      <c r="B144" s="2">
        <v>60.172545572916597</v>
      </c>
      <c r="C144" s="2" t="b">
        <f t="shared" si="41"/>
        <v>0</v>
      </c>
      <c r="D144" s="2" t="b">
        <f t="shared" si="42"/>
        <v>0</v>
      </c>
      <c r="E144" s="10">
        <f t="shared" si="43"/>
        <v>65.600738337014121</v>
      </c>
      <c r="F144">
        <f t="shared" si="44"/>
        <v>-5.428192764097524</v>
      </c>
      <c r="G144">
        <f t="shared" si="45"/>
        <v>2454.7994760516667</v>
      </c>
      <c r="H144">
        <f t="shared" si="46"/>
        <v>65.600738337014121</v>
      </c>
    </row>
    <row r="145" spans="1:8" x14ac:dyDescent="0.4">
      <c r="A145" s="5">
        <f t="shared" si="47"/>
        <v>4.6666666666666599</v>
      </c>
      <c r="B145" s="2">
        <v>60.671787109375003</v>
      </c>
      <c r="C145" s="2" t="b">
        <f t="shared" si="41"/>
        <v>0</v>
      </c>
      <c r="D145" s="2" t="b">
        <f t="shared" si="42"/>
        <v>0</v>
      </c>
      <c r="E145" s="10">
        <f t="shared" si="43"/>
        <v>70.386649380303709</v>
      </c>
      <c r="F145">
        <f t="shared" si="44"/>
        <v>-9.7148622709287054</v>
      </c>
      <c r="G145">
        <f t="shared" si="45"/>
        <v>2472.1219000577885</v>
      </c>
      <c r="H145">
        <f t="shared" si="46"/>
        <v>70.386649380303709</v>
      </c>
    </row>
    <row r="146" spans="1:8" x14ac:dyDescent="0.4">
      <c r="A146" s="5">
        <f t="shared" si="47"/>
        <v>4.6999999999999931</v>
      </c>
      <c r="B146" s="2">
        <v>63.018235677083297</v>
      </c>
      <c r="C146" s="2" t="b">
        <f t="shared" si="41"/>
        <v>0</v>
      </c>
      <c r="D146" s="2" t="b">
        <f t="shared" si="42"/>
        <v>0</v>
      </c>
      <c r="E146" s="10">
        <f t="shared" si="43"/>
        <v>76.044600110140934</v>
      </c>
      <c r="F146">
        <f t="shared" si="44"/>
        <v>-13.026364433057637</v>
      </c>
      <c r="G146">
        <f t="shared" si="45"/>
        <v>2489.4443240639107</v>
      </c>
      <c r="H146">
        <f t="shared" si="46"/>
        <v>76.044600110140934</v>
      </c>
    </row>
    <row r="147" spans="1:8" x14ac:dyDescent="0.4">
      <c r="A147" s="5">
        <f t="shared" si="47"/>
        <v>4.7333333333333263</v>
      </c>
      <c r="B147" s="2">
        <v>76.280703125000002</v>
      </c>
      <c r="C147" s="2" t="b">
        <f t="shared" si="41"/>
        <v>0</v>
      </c>
      <c r="D147" s="2" t="b">
        <f t="shared" si="42"/>
        <v>0</v>
      </c>
      <c r="E147" s="10">
        <f t="shared" si="43"/>
        <v>82.061350369567208</v>
      </c>
      <c r="F147">
        <f t="shared" si="44"/>
        <v>-5.7806472445672057</v>
      </c>
      <c r="G147">
        <f t="shared" si="45"/>
        <v>2506.766748070032</v>
      </c>
      <c r="H147">
        <f t="shared" si="46"/>
        <v>82.061350369567208</v>
      </c>
    </row>
    <row r="148" spans="1:8" x14ac:dyDescent="0.4">
      <c r="A148" s="5">
        <f t="shared" si="47"/>
        <v>4.7666666666666595</v>
      </c>
      <c r="B148" s="2">
        <v>82.459576822916603</v>
      </c>
      <c r="C148" s="2" t="b">
        <f t="shared" si="41"/>
        <v>0</v>
      </c>
      <c r="D148" s="2" t="b">
        <f t="shared" si="42"/>
        <v>0</v>
      </c>
      <c r="E148" s="10">
        <f t="shared" si="43"/>
        <v>87.891112824090257</v>
      </c>
      <c r="F148">
        <f t="shared" si="44"/>
        <v>-5.4315360011736544</v>
      </c>
      <c r="G148">
        <f t="shared" si="45"/>
        <v>2524.0891720761538</v>
      </c>
      <c r="H148">
        <f t="shared" si="46"/>
        <v>87.891112824090257</v>
      </c>
    </row>
    <row r="149" spans="1:8" x14ac:dyDescent="0.4">
      <c r="A149" s="5">
        <f t="shared" si="47"/>
        <v>4.7999999999999927</v>
      </c>
      <c r="B149" s="2">
        <v>85.863391927083299</v>
      </c>
      <c r="C149" s="2" t="b">
        <f t="shared" si="41"/>
        <v>0</v>
      </c>
      <c r="D149" s="2" t="b">
        <f t="shared" si="42"/>
        <v>0</v>
      </c>
      <c r="E149" s="10">
        <f t="shared" si="43"/>
        <v>93.005062049089489</v>
      </c>
      <c r="F149">
        <f t="shared" si="44"/>
        <v>-7.1416701220061896</v>
      </c>
      <c r="G149">
        <f t="shared" si="45"/>
        <v>2541.411596082276</v>
      </c>
      <c r="H149">
        <f t="shared" si="46"/>
        <v>93.005062049089489</v>
      </c>
    </row>
    <row r="150" spans="1:8" x14ac:dyDescent="0.4">
      <c r="A150" s="5">
        <f t="shared" si="47"/>
        <v>4.8333333333333259</v>
      </c>
      <c r="B150" s="2">
        <v>91.150722656249997</v>
      </c>
      <c r="C150" s="2" t="b">
        <f t="shared" si="41"/>
        <v>0</v>
      </c>
      <c r="D150" s="2" t="b">
        <f t="shared" si="42"/>
        <v>0</v>
      </c>
      <c r="E150" s="10">
        <f t="shared" si="43"/>
        <v>96.939304980053834</v>
      </c>
      <c r="F150">
        <f t="shared" si="44"/>
        <v>-5.788582323803837</v>
      </c>
      <c r="G150">
        <f t="shared" si="45"/>
        <v>2558.7340200883978</v>
      </c>
      <c r="H150">
        <f t="shared" si="46"/>
        <v>96.939304980053834</v>
      </c>
    </row>
    <row r="151" spans="1:8" x14ac:dyDescent="0.4">
      <c r="A151" s="5">
        <f t="shared" si="47"/>
        <v>4.8666666666666591</v>
      </c>
      <c r="B151" s="2">
        <v>105.841829427083</v>
      </c>
      <c r="C151" s="2" t="b">
        <f t="shared" si="41"/>
        <v>0</v>
      </c>
      <c r="D151" s="2" t="b">
        <f t="shared" si="42"/>
        <v>0</v>
      </c>
      <c r="E151" s="10">
        <f t="shared" si="43"/>
        <v>99.336961262979599</v>
      </c>
      <c r="F151">
        <f t="shared" si="44"/>
        <v>6.5048681641033994</v>
      </c>
      <c r="G151">
        <f t="shared" si="45"/>
        <v>2576.0564440945195</v>
      </c>
      <c r="H151">
        <f t="shared" si="46"/>
        <v>99.336961262979599</v>
      </c>
    </row>
    <row r="152" spans="1:8" x14ac:dyDescent="0.4">
      <c r="A152" s="5">
        <f t="shared" si="47"/>
        <v>4.8999999999999924</v>
      </c>
      <c r="B152" s="3">
        <v>114.240182291666</v>
      </c>
      <c r="C152" s="3" t="b">
        <f t="shared" si="41"/>
        <v>1</v>
      </c>
      <c r="D152" s="2" t="b">
        <f t="shared" si="42"/>
        <v>0</v>
      </c>
      <c r="E152" s="10">
        <f t="shared" si="43"/>
        <v>99.980536340960953</v>
      </c>
      <c r="F152">
        <f t="shared" si="44"/>
        <v>14.25964595070505</v>
      </c>
      <c r="G152">
        <f t="shared" si="45"/>
        <v>2593.3788681006413</v>
      </c>
      <c r="H152">
        <f t="shared" si="46"/>
        <v>99.980536340960953</v>
      </c>
    </row>
    <row r="153" spans="1:8" x14ac:dyDescent="0.4">
      <c r="A153" s="5">
        <f t="shared" si="47"/>
        <v>4.9333333333333256</v>
      </c>
      <c r="B153" s="2">
        <v>94.761891276041595</v>
      </c>
      <c r="C153" s="2" t="b">
        <f t="shared" si="41"/>
        <v>0</v>
      </c>
      <c r="D153" s="2" t="b">
        <f t="shared" si="42"/>
        <v>0</v>
      </c>
      <c r="E153" s="10">
        <f t="shared" si="43"/>
        <v>98.811650671684845</v>
      </c>
      <c r="F153">
        <f t="shared" si="44"/>
        <v>-4.0497593956432496</v>
      </c>
      <c r="G153">
        <f t="shared" si="45"/>
        <v>2610.701292106763</v>
      </c>
      <c r="H153">
        <f t="shared" si="46"/>
        <v>98.811650671684845</v>
      </c>
    </row>
    <row r="154" spans="1:8" x14ac:dyDescent="0.4">
      <c r="A154" s="5">
        <f t="shared" si="47"/>
        <v>4.9666666666666588</v>
      </c>
      <c r="B154" s="2">
        <v>89.257031249999997</v>
      </c>
      <c r="C154" s="2" t="b">
        <f t="shared" si="41"/>
        <v>0</v>
      </c>
      <c r="D154" s="2" t="b">
        <f t="shared" si="42"/>
        <v>0</v>
      </c>
      <c r="E154" s="10">
        <f t="shared" si="43"/>
        <v>95.936335412545773</v>
      </c>
      <c r="F154">
        <f t="shared" si="44"/>
        <v>-6.6793041625457761</v>
      </c>
      <c r="G154">
        <f t="shared" si="45"/>
        <v>2628.0237161128848</v>
      </c>
      <c r="H154">
        <f t="shared" si="46"/>
        <v>95.936335412545773</v>
      </c>
    </row>
    <row r="155" spans="1:8" x14ac:dyDescent="0.4">
      <c r="A155" s="5">
        <f t="shared" si="47"/>
        <v>4.999999999999992</v>
      </c>
      <c r="B155" s="2">
        <v>85.146106770833299</v>
      </c>
      <c r="C155" s="2" t="b">
        <f t="shared" si="41"/>
        <v>0</v>
      </c>
      <c r="D155" s="2" t="b">
        <f t="shared" si="42"/>
        <v>0</v>
      </c>
      <c r="E155" s="10">
        <f t="shared" si="43"/>
        <v>91.615414194814051</v>
      </c>
      <c r="F155">
        <f t="shared" si="44"/>
        <v>-6.4693074239807515</v>
      </c>
      <c r="G155">
        <f t="shared" si="45"/>
        <v>2645.346140119007</v>
      </c>
      <c r="H155">
        <f t="shared" si="46"/>
        <v>91.615414194814051</v>
      </c>
    </row>
    <row r="156" spans="1:8" x14ac:dyDescent="0.4">
      <c r="A156" s="5">
        <f t="shared" si="47"/>
        <v>5.0333333333333252</v>
      </c>
      <c r="B156" s="2">
        <v>80.601790364583294</v>
      </c>
      <c r="C156" s="2" t="b">
        <f t="shared" si="41"/>
        <v>0</v>
      </c>
      <c r="D156" s="2" t="b">
        <f t="shared" si="42"/>
        <v>0</v>
      </c>
      <c r="E156" s="10">
        <f t="shared" si="43"/>
        <v>86.240843468781733</v>
      </c>
      <c r="F156">
        <f t="shared" si="44"/>
        <v>-5.6390531041984389</v>
      </c>
      <c r="G156">
        <f t="shared" si="45"/>
        <v>2662.6685641251283</v>
      </c>
      <c r="H156">
        <f t="shared" si="46"/>
        <v>86.240843468781733</v>
      </c>
    </row>
    <row r="157" spans="1:8" x14ac:dyDescent="0.4">
      <c r="A157" s="5">
        <f t="shared" si="47"/>
        <v>5.0666666666666584</v>
      </c>
      <c r="B157" s="2">
        <v>70.267330729166602</v>
      </c>
      <c r="C157" s="2" t="b">
        <f t="shared" si="41"/>
        <v>0</v>
      </c>
      <c r="D157" s="2" t="b">
        <f t="shared" si="42"/>
        <v>0</v>
      </c>
      <c r="E157" s="10">
        <f t="shared" si="43"/>
        <v>80.30015761831423</v>
      </c>
      <c r="F157">
        <f t="shared" si="44"/>
        <v>-10.032826889147628</v>
      </c>
      <c r="G157">
        <f t="shared" si="45"/>
        <v>2679.9909881312501</v>
      </c>
      <c r="H157">
        <f t="shared" si="46"/>
        <v>80.30015761831423</v>
      </c>
    </row>
    <row r="158" spans="1:8" x14ac:dyDescent="0.4">
      <c r="A158" s="5">
        <f t="shared" si="47"/>
        <v>5.0999999999999917</v>
      </c>
      <c r="B158" s="2">
        <v>66.971816406249999</v>
      </c>
      <c r="C158" s="2" t="b">
        <f t="shared" si="41"/>
        <v>0</v>
      </c>
      <c r="D158" s="2" t="b">
        <f t="shared" si="42"/>
        <v>0</v>
      </c>
      <c r="E158" s="10">
        <f t="shared" si="43"/>
        <v>74.332244075261116</v>
      </c>
      <c r="F158">
        <f t="shared" si="44"/>
        <v>-7.3604276690111163</v>
      </c>
      <c r="G158">
        <f t="shared" si="45"/>
        <v>2697.3134121373723</v>
      </c>
      <c r="H158">
        <f t="shared" si="46"/>
        <v>74.332244075261116</v>
      </c>
    </row>
    <row r="159" spans="1:8" x14ac:dyDescent="0.4">
      <c r="A159" s="5">
        <f t="shared" si="47"/>
        <v>5.1333333333333249</v>
      </c>
      <c r="B159" s="2">
        <v>65.189938151041602</v>
      </c>
      <c r="C159" s="2" t="b">
        <f t="shared" si="41"/>
        <v>0</v>
      </c>
      <c r="D159" s="2" t="b">
        <f t="shared" si="42"/>
        <v>0</v>
      </c>
      <c r="E159" s="10">
        <f t="shared" si="43"/>
        <v>68.878460131300315</v>
      </c>
      <c r="F159">
        <f t="shared" si="44"/>
        <v>-3.688521980258713</v>
      </c>
      <c r="G159">
        <f t="shared" si="45"/>
        <v>2714.6358361434941</v>
      </c>
      <c r="H159">
        <f t="shared" si="46"/>
        <v>68.878460131300315</v>
      </c>
    </row>
    <row r="160" spans="1:8" x14ac:dyDescent="0.4">
      <c r="A160" s="5">
        <f t="shared" si="47"/>
        <v>5.1666666666666581</v>
      </c>
      <c r="B160" s="2">
        <v>61.485309244791601</v>
      </c>
      <c r="C160" s="2" t="b">
        <f t="shared" si="41"/>
        <v>0</v>
      </c>
      <c r="D160" s="2" t="b">
        <f t="shared" si="42"/>
        <v>0</v>
      </c>
      <c r="E160" s="10">
        <f t="shared" si="43"/>
        <v>64.433525705545563</v>
      </c>
      <c r="F160">
        <f t="shared" si="44"/>
        <v>-2.9482164607539616</v>
      </c>
      <c r="G160">
        <f t="shared" si="45"/>
        <v>2731.9582601496163</v>
      </c>
      <c r="H160">
        <f t="shared" si="46"/>
        <v>64.433525705545563</v>
      </c>
    </row>
    <row r="161" spans="1:8" x14ac:dyDescent="0.4">
      <c r="A161" s="5">
        <f t="shared" si="47"/>
        <v>5.1999999999999913</v>
      </c>
      <c r="B161" s="2">
        <v>62.035227864583298</v>
      </c>
      <c r="C161" s="2" t="b">
        <f t="shared" si="41"/>
        <v>0</v>
      </c>
      <c r="D161" s="2" t="b">
        <f t="shared" si="42"/>
        <v>0</v>
      </c>
      <c r="E161" s="10">
        <f t="shared" si="43"/>
        <v>61.4006466495984</v>
      </c>
      <c r="F161">
        <f t="shared" si="44"/>
        <v>0.63458121498489817</v>
      </c>
      <c r="G161">
        <f t="shared" si="45"/>
        <v>2749.2806841557376</v>
      </c>
      <c r="H161">
        <f t="shared" si="46"/>
        <v>61.4006466495984</v>
      </c>
    </row>
    <row r="162" spans="1:8" x14ac:dyDescent="0.4">
      <c r="A162" s="5">
        <f t="shared" si="47"/>
        <v>5.2333333333333245</v>
      </c>
      <c r="B162" s="2">
        <v>59.768668619791598</v>
      </c>
      <c r="C162" s="2" t="b">
        <f t="shared" si="41"/>
        <v>0</v>
      </c>
      <c r="D162" s="2" t="b">
        <f t="shared" si="42"/>
        <v>0</v>
      </c>
      <c r="E162" s="10">
        <f t="shared" si="43"/>
        <v>60.054939414102698</v>
      </c>
      <c r="F162">
        <f t="shared" si="44"/>
        <v>-0.28627079431110047</v>
      </c>
      <c r="G162">
        <f t="shared" si="45"/>
        <v>2766.6031081618594</v>
      </c>
      <c r="H162">
        <f t="shared" si="46"/>
        <v>60.054939414102698</v>
      </c>
    </row>
    <row r="163" spans="1:8" x14ac:dyDescent="0.4">
      <c r="A163" s="5">
        <f t="shared" si="47"/>
        <v>5.2666666666666577</v>
      </c>
      <c r="B163" s="2">
        <v>62.6952311197916</v>
      </c>
      <c r="C163" s="2" t="b">
        <f t="shared" si="41"/>
        <v>0</v>
      </c>
      <c r="D163" s="2" t="b">
        <f t="shared" si="42"/>
        <v>0</v>
      </c>
      <c r="E163" s="10">
        <f t="shared" si="43"/>
        <v>60.518474873434073</v>
      </c>
      <c r="F163">
        <f t="shared" si="44"/>
        <v>2.1767562463575274</v>
      </c>
      <c r="G163">
        <f t="shared" si="45"/>
        <v>2783.9255321679816</v>
      </c>
      <c r="H163">
        <f t="shared" si="46"/>
        <v>60.518474873434073</v>
      </c>
    </row>
    <row r="164" spans="1:8" x14ac:dyDescent="0.4">
      <c r="A164" s="5">
        <f t="shared" si="47"/>
        <v>5.2999999999999909</v>
      </c>
      <c r="B164" s="2">
        <v>61.019980468749999</v>
      </c>
      <c r="C164" s="2" t="b">
        <f t="shared" si="41"/>
        <v>0</v>
      </c>
      <c r="D164" s="2" t="b">
        <f t="shared" si="42"/>
        <v>0</v>
      </c>
      <c r="E164" s="10">
        <f t="shared" si="43"/>
        <v>62.749205116031874</v>
      </c>
      <c r="F164">
        <f t="shared" si="44"/>
        <v>-1.7292246472818746</v>
      </c>
      <c r="G164">
        <f t="shared" si="45"/>
        <v>2801.2479561741034</v>
      </c>
      <c r="H164">
        <f t="shared" si="46"/>
        <v>62.749205116031874</v>
      </c>
    </row>
    <row r="165" spans="1:8" x14ac:dyDescent="0.4">
      <c r="A165" s="5">
        <f t="shared" si="47"/>
        <v>5.3333333333333242</v>
      </c>
      <c r="B165" s="2">
        <v>60.170507812499999</v>
      </c>
      <c r="C165" s="2" t="b">
        <f t="shared" si="41"/>
        <v>0</v>
      </c>
      <c r="D165" s="2" t="b">
        <f t="shared" si="42"/>
        <v>0</v>
      </c>
      <c r="E165" s="10">
        <f t="shared" si="43"/>
        <v>66.544777665794555</v>
      </c>
      <c r="F165">
        <f t="shared" si="44"/>
        <v>-6.3742698532945568</v>
      </c>
      <c r="G165">
        <f t="shared" si="45"/>
        <v>2818.5703801802251</v>
      </c>
      <c r="H165">
        <f t="shared" si="46"/>
        <v>66.544777665794555</v>
      </c>
    </row>
    <row r="166" spans="1:8" x14ac:dyDescent="0.4">
      <c r="A166" s="5">
        <f t="shared" si="47"/>
        <v>5.3666666666666574</v>
      </c>
      <c r="B166" s="2">
        <v>60.556891276041597</v>
      </c>
      <c r="C166" s="2" t="b">
        <f t="shared" si="41"/>
        <v>0</v>
      </c>
      <c r="D166" s="2" t="b">
        <f t="shared" si="42"/>
        <v>0</v>
      </c>
      <c r="E166" s="10">
        <f t="shared" si="43"/>
        <v>71.560891141496981</v>
      </c>
      <c r="F166">
        <f t="shared" si="44"/>
        <v>-11.003999865455384</v>
      </c>
      <c r="G166">
        <f t="shared" si="45"/>
        <v>2835.8928041863469</v>
      </c>
      <c r="H166">
        <f t="shared" si="46"/>
        <v>71.560891141496981</v>
      </c>
    </row>
    <row r="167" spans="1:8" x14ac:dyDescent="0.4">
      <c r="A167" s="5">
        <f t="shared" si="47"/>
        <v>5.3999999999999906</v>
      </c>
      <c r="B167" s="2">
        <v>63.381087239583302</v>
      </c>
      <c r="C167" s="2" t="b">
        <f t="shared" si="41"/>
        <v>0</v>
      </c>
      <c r="D167" s="2" t="b">
        <f t="shared" si="42"/>
        <v>0</v>
      </c>
      <c r="E167" s="10">
        <f t="shared" si="43"/>
        <v>77.342527288205758</v>
      </c>
      <c r="F167">
        <f t="shared" si="44"/>
        <v>-13.961440048622457</v>
      </c>
      <c r="G167">
        <f t="shared" si="45"/>
        <v>2853.2152281924687</v>
      </c>
      <c r="H167">
        <f t="shared" si="46"/>
        <v>77.342527288205758</v>
      </c>
    </row>
    <row r="168" spans="1:8" x14ac:dyDescent="0.4">
      <c r="A168" s="5">
        <f t="shared" si="47"/>
        <v>5.4333333333333238</v>
      </c>
      <c r="B168" s="2">
        <v>76.611585286458293</v>
      </c>
      <c r="C168" s="2" t="b">
        <f t="shared" si="41"/>
        <v>0</v>
      </c>
      <c r="D168" s="2" t="b">
        <f t="shared" si="42"/>
        <v>0</v>
      </c>
      <c r="E168" s="10">
        <f t="shared" si="43"/>
        <v>83.365226282019307</v>
      </c>
      <c r="F168">
        <f t="shared" si="44"/>
        <v>-6.7536409955610139</v>
      </c>
      <c r="G168">
        <f t="shared" si="45"/>
        <v>2870.5376521985904</v>
      </c>
      <c r="H168">
        <f t="shared" si="46"/>
        <v>83.365226282019307</v>
      </c>
    </row>
    <row r="169" spans="1:8" x14ac:dyDescent="0.4">
      <c r="A169" s="5">
        <f t="shared" si="47"/>
        <v>5.466666666666657</v>
      </c>
      <c r="B169" s="2">
        <v>82.298593749999995</v>
      </c>
      <c r="C169" s="2" t="b">
        <f t="shared" si="41"/>
        <v>0</v>
      </c>
      <c r="D169" s="2" t="b">
        <f t="shared" si="42"/>
        <v>0</v>
      </c>
      <c r="E169" s="10">
        <f t="shared" si="43"/>
        <v>89.082661170920275</v>
      </c>
      <c r="F169">
        <f t="shared" si="44"/>
        <v>-6.7840674209202803</v>
      </c>
      <c r="G169">
        <f t="shared" si="45"/>
        <v>2887.8600762047126</v>
      </c>
      <c r="H169">
        <f t="shared" si="46"/>
        <v>89.082661170920275</v>
      </c>
    </row>
    <row r="170" spans="1:8" x14ac:dyDescent="0.4">
      <c r="A170" s="5">
        <f t="shared" si="47"/>
        <v>5.4999999999999902</v>
      </c>
      <c r="B170" s="2">
        <v>87.635996093749995</v>
      </c>
      <c r="C170" s="2" t="b">
        <f t="shared" si="41"/>
        <v>0</v>
      </c>
      <c r="D170" s="2" t="b">
        <f t="shared" si="42"/>
        <v>0</v>
      </c>
      <c r="E170" s="10">
        <f t="shared" si="43"/>
        <v>93.976195911596136</v>
      </c>
      <c r="F170">
        <f t="shared" si="44"/>
        <v>-6.3401998178461412</v>
      </c>
      <c r="G170">
        <f t="shared" si="45"/>
        <v>2905.1825002108344</v>
      </c>
      <c r="H170">
        <f t="shared" si="46"/>
        <v>93.976195911596136</v>
      </c>
    </row>
    <row r="171" spans="1:8" x14ac:dyDescent="0.4">
      <c r="A171" s="5">
        <f t="shared" si="47"/>
        <v>5.5333333333333234</v>
      </c>
      <c r="B171" s="2">
        <v>93.338121744791593</v>
      </c>
      <c r="C171" s="2" t="b">
        <f t="shared" si="41"/>
        <v>0</v>
      </c>
      <c r="D171" s="2" t="b">
        <f t="shared" si="42"/>
        <v>0</v>
      </c>
      <c r="E171" s="10">
        <f t="shared" si="43"/>
        <v>97.601931527489853</v>
      </c>
      <c r="F171">
        <f t="shared" si="44"/>
        <v>-4.2638097826982602</v>
      </c>
      <c r="G171">
        <f t="shared" si="45"/>
        <v>2922.5049242169557</v>
      </c>
      <c r="H171">
        <f t="shared" si="46"/>
        <v>97.601931527489853</v>
      </c>
    </row>
    <row r="172" spans="1:8" x14ac:dyDescent="0.4">
      <c r="A172" s="5">
        <f t="shared" si="47"/>
        <v>5.5666666666666567</v>
      </c>
      <c r="B172" s="3">
        <v>111.840361328125</v>
      </c>
      <c r="C172" s="3" t="b">
        <f t="shared" si="41"/>
        <v>1</v>
      </c>
      <c r="D172" s="2" t="b">
        <f t="shared" si="42"/>
        <v>0</v>
      </c>
      <c r="E172" s="10">
        <f t="shared" si="43"/>
        <v>99.630972769164714</v>
      </c>
      <c r="F172">
        <f t="shared" si="44"/>
        <v>12.209388558960285</v>
      </c>
      <c r="G172">
        <f t="shared" si="45"/>
        <v>2939.8273482230779</v>
      </c>
      <c r="H172">
        <f t="shared" si="46"/>
        <v>99.630972769164714</v>
      </c>
    </row>
    <row r="173" spans="1:8" x14ac:dyDescent="0.4">
      <c r="A173" s="5">
        <f t="shared" si="47"/>
        <v>5.5999999999999899</v>
      </c>
      <c r="B173" s="3">
        <v>110.886917317708</v>
      </c>
      <c r="C173" s="3"/>
      <c r="D173" s="2" t="b">
        <f t="shared" si="42"/>
        <v>0</v>
      </c>
      <c r="E173" s="10">
        <f t="shared" si="43"/>
        <v>99.879262635229551</v>
      </c>
      <c r="F173">
        <f t="shared" si="44"/>
        <v>11.007654682478446</v>
      </c>
      <c r="G173">
        <f t="shared" si="45"/>
        <v>2957.1497722291997</v>
      </c>
      <c r="H173">
        <f t="shared" si="46"/>
        <v>99.879262635229551</v>
      </c>
    </row>
    <row r="174" spans="1:8" x14ac:dyDescent="0.4">
      <c r="A174" s="5">
        <f t="shared" si="47"/>
        <v>5.6333333333333231</v>
      </c>
      <c r="B174" s="2">
        <v>95.5263671875</v>
      </c>
      <c r="C174" s="2" t="b">
        <f t="shared" si="41"/>
        <v>0</v>
      </c>
      <c r="D174" s="2" t="b">
        <f t="shared" si="42"/>
        <v>0</v>
      </c>
      <c r="E174" s="10">
        <f t="shared" si="43"/>
        <v>98.324278425167051</v>
      </c>
      <c r="F174">
        <f t="shared" si="44"/>
        <v>-2.7979112376670514</v>
      </c>
      <c r="G174">
        <f t="shared" si="45"/>
        <v>2974.4721962353215</v>
      </c>
      <c r="H174">
        <f t="shared" si="46"/>
        <v>98.324278425167051</v>
      </c>
    </row>
    <row r="175" spans="1:8" x14ac:dyDescent="0.4">
      <c r="A175" s="5">
        <f t="shared" si="47"/>
        <v>5.6666666666666563</v>
      </c>
      <c r="B175" s="2">
        <v>90.553733723958302</v>
      </c>
      <c r="C175" s="2" t="b">
        <f t="shared" si="41"/>
        <v>0</v>
      </c>
      <c r="D175" s="2" t="b">
        <f t="shared" si="42"/>
        <v>0</v>
      </c>
      <c r="E175" s="10">
        <f t="shared" si="43"/>
        <v>95.107074803138758</v>
      </c>
      <c r="F175">
        <f t="shared" si="44"/>
        <v>-4.5533410791804556</v>
      </c>
      <c r="G175">
        <f t="shared" si="45"/>
        <v>2991.7946202414432</v>
      </c>
      <c r="H175">
        <f t="shared" si="46"/>
        <v>95.107074803138758</v>
      </c>
    </row>
    <row r="176" spans="1:8" x14ac:dyDescent="0.4">
      <c r="A176" s="5">
        <f t="shared" si="47"/>
        <v>5.6999999999999895</v>
      </c>
      <c r="B176" s="2">
        <v>82.868255208333295</v>
      </c>
      <c r="C176" s="2" t="b">
        <f t="shared" si="41"/>
        <v>0</v>
      </c>
      <c r="D176" s="2" t="b">
        <f t="shared" si="42"/>
        <v>0</v>
      </c>
      <c r="E176" s="10">
        <f t="shared" si="43"/>
        <v>90.519488543761639</v>
      </c>
      <c r="F176">
        <f t="shared" si="44"/>
        <v>-7.6512333354283442</v>
      </c>
      <c r="G176">
        <f t="shared" si="45"/>
        <v>3009.117044247565</v>
      </c>
      <c r="H176">
        <f t="shared" si="46"/>
        <v>90.519488543761639</v>
      </c>
    </row>
    <row r="177" spans="1:8" x14ac:dyDescent="0.4">
      <c r="A177" s="5">
        <f t="shared" si="47"/>
        <v>5.7333333333333227</v>
      </c>
      <c r="B177" s="2">
        <v>74.392910156249997</v>
      </c>
      <c r="C177" s="2" t="b">
        <f t="shared" si="41"/>
        <v>0</v>
      </c>
      <c r="D177" s="2" t="b">
        <f t="shared" si="42"/>
        <v>0</v>
      </c>
      <c r="E177" s="10">
        <f t="shared" si="43"/>
        <v>84.97766563420484</v>
      </c>
      <c r="F177">
        <f t="shared" si="44"/>
        <v>-10.584755477954843</v>
      </c>
      <c r="G177">
        <f t="shared" si="45"/>
        <v>3026.4394682536868</v>
      </c>
      <c r="H177">
        <f t="shared" si="46"/>
        <v>84.97766563420484</v>
      </c>
    </row>
    <row r="178" spans="1:8" x14ac:dyDescent="0.4">
      <c r="A178" s="5">
        <f t="shared" si="47"/>
        <v>5.7666666666666559</v>
      </c>
      <c r="B178" s="2">
        <v>65.748017578125001</v>
      </c>
      <c r="C178" s="2" t="b">
        <f t="shared" si="41"/>
        <v>0</v>
      </c>
      <c r="D178" s="2" t="b">
        <f t="shared" si="42"/>
        <v>0</v>
      </c>
      <c r="E178" s="10">
        <f t="shared" si="43"/>
        <v>78.98431212401664</v>
      </c>
      <c r="F178">
        <f t="shared" si="44"/>
        <v>-13.236294545891639</v>
      </c>
      <c r="G178">
        <f t="shared" si="45"/>
        <v>3043.761892259809</v>
      </c>
      <c r="H178">
        <f t="shared" si="46"/>
        <v>78.98431212401664</v>
      </c>
    </row>
    <row r="179" spans="1:8" x14ac:dyDescent="0.4">
      <c r="A179" s="5">
        <f t="shared" si="47"/>
        <v>5.7999999999999892</v>
      </c>
      <c r="B179" s="2">
        <v>64.922164713541605</v>
      </c>
      <c r="C179" s="2" t="b">
        <f t="shared" si="41"/>
        <v>0</v>
      </c>
      <c r="D179" s="2" t="b">
        <f t="shared" si="42"/>
        <v>0</v>
      </c>
      <c r="E179" s="10">
        <f t="shared" si="43"/>
        <v>73.083092997774585</v>
      </c>
      <c r="F179">
        <f t="shared" si="44"/>
        <v>-8.1609282842329804</v>
      </c>
      <c r="G179">
        <f t="shared" si="45"/>
        <v>3061.0843162659307</v>
      </c>
      <c r="H179">
        <f t="shared" si="46"/>
        <v>73.083092997774585</v>
      </c>
    </row>
    <row r="180" spans="1:8" x14ac:dyDescent="0.4">
      <c r="A180" s="5">
        <f t="shared" si="47"/>
        <v>5.8333333333333224</v>
      </c>
      <c r="B180" s="2">
        <v>63.216064453125</v>
      </c>
      <c r="C180" s="2" t="b">
        <f t="shared" si="41"/>
        <v>0</v>
      </c>
      <c r="D180" s="2" t="b">
        <f t="shared" si="42"/>
        <v>0</v>
      </c>
      <c r="E180" s="10">
        <f t="shared" si="43"/>
        <v>67.809315608832804</v>
      </c>
      <c r="F180">
        <f t="shared" si="44"/>
        <v>-4.5932511557078044</v>
      </c>
      <c r="G180">
        <f t="shared" si="45"/>
        <v>3078.4067402720525</v>
      </c>
      <c r="H180">
        <f t="shared" si="46"/>
        <v>67.809315608832804</v>
      </c>
    </row>
    <row r="181" spans="1:8" x14ac:dyDescent="0.4">
      <c r="A181" s="5">
        <f t="shared" si="47"/>
        <v>5.8666666666666556</v>
      </c>
      <c r="B181" s="2">
        <v>60.327656249999997</v>
      </c>
      <c r="C181" s="2" t="b">
        <f t="shared" si="41"/>
        <v>0</v>
      </c>
      <c r="D181" s="2" t="b">
        <f t="shared" si="42"/>
        <v>0</v>
      </c>
      <c r="E181" s="10">
        <f t="shared" si="43"/>
        <v>63.641371244798194</v>
      </c>
      <c r="F181">
        <f t="shared" si="44"/>
        <v>-3.3137149947981968</v>
      </c>
      <c r="G181">
        <f t="shared" si="45"/>
        <v>3095.7291642781743</v>
      </c>
      <c r="H181">
        <f t="shared" si="46"/>
        <v>63.641371244798194</v>
      </c>
    </row>
    <row r="182" spans="1:8" x14ac:dyDescent="0.4">
      <c r="A182" s="5">
        <f t="shared" si="47"/>
        <v>5.8999999999999888</v>
      </c>
      <c r="B182" s="2">
        <v>60.372786458333302</v>
      </c>
      <c r="C182" s="2" t="b">
        <f t="shared" si="41"/>
        <v>0</v>
      </c>
      <c r="D182" s="2" t="b">
        <f t="shared" si="42"/>
        <v>0</v>
      </c>
      <c r="E182" s="10">
        <f t="shared" si="43"/>
        <v>60.957339624235843</v>
      </c>
      <c r="F182">
        <f t="shared" si="44"/>
        <v>-0.58455316590254114</v>
      </c>
      <c r="G182">
        <f t="shared" si="45"/>
        <v>3113.051588284296</v>
      </c>
      <c r="H182">
        <f t="shared" si="46"/>
        <v>60.957339624235843</v>
      </c>
    </row>
    <row r="183" spans="1:8" x14ac:dyDescent="0.4">
      <c r="A183" s="5">
        <f t="shared" si="47"/>
        <v>5.933333333333322</v>
      </c>
      <c r="B183" s="2">
        <v>58.959749348958297</v>
      </c>
      <c r="C183" s="2" t="b">
        <f t="shared" si="41"/>
        <v>0</v>
      </c>
      <c r="D183" s="3" t="b">
        <f t="shared" si="42"/>
        <v>1</v>
      </c>
      <c r="E183" s="10">
        <f t="shared" si="43"/>
        <v>60.000692787818245</v>
      </c>
      <c r="F183">
        <f t="shared" si="44"/>
        <v>-1.0409434388599479</v>
      </c>
      <c r="G183">
        <f t="shared" si="45"/>
        <v>3130.3740122904182</v>
      </c>
      <c r="H183">
        <f t="shared" si="46"/>
        <v>60.000692787818245</v>
      </c>
    </row>
    <row r="184" spans="1:8" x14ac:dyDescent="0.4">
      <c r="A184" s="5">
        <f t="shared" si="47"/>
        <v>5.9666666666666552</v>
      </c>
      <c r="B184" s="2">
        <v>60.619296875000003</v>
      </c>
      <c r="C184" s="2" t="b">
        <f t="shared" si="41"/>
        <v>0</v>
      </c>
      <c r="D184" s="2" t="b">
        <f t="shared" si="42"/>
        <v>0</v>
      </c>
      <c r="E184" s="10">
        <f t="shared" si="43"/>
        <v>60.858209429090323</v>
      </c>
      <c r="F184">
        <f t="shared" si="44"/>
        <v>-0.23891255409031942</v>
      </c>
      <c r="G184">
        <f t="shared" si="45"/>
        <v>3147.69643629654</v>
      </c>
      <c r="H184">
        <f t="shared" si="46"/>
        <v>60.858209429090323</v>
      </c>
    </row>
    <row r="185" spans="1:8" x14ac:dyDescent="0.4">
      <c r="A185" s="5">
        <f t="shared" si="47"/>
        <v>5.9999999999999885</v>
      </c>
      <c r="B185" s="2">
        <v>58.429182942708302</v>
      </c>
      <c r="C185" s="2" t="b">
        <f t="shared" si="41"/>
        <v>0</v>
      </c>
      <c r="D185" s="3" t="b">
        <f t="shared" si="42"/>
        <v>1</v>
      </c>
      <c r="E185" s="10">
        <f t="shared" si="43"/>
        <v>63.452103084971007</v>
      </c>
      <c r="F185">
        <f t="shared" si="44"/>
        <v>-5.0229201422627057</v>
      </c>
      <c r="G185">
        <f t="shared" si="45"/>
        <v>3165.0188603026613</v>
      </c>
      <c r="H185">
        <f t="shared" si="46"/>
        <v>63.452103084971007</v>
      </c>
    </row>
    <row r="186" spans="1:8" x14ac:dyDescent="0.4">
      <c r="A186" s="5">
        <f t="shared" si="47"/>
        <v>6.0333333333333217</v>
      </c>
      <c r="B186" s="2">
        <v>57.801604817708302</v>
      </c>
      <c r="C186" s="2" t="b">
        <f t="shared" si="41"/>
        <v>0</v>
      </c>
      <c r="D186" s="3" t="b">
        <f t="shared" si="42"/>
        <v>1</v>
      </c>
      <c r="E186" s="10">
        <f t="shared" si="43"/>
        <v>67.547078248191752</v>
      </c>
      <c r="F186">
        <f t="shared" si="44"/>
        <v>-9.7454734304834503</v>
      </c>
      <c r="G186">
        <f t="shared" si="45"/>
        <v>3182.3412843087835</v>
      </c>
      <c r="H186">
        <f t="shared" si="46"/>
        <v>67.547078248191752</v>
      </c>
    </row>
    <row r="187" spans="1:8" x14ac:dyDescent="0.4">
      <c r="A187" s="5">
        <f t="shared" si="47"/>
        <v>6.0666666666666549</v>
      </c>
      <c r="B187" s="2">
        <v>58.500843098958299</v>
      </c>
      <c r="C187" s="2" t="b">
        <f t="shared" si="41"/>
        <v>0</v>
      </c>
      <c r="D187" s="3" t="b">
        <f t="shared" si="42"/>
        <v>1</v>
      </c>
      <c r="E187" s="10">
        <f t="shared" si="43"/>
        <v>72.771674332426159</v>
      </c>
      <c r="F187">
        <f t="shared" si="44"/>
        <v>-14.27083123346786</v>
      </c>
      <c r="G187">
        <f t="shared" si="45"/>
        <v>3199.6637083149053</v>
      </c>
      <c r="H187">
        <f t="shared" si="46"/>
        <v>72.771674332426159</v>
      </c>
    </row>
    <row r="188" spans="1:8" x14ac:dyDescent="0.4">
      <c r="A188" s="5">
        <f t="shared" si="47"/>
        <v>6.0999999999999881</v>
      </c>
      <c r="B188" s="2">
        <v>62.873473307291597</v>
      </c>
      <c r="C188" s="2" t="b">
        <f t="shared" si="41"/>
        <v>0</v>
      </c>
      <c r="D188" s="2" t="b">
        <f t="shared" si="42"/>
        <v>0</v>
      </c>
      <c r="E188" s="10">
        <f t="shared" si="43"/>
        <v>78.651961350942997</v>
      </c>
      <c r="F188">
        <f t="shared" si="44"/>
        <v>-15.7784880436514</v>
      </c>
      <c r="G188">
        <f t="shared" si="45"/>
        <v>3216.9861323210271</v>
      </c>
      <c r="H188">
        <f t="shared" si="46"/>
        <v>78.651961350942997</v>
      </c>
    </row>
    <row r="189" spans="1:8" x14ac:dyDescent="0.4">
      <c r="A189" s="5">
        <f t="shared" si="47"/>
        <v>6.1333333333333213</v>
      </c>
      <c r="B189" s="2">
        <v>76.549899088541594</v>
      </c>
      <c r="C189" s="2" t="b">
        <f t="shared" si="41"/>
        <v>0</v>
      </c>
      <c r="D189" s="2" t="b">
        <f t="shared" si="42"/>
        <v>0</v>
      </c>
      <c r="E189" s="10">
        <f t="shared" si="43"/>
        <v>84.654530729428117</v>
      </c>
      <c r="F189">
        <f t="shared" si="44"/>
        <v>-8.1046316408865238</v>
      </c>
      <c r="G189">
        <f t="shared" si="45"/>
        <v>3234.3085563271493</v>
      </c>
      <c r="H189">
        <f t="shared" si="46"/>
        <v>84.654530729428117</v>
      </c>
    </row>
    <row r="190" spans="1:8" x14ac:dyDescent="0.4">
      <c r="A190" s="5">
        <f t="shared" si="47"/>
        <v>6.1666666666666545</v>
      </c>
      <c r="B190" s="2">
        <v>81.761497395833302</v>
      </c>
      <c r="C190" s="2" t="b">
        <f t="shared" si="41"/>
        <v>0</v>
      </c>
      <c r="D190" s="2" t="b">
        <f t="shared" si="42"/>
        <v>0</v>
      </c>
      <c r="E190" s="10">
        <f t="shared" si="43"/>
        <v>90.234881499762039</v>
      </c>
      <c r="F190">
        <f t="shared" si="44"/>
        <v>-8.473384103928737</v>
      </c>
      <c r="G190">
        <f t="shared" si="45"/>
        <v>3251.6309803332706</v>
      </c>
      <c r="H190">
        <f t="shared" si="46"/>
        <v>90.234881499762039</v>
      </c>
    </row>
    <row r="191" spans="1:8" x14ac:dyDescent="0.4">
      <c r="A191" s="5">
        <f t="shared" si="47"/>
        <v>6.1999999999999877</v>
      </c>
      <c r="B191" s="2">
        <v>86.019541015624995</v>
      </c>
      <c r="C191" s="2" t="b">
        <f t="shared" si="41"/>
        <v>0</v>
      </c>
      <c r="D191" s="2" t="b">
        <f t="shared" si="42"/>
        <v>0</v>
      </c>
      <c r="E191" s="10">
        <f t="shared" si="43"/>
        <v>94.886812699440043</v>
      </c>
      <c r="F191">
        <f t="shared" si="44"/>
        <v>-8.8672716838150478</v>
      </c>
      <c r="G191">
        <f t="shared" si="45"/>
        <v>3268.9534043393924</v>
      </c>
      <c r="H191">
        <f t="shared" si="46"/>
        <v>94.886812699440043</v>
      </c>
    </row>
    <row r="192" spans="1:8" x14ac:dyDescent="0.4">
      <c r="A192" s="5">
        <f t="shared" si="47"/>
        <v>6.233333333333321</v>
      </c>
      <c r="B192" s="2">
        <v>91.7465559895833</v>
      </c>
      <c r="C192" s="2" t="b">
        <f t="shared" si="41"/>
        <v>0</v>
      </c>
      <c r="D192" s="2" t="b">
        <f t="shared" si="42"/>
        <v>0</v>
      </c>
      <c r="E192" s="10">
        <f t="shared" si="43"/>
        <v>98.18834152707592</v>
      </c>
      <c r="F192">
        <f t="shared" si="44"/>
        <v>-6.4417855374926205</v>
      </c>
      <c r="G192">
        <f t="shared" si="45"/>
        <v>3286.2758283455146</v>
      </c>
      <c r="H192">
        <f t="shared" si="46"/>
        <v>98.18834152707592</v>
      </c>
    </row>
    <row r="193" spans="1:8" x14ac:dyDescent="0.4">
      <c r="A193" s="5">
        <f t="shared" si="47"/>
        <v>6.2666666666666542</v>
      </c>
      <c r="B193" s="3">
        <v>112.114153645833</v>
      </c>
      <c r="C193" s="3" t="b">
        <f t="shared" si="41"/>
        <v>1</v>
      </c>
      <c r="D193" s="2" t="b">
        <f t="shared" si="42"/>
        <v>0</v>
      </c>
      <c r="E193" s="10">
        <f t="shared" si="43"/>
        <v>99.839981957674198</v>
      </c>
      <c r="F193">
        <f t="shared" si="44"/>
        <v>12.274171688158802</v>
      </c>
      <c r="G193">
        <f t="shared" si="45"/>
        <v>3303.5982523516363</v>
      </c>
      <c r="H193">
        <f t="shared" si="46"/>
        <v>99.839981957674198</v>
      </c>
    </row>
    <row r="194" spans="1:8" x14ac:dyDescent="0.4">
      <c r="A194" s="5">
        <f t="shared" si="47"/>
        <v>6.2999999999999874</v>
      </c>
      <c r="B194" s="2">
        <v>98.102122395833305</v>
      </c>
      <c r="C194" s="2" t="b">
        <f t="shared" si="41"/>
        <v>0</v>
      </c>
      <c r="D194" s="2" t="b">
        <f t="shared" si="42"/>
        <v>0</v>
      </c>
      <c r="E194" s="10">
        <f t="shared" si="43"/>
        <v>99.691911514102301</v>
      </c>
      <c r="F194">
        <f t="shared" si="44"/>
        <v>-1.589789118268996</v>
      </c>
      <c r="G194">
        <f t="shared" si="45"/>
        <v>3320.9206763577581</v>
      </c>
      <c r="H194">
        <f t="shared" si="46"/>
        <v>99.691911514102301</v>
      </c>
    </row>
    <row r="195" spans="1:8" x14ac:dyDescent="0.4">
      <c r="A195" s="5">
        <f t="shared" si="47"/>
        <v>6.3333333333333206</v>
      </c>
      <c r="B195" s="2">
        <v>89.448551432291595</v>
      </c>
      <c r="C195" s="2" t="b">
        <f t="shared" si="41"/>
        <v>0</v>
      </c>
      <c r="D195" s="2" t="b">
        <f t="shared" si="42"/>
        <v>0</v>
      </c>
      <c r="E195" s="10">
        <f t="shared" si="43"/>
        <v>97.757561861167474</v>
      </c>
      <c r="F195">
        <f t="shared" si="44"/>
        <v>-8.3090104288758795</v>
      </c>
      <c r="G195">
        <f t="shared" si="45"/>
        <v>3338.2431003638799</v>
      </c>
      <c r="H195">
        <f t="shared" si="46"/>
        <v>97.757561861167474</v>
      </c>
    </row>
    <row r="196" spans="1:8" x14ac:dyDescent="0.4">
      <c r="A196" s="5">
        <f t="shared" si="47"/>
        <v>6.3666666666666538</v>
      </c>
      <c r="B196" s="2">
        <v>85.665003255208305</v>
      </c>
      <c r="C196" s="2" t="b">
        <f t="shared" si="41"/>
        <v>0</v>
      </c>
      <c r="D196" s="2" t="b">
        <f t="shared" si="42"/>
        <v>0</v>
      </c>
      <c r="E196" s="10">
        <f t="shared" si="43"/>
        <v>94.2124004016257</v>
      </c>
      <c r="F196">
        <f t="shared" si="44"/>
        <v>-8.5473971464173957</v>
      </c>
      <c r="G196">
        <f t="shared" si="45"/>
        <v>3355.5655243700016</v>
      </c>
      <c r="H196">
        <f t="shared" si="46"/>
        <v>94.2124004016257</v>
      </c>
    </row>
    <row r="197" spans="1:8" x14ac:dyDescent="0.4">
      <c r="A197" s="5">
        <f t="shared" si="47"/>
        <v>6.399999999999987</v>
      </c>
      <c r="B197" s="2">
        <v>81.1498209635416</v>
      </c>
      <c r="C197" s="2" t="b">
        <f t="shared" si="41"/>
        <v>0</v>
      </c>
      <c r="D197" s="2" t="b">
        <f t="shared" si="42"/>
        <v>0</v>
      </c>
      <c r="E197" s="10">
        <f t="shared" si="43"/>
        <v>89.378013397149559</v>
      </c>
      <c r="F197">
        <f t="shared" si="44"/>
        <v>-8.2281924336079584</v>
      </c>
      <c r="G197">
        <f t="shared" si="45"/>
        <v>3372.8879483761234</v>
      </c>
      <c r="H197">
        <f t="shared" si="46"/>
        <v>89.378013397149559</v>
      </c>
    </row>
    <row r="198" spans="1:8" x14ac:dyDescent="0.4">
      <c r="A198" s="5">
        <f t="shared" si="47"/>
        <v>6.4333333333333202</v>
      </c>
      <c r="B198" s="2">
        <v>70.260618489583294</v>
      </c>
      <c r="C198" s="2" t="b">
        <f t="shared" ref="C198:C261" si="48">$B$1-B198&lt;10</f>
        <v>0</v>
      </c>
      <c r="D198" s="2" t="b">
        <f t="shared" ref="D198:D261" si="49">B198-$B$2&lt;2.01</f>
        <v>0</v>
      </c>
      <c r="E198" s="10">
        <f t="shared" ref="E198:E261" si="50">$G$2+$G$3*SIN($E$2*(A198+$E$3))</f>
        <v>83.69293445530316</v>
      </c>
      <c r="F198">
        <f t="shared" ref="F198:F261" si="51">B198-E198</f>
        <v>-13.432315965719866</v>
      </c>
      <c r="G198">
        <f t="shared" ref="G198:G261" si="52">DEGREES($E$2*A198+$E$3)</f>
        <v>3390.2103723822456</v>
      </c>
      <c r="H198">
        <f t="shared" ref="H198:H261" si="53">E198</f>
        <v>83.69293445530316</v>
      </c>
    </row>
    <row r="199" spans="1:8" x14ac:dyDescent="0.4">
      <c r="A199" s="5">
        <f t="shared" ref="A199:A262" si="54">A198+1/30</f>
        <v>6.4666666666666535</v>
      </c>
      <c r="B199" s="2">
        <v>64.658515625000007</v>
      </c>
      <c r="C199" s="2" t="b">
        <f t="shared" si="48"/>
        <v>0</v>
      </c>
      <c r="D199" s="2" t="b">
        <f t="shared" si="49"/>
        <v>0</v>
      </c>
      <c r="E199" s="10">
        <f t="shared" si="50"/>
        <v>77.672864568858841</v>
      </c>
      <c r="F199">
        <f t="shared" si="51"/>
        <v>-13.014348943858835</v>
      </c>
      <c r="G199">
        <f t="shared" si="52"/>
        <v>3407.5327963883674</v>
      </c>
      <c r="H199">
        <f t="shared" si="53"/>
        <v>77.672864568858841</v>
      </c>
    </row>
    <row r="200" spans="1:8" x14ac:dyDescent="0.4">
      <c r="A200" s="5">
        <f t="shared" si="54"/>
        <v>6.4999999999999867</v>
      </c>
      <c r="B200" s="2">
        <v>63.218219401041601</v>
      </c>
      <c r="C200" s="2" t="b">
        <f t="shared" si="48"/>
        <v>0</v>
      </c>
      <c r="D200" s="2" t="b">
        <f t="shared" si="49"/>
        <v>0</v>
      </c>
      <c r="E200" s="10">
        <f t="shared" si="50"/>
        <v>71.863892200044901</v>
      </c>
      <c r="F200">
        <f t="shared" si="51"/>
        <v>-8.6456727990033002</v>
      </c>
      <c r="G200">
        <f t="shared" si="52"/>
        <v>3424.8552203944887</v>
      </c>
      <c r="H200">
        <f t="shared" si="53"/>
        <v>71.863892200044901</v>
      </c>
    </row>
    <row r="201" spans="1:8" x14ac:dyDescent="0.4">
      <c r="A201" s="5">
        <f t="shared" si="54"/>
        <v>6.5333333333333199</v>
      </c>
      <c r="B201" s="2">
        <v>60.110794270833303</v>
      </c>
      <c r="C201" s="2" t="b">
        <f t="shared" si="48"/>
        <v>0</v>
      </c>
      <c r="D201" s="2" t="b">
        <f t="shared" si="49"/>
        <v>0</v>
      </c>
      <c r="E201" s="10">
        <f t="shared" si="50"/>
        <v>66.792956877445704</v>
      </c>
      <c r="F201">
        <f t="shared" si="51"/>
        <v>-6.6821626066124011</v>
      </c>
      <c r="G201">
        <f t="shared" si="52"/>
        <v>3442.1776444006109</v>
      </c>
      <c r="H201">
        <f t="shared" si="53"/>
        <v>66.792956877445704</v>
      </c>
    </row>
    <row r="202" spans="1:8" x14ac:dyDescent="0.4">
      <c r="A202" s="5">
        <f t="shared" si="54"/>
        <v>6.5666666666666531</v>
      </c>
      <c r="B202" s="2">
        <v>58.563837890625003</v>
      </c>
      <c r="C202" s="2" t="b">
        <f t="shared" si="48"/>
        <v>0</v>
      </c>
      <c r="D202" s="3" t="b">
        <f t="shared" si="49"/>
        <v>1</v>
      </c>
      <c r="E202" s="10">
        <f t="shared" si="50"/>
        <v>62.920049817876389</v>
      </c>
      <c r="F202">
        <f t="shared" si="51"/>
        <v>-4.3562119272513868</v>
      </c>
      <c r="G202">
        <f t="shared" si="52"/>
        <v>3459.5000684067327</v>
      </c>
      <c r="H202">
        <f t="shared" si="53"/>
        <v>62.920049817876389</v>
      </c>
    </row>
    <row r="203" spans="1:8" x14ac:dyDescent="0.4">
      <c r="A203" s="5">
        <f t="shared" si="54"/>
        <v>6.5999999999999863</v>
      </c>
      <c r="B203" s="2">
        <v>57.770537109374999</v>
      </c>
      <c r="C203" s="2" t="b">
        <f t="shared" si="48"/>
        <v>0</v>
      </c>
      <c r="D203" s="3" t="b">
        <f t="shared" si="49"/>
        <v>1</v>
      </c>
      <c r="E203" s="10">
        <f t="shared" si="50"/>
        <v>60.596487517724356</v>
      </c>
      <c r="F203">
        <f t="shared" si="51"/>
        <v>-2.8259504083493567</v>
      </c>
      <c r="G203">
        <f t="shared" si="52"/>
        <v>3476.8224924128549</v>
      </c>
      <c r="H203">
        <f t="shared" si="53"/>
        <v>60.596487517724356</v>
      </c>
    </row>
    <row r="204" spans="1:8" x14ac:dyDescent="0.4">
      <c r="A204" s="5">
        <f t="shared" si="54"/>
        <v>6.6333333333333195</v>
      </c>
      <c r="B204" s="2">
        <v>58.354368489583301</v>
      </c>
      <c r="C204" s="2" t="b">
        <f t="shared" si="48"/>
        <v>0</v>
      </c>
      <c r="D204" s="3" t="b">
        <f t="shared" si="49"/>
        <v>1</v>
      </c>
      <c r="E204" s="10">
        <f t="shared" si="50"/>
        <v>60.033043371205011</v>
      </c>
      <c r="F204">
        <f t="shared" si="51"/>
        <v>-1.6786748816217099</v>
      </c>
      <c r="G204">
        <f t="shared" si="52"/>
        <v>3494.1449164189762</v>
      </c>
      <c r="H204">
        <f t="shared" si="53"/>
        <v>60.033043371205011</v>
      </c>
    </row>
    <row r="205" spans="1:8" x14ac:dyDescent="0.4">
      <c r="A205" s="5">
        <f t="shared" si="54"/>
        <v>6.6666666666666528</v>
      </c>
      <c r="B205" s="2">
        <v>58.711718750000003</v>
      </c>
      <c r="C205" s="2" t="b">
        <f t="shared" si="48"/>
        <v>0</v>
      </c>
      <c r="D205" s="3" t="b">
        <f t="shared" si="49"/>
        <v>1</v>
      </c>
      <c r="E205" s="10">
        <f t="shared" si="50"/>
        <v>61.28082813838077</v>
      </c>
      <c r="F205">
        <f t="shared" si="51"/>
        <v>-2.5691093883807667</v>
      </c>
      <c r="G205">
        <f t="shared" si="52"/>
        <v>3511.467340425098</v>
      </c>
      <c r="H205">
        <f t="shared" si="53"/>
        <v>61.28082813838077</v>
      </c>
    </row>
    <row r="206" spans="1:8" x14ac:dyDescent="0.4">
      <c r="A206" s="5">
        <f t="shared" si="54"/>
        <v>6.699999999999986</v>
      </c>
      <c r="B206" s="2">
        <v>56.978821614583303</v>
      </c>
      <c r="C206" s="2" t="b">
        <f t="shared" si="48"/>
        <v>0</v>
      </c>
      <c r="D206" s="3" t="b">
        <f t="shared" si="49"/>
        <v>1</v>
      </c>
      <c r="E206" s="10">
        <f t="shared" si="50"/>
        <v>64.226653620849831</v>
      </c>
      <c r="F206">
        <f t="shared" si="51"/>
        <v>-7.2478320062665276</v>
      </c>
      <c r="G206">
        <f t="shared" si="52"/>
        <v>3528.7897644312202</v>
      </c>
      <c r="H206">
        <f t="shared" si="53"/>
        <v>64.226653620849831</v>
      </c>
    </row>
    <row r="207" spans="1:8" x14ac:dyDescent="0.4">
      <c r="A207" s="5">
        <f t="shared" si="54"/>
        <v>6.7333333333333192</v>
      </c>
      <c r="B207" s="2">
        <v>57.180481770833303</v>
      </c>
      <c r="C207" s="2" t="b">
        <f t="shared" si="48"/>
        <v>0</v>
      </c>
      <c r="D207" s="3" t="b">
        <f t="shared" si="49"/>
        <v>1</v>
      </c>
      <c r="E207" s="10">
        <f t="shared" si="50"/>
        <v>68.603300112187426</v>
      </c>
      <c r="F207">
        <f t="shared" si="51"/>
        <v>-11.422818341354123</v>
      </c>
      <c r="G207">
        <f t="shared" si="52"/>
        <v>3546.112188437342</v>
      </c>
      <c r="H207">
        <f t="shared" si="53"/>
        <v>68.603300112187426</v>
      </c>
    </row>
    <row r="208" spans="1:8" x14ac:dyDescent="0.4">
      <c r="A208" s="5">
        <f t="shared" si="54"/>
        <v>6.7666666666666524</v>
      </c>
      <c r="B208" s="2">
        <v>58.548694661458299</v>
      </c>
      <c r="C208" s="2" t="b">
        <f t="shared" si="48"/>
        <v>0</v>
      </c>
      <c r="D208" s="3" t="b">
        <f t="shared" si="49"/>
        <v>1</v>
      </c>
      <c r="E208" s="10">
        <f t="shared" si="50"/>
        <v>74.013756249194472</v>
      </c>
      <c r="F208">
        <f t="shared" si="51"/>
        <v>-15.465061587736173</v>
      </c>
      <c r="G208">
        <f t="shared" si="52"/>
        <v>3563.4346124434637</v>
      </c>
      <c r="H208">
        <f t="shared" si="53"/>
        <v>74.013756249194472</v>
      </c>
    </row>
    <row r="209" spans="1:8" x14ac:dyDescent="0.4">
      <c r="A209" s="5">
        <f t="shared" si="54"/>
        <v>6.7999999999999856</v>
      </c>
      <c r="B209" s="2">
        <v>64.586783854166598</v>
      </c>
      <c r="C209" s="2" t="b">
        <f t="shared" si="48"/>
        <v>0</v>
      </c>
      <c r="D209" s="2" t="b">
        <f t="shared" si="49"/>
        <v>0</v>
      </c>
      <c r="E209" s="10">
        <f t="shared" si="50"/>
        <v>79.967232435147977</v>
      </c>
      <c r="F209">
        <f t="shared" si="51"/>
        <v>-15.38044858098138</v>
      </c>
      <c r="G209">
        <f t="shared" si="52"/>
        <v>3580.7570364495855</v>
      </c>
      <c r="H209">
        <f t="shared" si="53"/>
        <v>79.967232435147977</v>
      </c>
    </row>
    <row r="210" spans="1:8" x14ac:dyDescent="0.4">
      <c r="A210" s="5">
        <f t="shared" si="54"/>
        <v>6.8333333333333188</v>
      </c>
      <c r="B210" s="2">
        <v>76.894869791666594</v>
      </c>
      <c r="C210" s="2" t="b">
        <f t="shared" si="48"/>
        <v>0</v>
      </c>
      <c r="D210" s="2" t="b">
        <f t="shared" si="49"/>
        <v>0</v>
      </c>
      <c r="E210" s="10">
        <f t="shared" si="50"/>
        <v>85.92368101003386</v>
      </c>
      <c r="F210">
        <f t="shared" si="51"/>
        <v>-9.0288112183672666</v>
      </c>
      <c r="G210">
        <f t="shared" si="52"/>
        <v>3598.0794604557072</v>
      </c>
      <c r="H210">
        <f t="shared" si="53"/>
        <v>85.92368101003386</v>
      </c>
    </row>
    <row r="211" spans="1:8" x14ac:dyDescent="0.4">
      <c r="A211" s="5">
        <f t="shared" si="54"/>
        <v>6.866666666666652</v>
      </c>
      <c r="B211" s="2">
        <v>82.593606770833304</v>
      </c>
      <c r="C211" s="2" t="b">
        <f t="shared" si="48"/>
        <v>0</v>
      </c>
      <c r="D211" s="2" t="b">
        <f t="shared" si="49"/>
        <v>0</v>
      </c>
      <c r="E211" s="10">
        <f t="shared" si="50"/>
        <v>91.342784684525299</v>
      </c>
      <c r="F211">
        <f t="shared" si="51"/>
        <v>-8.7491779136919945</v>
      </c>
      <c r="G211">
        <f t="shared" si="52"/>
        <v>3615.401884461829</v>
      </c>
      <c r="H211">
        <f t="shared" si="53"/>
        <v>91.342784684525299</v>
      </c>
    </row>
    <row r="212" spans="1:8" x14ac:dyDescent="0.4">
      <c r="A212" s="5">
        <f t="shared" si="54"/>
        <v>6.8999999999999853</v>
      </c>
      <c r="B212" s="2">
        <v>87.706269531250001</v>
      </c>
      <c r="C212" s="2" t="b">
        <f t="shared" si="48"/>
        <v>0</v>
      </c>
      <c r="D212" s="2" t="b">
        <f t="shared" si="49"/>
        <v>0</v>
      </c>
      <c r="E212" s="10">
        <f t="shared" si="50"/>
        <v>95.732969432393446</v>
      </c>
      <c r="F212">
        <f t="shared" si="51"/>
        <v>-8.026699901143445</v>
      </c>
      <c r="G212">
        <f t="shared" si="52"/>
        <v>3632.7243084679512</v>
      </c>
      <c r="H212">
        <f t="shared" si="53"/>
        <v>95.732969432393446</v>
      </c>
    </row>
    <row r="213" spans="1:8" x14ac:dyDescent="0.4">
      <c r="A213" s="5">
        <f t="shared" si="54"/>
        <v>6.9333333333333185</v>
      </c>
      <c r="B213" s="2">
        <v>94.081920572916601</v>
      </c>
      <c r="C213" s="2" t="b">
        <f t="shared" si="48"/>
        <v>0</v>
      </c>
      <c r="D213" s="2" t="b">
        <f t="shared" si="49"/>
        <v>0</v>
      </c>
      <c r="E213" s="10">
        <f t="shared" si="50"/>
        <v>98.695995817372534</v>
      </c>
      <c r="F213">
        <f t="shared" si="51"/>
        <v>-4.6140752444559325</v>
      </c>
      <c r="G213">
        <f t="shared" si="52"/>
        <v>3650.046732474073</v>
      </c>
      <c r="H213">
        <f t="shared" si="53"/>
        <v>98.695995817372534</v>
      </c>
    </row>
    <row r="214" spans="1:8" x14ac:dyDescent="0.4">
      <c r="A214" s="5">
        <f t="shared" si="54"/>
        <v>6.9666666666666517</v>
      </c>
      <c r="B214" s="3">
        <v>112.627994791666</v>
      </c>
      <c r="C214" s="3" t="b">
        <f t="shared" si="48"/>
        <v>1</v>
      </c>
      <c r="D214" s="2" t="b">
        <f t="shared" si="49"/>
        <v>0</v>
      </c>
      <c r="E214" s="10">
        <f t="shared" si="50"/>
        <v>99.963083816533072</v>
      </c>
      <c r="F214">
        <f t="shared" si="51"/>
        <v>12.664910975132926</v>
      </c>
      <c r="G214">
        <f t="shared" si="52"/>
        <v>3667.3691564801939</v>
      </c>
      <c r="H214">
        <f t="shared" si="53"/>
        <v>99.963083816533072</v>
      </c>
    </row>
    <row r="215" spans="1:8" x14ac:dyDescent="0.4">
      <c r="A215" s="5">
        <f t="shared" si="54"/>
        <v>6.9999999999999849</v>
      </c>
      <c r="B215" s="2">
        <v>97.098173828124999</v>
      </c>
      <c r="C215" s="2" t="b">
        <f t="shared" si="48"/>
        <v>0</v>
      </c>
      <c r="D215" s="2" t="b">
        <f t="shared" si="49"/>
        <v>0</v>
      </c>
      <c r="E215" s="10">
        <f t="shared" si="50"/>
        <v>99.419294209895725</v>
      </c>
      <c r="F215">
        <f t="shared" si="51"/>
        <v>-2.3211203817707258</v>
      </c>
      <c r="G215">
        <f t="shared" si="52"/>
        <v>3684.6915804863161</v>
      </c>
      <c r="H215">
        <f t="shared" si="53"/>
        <v>99.419294209895725</v>
      </c>
    </row>
    <row r="216" spans="1:8" x14ac:dyDescent="0.4">
      <c r="A216" s="5">
        <f t="shared" si="54"/>
        <v>7.0333333333333181</v>
      </c>
      <c r="B216" s="2">
        <v>88.737731119791604</v>
      </c>
      <c r="C216" s="2" t="b">
        <f t="shared" si="48"/>
        <v>0</v>
      </c>
      <c r="D216" s="2" t="b">
        <f t="shared" si="49"/>
        <v>0</v>
      </c>
      <c r="E216" s="10">
        <f t="shared" si="50"/>
        <v>97.113954868343285</v>
      </c>
      <c r="F216">
        <f t="shared" si="51"/>
        <v>-8.3762237485516806</v>
      </c>
      <c r="G216">
        <f t="shared" si="52"/>
        <v>3702.0140044924383</v>
      </c>
      <c r="H216">
        <f t="shared" si="53"/>
        <v>97.113954868343285</v>
      </c>
    </row>
    <row r="217" spans="1:8" x14ac:dyDescent="0.4">
      <c r="A217" s="5">
        <f t="shared" si="54"/>
        <v>7.0666666666666513</v>
      </c>
      <c r="B217" s="2">
        <v>84.108037109374905</v>
      </c>
      <c r="C217" s="2" t="b">
        <f t="shared" si="48"/>
        <v>0</v>
      </c>
      <c r="D217" s="2" t="b">
        <f t="shared" si="49"/>
        <v>0</v>
      </c>
      <c r="E217" s="10">
        <f t="shared" si="50"/>
        <v>93.256186157534131</v>
      </c>
      <c r="F217">
        <f t="shared" si="51"/>
        <v>-9.148149048159226</v>
      </c>
      <c r="G217">
        <f t="shared" si="52"/>
        <v>3719.3364284985596</v>
      </c>
      <c r="H217">
        <f t="shared" si="53"/>
        <v>93.256186157534131</v>
      </c>
    </row>
    <row r="218" spans="1:8" x14ac:dyDescent="0.4">
      <c r="A218" s="5">
        <f t="shared" si="54"/>
        <v>7.0999999999999845</v>
      </c>
      <c r="B218" s="2">
        <v>79.414440104166601</v>
      </c>
      <c r="C218" s="2" t="b">
        <f t="shared" si="48"/>
        <v>0</v>
      </c>
      <c r="D218" s="2" t="b">
        <f t="shared" si="49"/>
        <v>0</v>
      </c>
      <c r="E218" s="10">
        <f t="shared" si="50"/>
        <v>88.195931354316699</v>
      </c>
      <c r="F218">
        <f t="shared" si="51"/>
        <v>-8.781491250150097</v>
      </c>
      <c r="G218">
        <f t="shared" si="52"/>
        <v>3736.6588525046818</v>
      </c>
      <c r="H218">
        <f t="shared" si="53"/>
        <v>88.195931354316699</v>
      </c>
    </row>
    <row r="219" spans="1:8" x14ac:dyDescent="0.4">
      <c r="A219" s="5">
        <f t="shared" si="54"/>
        <v>7.1333333333333178</v>
      </c>
      <c r="B219" s="2">
        <v>69.926298828124999</v>
      </c>
      <c r="C219" s="2" t="b">
        <f t="shared" si="48"/>
        <v>0</v>
      </c>
      <c r="D219" s="2" t="b">
        <f t="shared" si="49"/>
        <v>0</v>
      </c>
      <c r="E219" s="10">
        <f t="shared" si="50"/>
        <v>82.392212831535957</v>
      </c>
      <c r="F219">
        <f t="shared" si="51"/>
        <v>-12.465914003410958</v>
      </c>
      <c r="G219">
        <f t="shared" si="52"/>
        <v>3753.9812765108036</v>
      </c>
      <c r="H219">
        <f t="shared" si="53"/>
        <v>82.392212831535957</v>
      </c>
    </row>
    <row r="220" spans="1:8" x14ac:dyDescent="0.4">
      <c r="A220" s="5">
        <f t="shared" si="54"/>
        <v>7.166666666666651</v>
      </c>
      <c r="B220" s="2">
        <v>65.476858723958301</v>
      </c>
      <c r="C220" s="2" t="b">
        <f t="shared" si="48"/>
        <v>0</v>
      </c>
      <c r="D220" s="2" t="b">
        <f t="shared" si="49"/>
        <v>0</v>
      </c>
      <c r="E220" s="10">
        <f t="shared" si="50"/>
        <v>76.371493534488906</v>
      </c>
      <c r="F220">
        <f t="shared" si="51"/>
        <v>-10.894634810530604</v>
      </c>
      <c r="G220">
        <f t="shared" si="52"/>
        <v>3771.3037005169249</v>
      </c>
      <c r="H220">
        <f t="shared" si="53"/>
        <v>76.371493534488906</v>
      </c>
    </row>
    <row r="221" spans="1:8" x14ac:dyDescent="0.4">
      <c r="A221" s="5">
        <f t="shared" si="54"/>
        <v>7.1999999999999842</v>
      </c>
      <c r="B221" s="2">
        <v>64.009977213541603</v>
      </c>
      <c r="C221" s="2" t="b">
        <f t="shared" si="48"/>
        <v>0</v>
      </c>
      <c r="D221" s="2" t="b">
        <f t="shared" si="49"/>
        <v>0</v>
      </c>
      <c r="E221" s="10">
        <f t="shared" si="50"/>
        <v>70.679920834294307</v>
      </c>
      <c r="F221">
        <f t="shared" si="51"/>
        <v>-6.6699436207527043</v>
      </c>
      <c r="G221">
        <f t="shared" si="52"/>
        <v>3788.6261245230471</v>
      </c>
      <c r="H221">
        <f t="shared" si="53"/>
        <v>70.679920834294307</v>
      </c>
    </row>
    <row r="222" spans="1:8" x14ac:dyDescent="0.4">
      <c r="A222" s="5">
        <f t="shared" si="54"/>
        <v>7.2333333333333174</v>
      </c>
      <c r="B222" s="2">
        <v>60.642041015624997</v>
      </c>
      <c r="C222" s="2" t="b">
        <f t="shared" si="48"/>
        <v>0</v>
      </c>
      <c r="D222" s="2" t="b">
        <f t="shared" si="49"/>
        <v>0</v>
      </c>
      <c r="E222" s="10">
        <f t="shared" si="50"/>
        <v>65.833784781090145</v>
      </c>
      <c r="F222">
        <f t="shared" si="51"/>
        <v>-5.1917437654651479</v>
      </c>
      <c r="G222">
        <f t="shared" si="52"/>
        <v>3805.9485485291693</v>
      </c>
      <c r="H222">
        <f t="shared" si="53"/>
        <v>65.833784781090145</v>
      </c>
    </row>
    <row r="223" spans="1:8" x14ac:dyDescent="0.4">
      <c r="A223" s="5">
        <f t="shared" si="54"/>
        <v>7.2666666666666506</v>
      </c>
      <c r="B223" s="2">
        <v>60.4403483072916</v>
      </c>
      <c r="C223" s="2" t="b">
        <f t="shared" si="48"/>
        <v>0</v>
      </c>
      <c r="D223" s="2" t="b">
        <f t="shared" si="49"/>
        <v>0</v>
      </c>
      <c r="E223" s="10">
        <f t="shared" si="50"/>
        <v>62.272684754112916</v>
      </c>
      <c r="F223">
        <f t="shared" si="51"/>
        <v>-1.8323364468213157</v>
      </c>
      <c r="G223">
        <f t="shared" si="52"/>
        <v>3823.2709725352906</v>
      </c>
      <c r="H223">
        <f t="shared" si="53"/>
        <v>62.272684754112916</v>
      </c>
    </row>
    <row r="224" spans="1:8" x14ac:dyDescent="0.4">
      <c r="A224" s="5">
        <f t="shared" si="54"/>
        <v>7.2999999999999838</v>
      </c>
      <c r="B224" s="2">
        <v>58.394654947916599</v>
      </c>
      <c r="C224" s="2" t="b">
        <f t="shared" si="48"/>
        <v>0</v>
      </c>
      <c r="D224" s="3" t="b">
        <f t="shared" si="49"/>
        <v>1</v>
      </c>
      <c r="E224" s="10">
        <f t="shared" si="50"/>
        <v>60.319652823464125</v>
      </c>
      <c r="F224">
        <f t="shared" si="51"/>
        <v>-1.9249978755475254</v>
      </c>
      <c r="G224">
        <f t="shared" si="52"/>
        <v>3840.5933965414124</v>
      </c>
      <c r="H224">
        <f t="shared" si="53"/>
        <v>60.319652823464125</v>
      </c>
    </row>
    <row r="225" spans="1:8" x14ac:dyDescent="0.4">
      <c r="A225" s="5">
        <f t="shared" si="54"/>
        <v>7.3333333333333171</v>
      </c>
      <c r="B225" s="2">
        <v>60.462519531250003</v>
      </c>
      <c r="C225" s="2" t="b">
        <f t="shared" si="48"/>
        <v>0</v>
      </c>
      <c r="D225" s="2" t="b">
        <f t="shared" si="49"/>
        <v>0</v>
      </c>
      <c r="E225" s="10">
        <f t="shared" si="50"/>
        <v>60.151851085898095</v>
      </c>
      <c r="F225">
        <f t="shared" si="51"/>
        <v>0.31066844535190796</v>
      </c>
      <c r="G225">
        <f t="shared" si="52"/>
        <v>3857.9158205475346</v>
      </c>
      <c r="H225">
        <f t="shared" si="53"/>
        <v>60.151851085898095</v>
      </c>
    </row>
    <row r="226" spans="1:8" x14ac:dyDescent="0.4">
      <c r="A226" s="5">
        <f t="shared" si="54"/>
        <v>7.3666666666666503</v>
      </c>
      <c r="B226" s="2">
        <v>59.604820963541599</v>
      </c>
      <c r="C226" s="2" t="b">
        <f t="shared" si="48"/>
        <v>0</v>
      </c>
      <c r="D226" s="2" t="b">
        <f t="shared" si="49"/>
        <v>0</v>
      </c>
      <c r="E226" s="10">
        <f t="shared" si="50"/>
        <v>61.784501057868141</v>
      </c>
      <c r="F226">
        <f t="shared" si="51"/>
        <v>-2.1796800943265424</v>
      </c>
      <c r="G226">
        <f t="shared" si="52"/>
        <v>3875.2382445536559</v>
      </c>
      <c r="H226">
        <f t="shared" si="53"/>
        <v>61.784501057868141</v>
      </c>
    </row>
    <row r="227" spans="1:8" x14ac:dyDescent="0.4">
      <c r="A227" s="5">
        <f t="shared" si="54"/>
        <v>7.3999999999999835</v>
      </c>
      <c r="B227" s="2">
        <v>58.5053841145833</v>
      </c>
      <c r="C227" s="2" t="b">
        <f t="shared" si="48"/>
        <v>0</v>
      </c>
      <c r="D227" s="3" t="b">
        <f t="shared" si="49"/>
        <v>1</v>
      </c>
      <c r="E227" s="10">
        <f t="shared" si="50"/>
        <v>65.069502911736521</v>
      </c>
      <c r="F227">
        <f t="shared" si="51"/>
        <v>-6.5641187971532204</v>
      </c>
      <c r="G227">
        <f t="shared" si="52"/>
        <v>3892.5606685597782</v>
      </c>
      <c r="H227">
        <f t="shared" si="53"/>
        <v>65.069502911736521</v>
      </c>
    </row>
    <row r="228" spans="1:8" x14ac:dyDescent="0.4">
      <c r="A228" s="5">
        <f t="shared" si="54"/>
        <v>7.4333333333333167</v>
      </c>
      <c r="B228" s="2">
        <v>58.989667968749998</v>
      </c>
      <c r="C228" s="2" t="b">
        <f t="shared" si="48"/>
        <v>0</v>
      </c>
      <c r="D228" s="2" t="b">
        <f t="shared" si="49"/>
        <v>0</v>
      </c>
      <c r="E228" s="10">
        <f t="shared" si="50"/>
        <v>69.708869806048753</v>
      </c>
      <c r="F228">
        <f t="shared" si="51"/>
        <v>-10.719201837298755</v>
      </c>
      <c r="G228">
        <f t="shared" si="52"/>
        <v>3909.8830925658999</v>
      </c>
      <c r="H228">
        <f t="shared" si="53"/>
        <v>69.708869806048753</v>
      </c>
    </row>
    <row r="229" spans="1:8" x14ac:dyDescent="0.4">
      <c r="A229" s="5">
        <f t="shared" si="54"/>
        <v>7.4666666666666499</v>
      </c>
      <c r="B229" s="2">
        <v>61.1580143229166</v>
      </c>
      <c r="C229" s="2" t="b">
        <f t="shared" si="48"/>
        <v>0</v>
      </c>
      <c r="D229" s="2" t="b">
        <f t="shared" si="49"/>
        <v>0</v>
      </c>
      <c r="E229" s="10">
        <f t="shared" si="50"/>
        <v>75.281758664094227</v>
      </c>
      <c r="F229">
        <f t="shared" si="51"/>
        <v>-14.123744341177627</v>
      </c>
      <c r="G229">
        <f t="shared" si="52"/>
        <v>3927.2055165720212</v>
      </c>
      <c r="H229">
        <f t="shared" si="53"/>
        <v>75.281758664094227</v>
      </c>
    </row>
    <row r="230" spans="1:8" x14ac:dyDescent="0.4">
      <c r="A230" s="5">
        <f t="shared" si="54"/>
        <v>7.4999999999999831</v>
      </c>
      <c r="B230" s="2">
        <v>72.106803385416598</v>
      </c>
      <c r="C230" s="2" t="b">
        <f t="shared" si="48"/>
        <v>0</v>
      </c>
      <c r="D230" s="2" t="b">
        <f t="shared" si="49"/>
        <v>0</v>
      </c>
      <c r="E230" s="10">
        <f t="shared" si="50"/>
        <v>81.282645403251919</v>
      </c>
      <c r="F230">
        <f t="shared" si="51"/>
        <v>-9.1758420178353219</v>
      </c>
      <c r="G230">
        <f t="shared" si="52"/>
        <v>3944.5279405781434</v>
      </c>
      <c r="H230">
        <f t="shared" si="53"/>
        <v>81.282645403251919</v>
      </c>
    </row>
    <row r="231" spans="1:8" x14ac:dyDescent="0.4">
      <c r="A231" s="5">
        <f t="shared" si="54"/>
        <v>7.5333333333333163</v>
      </c>
      <c r="B231" s="2">
        <v>80.2886555989583</v>
      </c>
      <c r="C231" s="2" t="b">
        <f t="shared" si="48"/>
        <v>0</v>
      </c>
      <c r="D231" s="2" t="b">
        <f t="shared" si="49"/>
        <v>0</v>
      </c>
      <c r="E231" s="10">
        <f t="shared" si="50"/>
        <v>87.167181689830485</v>
      </c>
      <c r="F231">
        <f t="shared" si="51"/>
        <v>-6.8785260908721853</v>
      </c>
      <c r="G231">
        <f t="shared" si="52"/>
        <v>3961.8503645842657</v>
      </c>
      <c r="H231">
        <f t="shared" si="53"/>
        <v>87.167181689830485</v>
      </c>
    </row>
    <row r="232" spans="1:8" x14ac:dyDescent="0.4">
      <c r="A232" s="5">
        <f t="shared" si="54"/>
        <v>7.5666666666666496</v>
      </c>
      <c r="B232" s="2">
        <v>84.574700520833304</v>
      </c>
      <c r="C232" s="2" t="b">
        <f t="shared" si="48"/>
        <v>0</v>
      </c>
      <c r="D232" s="2" t="b">
        <f t="shared" si="49"/>
        <v>0</v>
      </c>
      <c r="E232" s="10">
        <f t="shared" si="50"/>
        <v>92.401573492817079</v>
      </c>
      <c r="F232">
        <f t="shared" si="51"/>
        <v>-7.8268729719837751</v>
      </c>
      <c r="G232">
        <f t="shared" si="52"/>
        <v>3979.172788590387</v>
      </c>
      <c r="H232">
        <f t="shared" si="53"/>
        <v>92.401573492817079</v>
      </c>
    </row>
    <row r="233" spans="1:8" x14ac:dyDescent="0.4">
      <c r="A233" s="5">
        <f t="shared" si="54"/>
        <v>7.5999999999999828</v>
      </c>
      <c r="B233" s="2">
        <v>90.112135416666604</v>
      </c>
      <c r="C233" s="2" t="b">
        <f t="shared" si="48"/>
        <v>0</v>
      </c>
      <c r="D233" s="2" t="b">
        <f t="shared" si="49"/>
        <v>0</v>
      </c>
      <c r="E233" s="10">
        <f t="shared" si="50"/>
        <v>96.511002242941288</v>
      </c>
      <c r="F233">
        <f t="shared" si="51"/>
        <v>-6.3988668262746842</v>
      </c>
      <c r="G233">
        <f t="shared" si="52"/>
        <v>3996.4952125965087</v>
      </c>
      <c r="H233">
        <f t="shared" si="53"/>
        <v>96.511002242941288</v>
      </c>
    </row>
    <row r="234" spans="1:8" x14ac:dyDescent="0.4">
      <c r="A234" s="5">
        <f t="shared" si="54"/>
        <v>7.633333333333316</v>
      </c>
      <c r="B234" s="2">
        <v>102.926595052083</v>
      </c>
      <c r="C234" s="2" t="b">
        <f t="shared" si="48"/>
        <v>0</v>
      </c>
      <c r="D234" s="2" t="b">
        <f t="shared" si="49"/>
        <v>0</v>
      </c>
      <c r="E234" s="10">
        <f t="shared" si="50"/>
        <v>99.122696249986376</v>
      </c>
      <c r="F234">
        <f t="shared" si="51"/>
        <v>3.8038988020966258</v>
      </c>
      <c r="G234">
        <f t="shared" si="52"/>
        <v>4013.817636602631</v>
      </c>
      <c r="H234">
        <f t="shared" si="53"/>
        <v>99.122696249986376</v>
      </c>
    </row>
    <row r="235" spans="1:8" x14ac:dyDescent="0.4">
      <c r="A235" s="5">
        <f t="shared" si="54"/>
        <v>7.6666666666666492</v>
      </c>
      <c r="B235" s="3">
        <v>113.105198567708</v>
      </c>
      <c r="C235" s="3" t="b">
        <f t="shared" si="48"/>
        <v>1</v>
      </c>
      <c r="D235" s="2" t="b">
        <f t="shared" si="49"/>
        <v>0</v>
      </c>
      <c r="E235" s="10">
        <f t="shared" si="50"/>
        <v>99.999745313403196</v>
      </c>
      <c r="F235">
        <f t="shared" si="51"/>
        <v>13.105453254304805</v>
      </c>
      <c r="G235">
        <f t="shared" si="52"/>
        <v>4031.1400606087523</v>
      </c>
      <c r="H235">
        <f t="shared" si="53"/>
        <v>99.999745313403196</v>
      </c>
    </row>
    <row r="236" spans="1:8" x14ac:dyDescent="0.4">
      <c r="A236" s="5">
        <f t="shared" si="54"/>
        <v>7.6999999999999824</v>
      </c>
      <c r="B236" s="2">
        <v>96.477395833333304</v>
      </c>
      <c r="C236" s="2" t="b">
        <f t="shared" si="48"/>
        <v>0</v>
      </c>
      <c r="D236" s="2" t="b">
        <f t="shared" si="49"/>
        <v>0</v>
      </c>
      <c r="E236" s="10">
        <f t="shared" si="50"/>
        <v>99.062591158391996</v>
      </c>
      <c r="F236">
        <f t="shared" si="51"/>
        <v>-2.5851953250586917</v>
      </c>
      <c r="G236">
        <f t="shared" si="52"/>
        <v>4048.4624846148745</v>
      </c>
      <c r="H236">
        <f t="shared" si="53"/>
        <v>99.062591158391996</v>
      </c>
    </row>
    <row r="237" spans="1:8" x14ac:dyDescent="0.4">
      <c r="A237" s="5">
        <f t="shared" si="54"/>
        <v>7.7333333333333156</v>
      </c>
      <c r="B237" s="2">
        <v>88.895810546874998</v>
      </c>
      <c r="C237" s="2" t="b">
        <f t="shared" si="48"/>
        <v>0</v>
      </c>
      <c r="D237" s="2" t="b">
        <f t="shared" si="49"/>
        <v>0</v>
      </c>
      <c r="E237" s="10">
        <f t="shared" si="50"/>
        <v>96.396244271713527</v>
      </c>
      <c r="F237">
        <f t="shared" si="51"/>
        <v>-7.5004337248385298</v>
      </c>
      <c r="G237">
        <f t="shared" si="52"/>
        <v>4065.7849086209967</v>
      </c>
      <c r="H237">
        <f t="shared" si="53"/>
        <v>96.396244271713527</v>
      </c>
    </row>
    <row r="238" spans="1:8" x14ac:dyDescent="0.4">
      <c r="A238" s="5">
        <f t="shared" si="54"/>
        <v>7.7666666666666488</v>
      </c>
      <c r="B238" s="2">
        <v>84.602926432291596</v>
      </c>
      <c r="C238" s="2" t="b">
        <f t="shared" si="48"/>
        <v>0</v>
      </c>
      <c r="D238" s="2" t="b">
        <f t="shared" si="49"/>
        <v>0</v>
      </c>
      <c r="E238" s="10">
        <f t="shared" si="50"/>
        <v>92.242572488555652</v>
      </c>
      <c r="F238">
        <f t="shared" si="51"/>
        <v>-7.6396460562640556</v>
      </c>
      <c r="G238">
        <f t="shared" si="52"/>
        <v>4083.107332627118</v>
      </c>
      <c r="H238">
        <f t="shared" si="53"/>
        <v>92.242572488555652</v>
      </c>
    </row>
    <row r="239" spans="1:8" x14ac:dyDescent="0.4">
      <c r="A239" s="5">
        <f t="shared" si="54"/>
        <v>7.7999999999999821</v>
      </c>
      <c r="B239" s="2">
        <v>78.935361328124998</v>
      </c>
      <c r="C239" s="2" t="b">
        <f t="shared" si="48"/>
        <v>0</v>
      </c>
      <c r="D239" s="2" t="b">
        <f t="shared" si="49"/>
        <v>0</v>
      </c>
      <c r="E239" s="10">
        <f t="shared" si="50"/>
        <v>86.978360842887867</v>
      </c>
      <c r="F239">
        <f t="shared" si="51"/>
        <v>-8.0429995147628688</v>
      </c>
      <c r="G239">
        <f t="shared" si="52"/>
        <v>4100.4297566332398</v>
      </c>
      <c r="H239">
        <f t="shared" si="53"/>
        <v>86.978360842887867</v>
      </c>
    </row>
    <row r="240" spans="1:8" x14ac:dyDescent="0.4">
      <c r="A240" s="5">
        <f t="shared" si="54"/>
        <v>7.8333333333333153</v>
      </c>
      <c r="B240" s="2">
        <v>69.504160156249995</v>
      </c>
      <c r="C240" s="2" t="b">
        <f t="shared" si="48"/>
        <v>0</v>
      </c>
      <c r="D240" s="2" t="b">
        <f t="shared" si="49"/>
        <v>0</v>
      </c>
      <c r="E240" s="10">
        <f t="shared" si="50"/>
        <v>81.081132901155783</v>
      </c>
      <c r="F240">
        <f t="shared" si="51"/>
        <v>-11.576972744905788</v>
      </c>
      <c r="G240">
        <f t="shared" si="52"/>
        <v>4117.7521806393615</v>
      </c>
      <c r="H240">
        <f t="shared" si="53"/>
        <v>81.081132901155783</v>
      </c>
    </row>
    <row r="241" spans="1:8" x14ac:dyDescent="0.4">
      <c r="A241" s="5">
        <f t="shared" si="54"/>
        <v>7.8666666666666485</v>
      </c>
      <c r="B241" s="2">
        <v>65.615540364583296</v>
      </c>
      <c r="C241" s="2" t="b">
        <f t="shared" si="48"/>
        <v>0</v>
      </c>
      <c r="D241" s="2" t="b">
        <f t="shared" si="49"/>
        <v>0</v>
      </c>
      <c r="E241" s="10">
        <f t="shared" si="50"/>
        <v>75.085833971114397</v>
      </c>
      <c r="F241">
        <f t="shared" si="51"/>
        <v>-9.4702936065311007</v>
      </c>
      <c r="G241">
        <f t="shared" si="52"/>
        <v>4135.0746046454833</v>
      </c>
      <c r="H241">
        <f t="shared" si="53"/>
        <v>75.085833971114397</v>
      </c>
    </row>
    <row r="242" spans="1:8" x14ac:dyDescent="0.4">
      <c r="A242" s="5">
        <f t="shared" si="54"/>
        <v>7.8999999999999817</v>
      </c>
      <c r="B242" s="2">
        <v>63.754065755208302</v>
      </c>
      <c r="C242" s="2" t="b">
        <f t="shared" si="48"/>
        <v>0</v>
      </c>
      <c r="D242" s="2" t="b">
        <f t="shared" si="49"/>
        <v>0</v>
      </c>
      <c r="E242" s="10">
        <f t="shared" si="50"/>
        <v>69.536305508935612</v>
      </c>
      <c r="F242">
        <f t="shared" si="51"/>
        <v>-5.7822397537273105</v>
      </c>
      <c r="G242">
        <f t="shared" si="52"/>
        <v>4152.3970286516051</v>
      </c>
      <c r="H242">
        <f t="shared" si="53"/>
        <v>69.536305508935612</v>
      </c>
    </row>
    <row r="243" spans="1:8" x14ac:dyDescent="0.4">
      <c r="A243" s="5">
        <f t="shared" si="54"/>
        <v>7.9333333333333149</v>
      </c>
      <c r="B243" s="2">
        <v>60.207184244791598</v>
      </c>
      <c r="C243" s="2" t="b">
        <f t="shared" si="48"/>
        <v>0</v>
      </c>
      <c r="D243" s="2" t="b">
        <f t="shared" si="49"/>
        <v>0</v>
      </c>
      <c r="E243" s="10">
        <f t="shared" si="50"/>
        <v>64.935952544987572</v>
      </c>
      <c r="F243">
        <f t="shared" si="51"/>
        <v>-4.7287683001959735</v>
      </c>
      <c r="G243">
        <f t="shared" si="52"/>
        <v>4169.7194526577277</v>
      </c>
      <c r="H243">
        <f t="shared" si="53"/>
        <v>64.935952544987572</v>
      </c>
    </row>
    <row r="244" spans="1:8" x14ac:dyDescent="0.4">
      <c r="A244" s="5">
        <f t="shared" si="54"/>
        <v>7.9666666666666481</v>
      </c>
      <c r="B244" s="2">
        <v>60.480882161458297</v>
      </c>
      <c r="C244" s="2" t="b">
        <f t="shared" si="48"/>
        <v>0</v>
      </c>
      <c r="D244" s="2" t="b">
        <f t="shared" si="49"/>
        <v>0</v>
      </c>
      <c r="E244" s="10">
        <f t="shared" si="50"/>
        <v>61.702079151013052</v>
      </c>
      <c r="F244">
        <f t="shared" si="51"/>
        <v>-1.2211969895547554</v>
      </c>
      <c r="G244">
        <f t="shared" si="52"/>
        <v>4187.0418766638486</v>
      </c>
      <c r="H244">
        <f t="shared" si="53"/>
        <v>61.702079151013052</v>
      </c>
    </row>
    <row r="245" spans="1:8" x14ac:dyDescent="0.4">
      <c r="A245" s="5">
        <f t="shared" si="54"/>
        <v>7.9999999999999813</v>
      </c>
      <c r="B245" s="2">
        <v>58.373138020833302</v>
      </c>
      <c r="C245" s="2" t="b">
        <f t="shared" si="48"/>
        <v>0</v>
      </c>
      <c r="D245" s="3" t="b">
        <f t="shared" si="49"/>
        <v>1</v>
      </c>
      <c r="E245" s="10">
        <f t="shared" si="50"/>
        <v>60.128034238580454</v>
      </c>
      <c r="F245">
        <f t="shared" si="51"/>
        <v>-1.7548962177471523</v>
      </c>
      <c r="G245">
        <f t="shared" si="52"/>
        <v>4204.3643006699713</v>
      </c>
      <c r="H245">
        <f t="shared" si="53"/>
        <v>60.128034238580454</v>
      </c>
    </row>
    <row r="246" spans="1:8" x14ac:dyDescent="0.4">
      <c r="A246" s="5">
        <f t="shared" si="54"/>
        <v>8.0333333333333155</v>
      </c>
      <c r="B246" s="2">
        <v>60.465185546874999</v>
      </c>
      <c r="C246" s="2" t="b">
        <f t="shared" si="48"/>
        <v>0</v>
      </c>
      <c r="D246" s="2" t="b">
        <f t="shared" si="49"/>
        <v>0</v>
      </c>
      <c r="E246" s="10">
        <f t="shared" si="50"/>
        <v>60.356601493248832</v>
      </c>
      <c r="F246">
        <f t="shared" si="51"/>
        <v>0.10858405362616708</v>
      </c>
      <c r="G246">
        <f t="shared" si="52"/>
        <v>4221.686724676093</v>
      </c>
      <c r="H246">
        <f t="shared" si="53"/>
        <v>60.356601493248832</v>
      </c>
    </row>
    <row r="247" spans="1:8" x14ac:dyDescent="0.4">
      <c r="A247" s="5">
        <f t="shared" si="54"/>
        <v>8.0666666666666487</v>
      </c>
      <c r="B247" s="2">
        <v>59.454189453124997</v>
      </c>
      <c r="C247" s="2" t="b">
        <f t="shared" si="48"/>
        <v>0</v>
      </c>
      <c r="D247" s="2" t="b">
        <f t="shared" si="49"/>
        <v>0</v>
      </c>
      <c r="E247" s="10">
        <f t="shared" si="50"/>
        <v>62.367047278536731</v>
      </c>
      <c r="F247">
        <f t="shared" si="51"/>
        <v>-2.9128578254117343</v>
      </c>
      <c r="G247">
        <f t="shared" si="52"/>
        <v>4239.0091486822148</v>
      </c>
      <c r="H247">
        <f t="shared" si="53"/>
        <v>62.367047278536731</v>
      </c>
    </row>
    <row r="248" spans="1:8" x14ac:dyDescent="0.4">
      <c r="A248" s="5">
        <f t="shared" si="54"/>
        <v>8.0999999999999819</v>
      </c>
      <c r="B248" s="2">
        <v>58.7112630208333</v>
      </c>
      <c r="C248" s="2" t="b">
        <f t="shared" si="48"/>
        <v>0</v>
      </c>
      <c r="D248" s="3" t="b">
        <f t="shared" si="49"/>
        <v>1</v>
      </c>
      <c r="E248" s="10">
        <f t="shared" si="50"/>
        <v>65.977001411375028</v>
      </c>
      <c r="F248">
        <f t="shared" si="51"/>
        <v>-7.2657383905417277</v>
      </c>
      <c r="G248">
        <f t="shared" si="52"/>
        <v>4256.3315726883375</v>
      </c>
      <c r="H248">
        <f t="shared" si="53"/>
        <v>65.977001411375028</v>
      </c>
    </row>
    <row r="249" spans="1:8" x14ac:dyDescent="0.4">
      <c r="A249" s="5">
        <f t="shared" si="54"/>
        <v>8.1333333333333151</v>
      </c>
      <c r="B249" s="2">
        <v>59.188264973958297</v>
      </c>
      <c r="C249" s="2" t="b">
        <f t="shared" si="48"/>
        <v>0</v>
      </c>
      <c r="D249" s="2" t="b">
        <f t="shared" si="49"/>
        <v>0</v>
      </c>
      <c r="E249" s="10">
        <f t="shared" si="50"/>
        <v>70.859000201424351</v>
      </c>
      <c r="F249">
        <f t="shared" si="51"/>
        <v>-11.670735227466054</v>
      </c>
      <c r="G249">
        <f t="shared" si="52"/>
        <v>4273.6539966944583</v>
      </c>
      <c r="H249">
        <f t="shared" si="53"/>
        <v>70.859000201424351</v>
      </c>
    </row>
    <row r="250" spans="1:8" x14ac:dyDescent="0.4">
      <c r="A250" s="5">
        <f t="shared" si="54"/>
        <v>8.1666666666666483</v>
      </c>
      <c r="B250" s="2">
        <v>62.293655598958303</v>
      </c>
      <c r="C250" s="2" t="b">
        <f t="shared" si="48"/>
        <v>0</v>
      </c>
      <c r="D250" s="2" t="b">
        <f t="shared" si="49"/>
        <v>0</v>
      </c>
      <c r="E250" s="10">
        <f t="shared" si="50"/>
        <v>76.57019111339072</v>
      </c>
      <c r="F250">
        <f t="shared" si="51"/>
        <v>-14.276535514432418</v>
      </c>
      <c r="G250">
        <f t="shared" si="52"/>
        <v>4290.9764207005801</v>
      </c>
      <c r="H250">
        <f t="shared" si="53"/>
        <v>76.57019111339072</v>
      </c>
    </row>
    <row r="251" spans="1:8" x14ac:dyDescent="0.4">
      <c r="A251" s="5">
        <f t="shared" si="54"/>
        <v>8.1999999999999815</v>
      </c>
      <c r="B251" s="2">
        <v>75.270159505208298</v>
      </c>
      <c r="C251" s="2" t="b">
        <f t="shared" si="48"/>
        <v>0</v>
      </c>
      <c r="D251" s="2" t="b">
        <f t="shared" si="49"/>
        <v>0</v>
      </c>
      <c r="E251" s="10">
        <f t="shared" si="50"/>
        <v>82.592504503327575</v>
      </c>
      <c r="F251">
        <f t="shared" si="51"/>
        <v>-7.3223449981192772</v>
      </c>
      <c r="G251">
        <f t="shared" si="52"/>
        <v>4308.2988447067028</v>
      </c>
      <c r="H251">
        <f t="shared" si="53"/>
        <v>82.592504503327575</v>
      </c>
    </row>
    <row r="252" spans="1:8" x14ac:dyDescent="0.4">
      <c r="A252" s="5">
        <f t="shared" si="54"/>
        <v>8.2333333333333147</v>
      </c>
      <c r="B252" s="2">
        <v>81.944306640625001</v>
      </c>
      <c r="C252" s="2" t="b">
        <f t="shared" si="48"/>
        <v>0</v>
      </c>
      <c r="D252" s="2" t="b">
        <f t="shared" si="49"/>
        <v>0</v>
      </c>
      <c r="E252" s="10">
        <f t="shared" si="50"/>
        <v>88.379648397852208</v>
      </c>
      <c r="F252">
        <f t="shared" si="51"/>
        <v>-6.4353417572272065</v>
      </c>
      <c r="G252">
        <f t="shared" si="52"/>
        <v>4325.6212687128236</v>
      </c>
      <c r="H252">
        <f t="shared" si="53"/>
        <v>88.379648397852208</v>
      </c>
    </row>
    <row r="253" spans="1:8" x14ac:dyDescent="0.4">
      <c r="A253" s="5">
        <f t="shared" si="54"/>
        <v>8.266666666666648</v>
      </c>
      <c r="B253" s="2">
        <v>85.919313151041607</v>
      </c>
      <c r="C253" s="2" t="b">
        <f t="shared" si="48"/>
        <v>0</v>
      </c>
      <c r="D253" s="2" t="b">
        <f t="shared" si="49"/>
        <v>0</v>
      </c>
      <c r="E253" s="10">
        <f t="shared" si="50"/>
        <v>93.406663358010078</v>
      </c>
      <c r="F253">
        <f t="shared" si="51"/>
        <v>-7.4873502069684719</v>
      </c>
      <c r="G253">
        <f t="shared" si="52"/>
        <v>4342.9436927189463</v>
      </c>
      <c r="H253">
        <f t="shared" si="53"/>
        <v>93.406663358010078</v>
      </c>
    </row>
    <row r="254" spans="1:8" x14ac:dyDescent="0.4">
      <c r="A254" s="5">
        <f t="shared" si="54"/>
        <v>8.2999999999999812</v>
      </c>
      <c r="B254" s="2">
        <v>91.194667968749997</v>
      </c>
      <c r="C254" s="2" t="b">
        <f t="shared" si="48"/>
        <v>0</v>
      </c>
      <c r="D254" s="2" t="b">
        <f t="shared" si="49"/>
        <v>0</v>
      </c>
      <c r="E254" s="10">
        <f t="shared" si="50"/>
        <v>97.217542240866081</v>
      </c>
      <c r="F254">
        <f t="shared" si="51"/>
        <v>-6.0228742721160842</v>
      </c>
      <c r="G254">
        <f t="shared" si="52"/>
        <v>4360.2661167250681</v>
      </c>
      <c r="H254">
        <f t="shared" si="53"/>
        <v>97.217542240866081</v>
      </c>
    </row>
    <row r="255" spans="1:8" x14ac:dyDescent="0.4">
      <c r="A255" s="5">
        <f t="shared" si="54"/>
        <v>8.3333333333333144</v>
      </c>
      <c r="B255" s="3">
        <v>109.09165039062501</v>
      </c>
      <c r="C255" s="3"/>
      <c r="D255" s="2" t="b">
        <f t="shared" si="49"/>
        <v>0</v>
      </c>
      <c r="E255" s="10">
        <f t="shared" si="50"/>
        <v>99.466595207575665</v>
      </c>
      <c r="F255">
        <f t="shared" si="51"/>
        <v>9.6250551830493407</v>
      </c>
      <c r="G255">
        <f t="shared" si="52"/>
        <v>4377.5885407311889</v>
      </c>
      <c r="H255">
        <f t="shared" si="53"/>
        <v>99.466595207575665</v>
      </c>
    </row>
    <row r="256" spans="1:8" x14ac:dyDescent="0.4">
      <c r="A256" s="5">
        <f t="shared" si="54"/>
        <v>8.3666666666666476</v>
      </c>
      <c r="B256" s="3">
        <v>109.168489583333</v>
      </c>
      <c r="C256" s="3" t="b">
        <f t="shared" si="48"/>
        <v>1</v>
      </c>
      <c r="D256" s="2" t="b">
        <f t="shared" si="49"/>
        <v>0</v>
      </c>
      <c r="E256" s="10">
        <f t="shared" si="50"/>
        <v>99.949807703619214</v>
      </c>
      <c r="F256">
        <f t="shared" si="51"/>
        <v>9.2186818797137846</v>
      </c>
      <c r="G256">
        <f t="shared" si="52"/>
        <v>4394.9109647373116</v>
      </c>
      <c r="H256">
        <f t="shared" si="53"/>
        <v>99.949807703619214</v>
      </c>
    </row>
    <row r="257" spans="1:8" x14ac:dyDescent="0.4">
      <c r="A257" s="5">
        <f t="shared" si="54"/>
        <v>8.3999999999999808</v>
      </c>
      <c r="B257" s="2">
        <v>94.640530598958307</v>
      </c>
      <c r="C257" s="2" t="b">
        <f t="shared" si="48"/>
        <v>0</v>
      </c>
      <c r="D257" s="2" t="b">
        <f t="shared" si="49"/>
        <v>0</v>
      </c>
      <c r="E257" s="10">
        <f t="shared" si="50"/>
        <v>98.623346887539626</v>
      </c>
      <c r="F257">
        <f t="shared" si="51"/>
        <v>-3.9828162885813185</v>
      </c>
      <c r="G257">
        <f t="shared" si="52"/>
        <v>4412.2333887434334</v>
      </c>
      <c r="H257">
        <f t="shared" si="53"/>
        <v>98.623346887539626</v>
      </c>
    </row>
    <row r="258" spans="1:8" x14ac:dyDescent="0.4">
      <c r="A258" s="5">
        <f t="shared" si="54"/>
        <v>8.433333333333314</v>
      </c>
      <c r="B258" s="2">
        <v>88.238330078125003</v>
      </c>
      <c r="C258" s="2" t="b">
        <f t="shared" si="48"/>
        <v>0</v>
      </c>
      <c r="D258" s="2" t="b">
        <f t="shared" si="49"/>
        <v>0</v>
      </c>
      <c r="E258" s="10">
        <f t="shared" si="50"/>
        <v>95.60753776567762</v>
      </c>
      <c r="F258">
        <f t="shared" si="51"/>
        <v>-7.3692076875526169</v>
      </c>
      <c r="G258">
        <f t="shared" si="52"/>
        <v>4429.5558127495551</v>
      </c>
      <c r="H258">
        <f t="shared" si="53"/>
        <v>95.60753776567762</v>
      </c>
    </row>
    <row r="259" spans="1:8" x14ac:dyDescent="0.4">
      <c r="A259" s="5">
        <f t="shared" si="54"/>
        <v>8.4666666666666472</v>
      </c>
      <c r="B259" s="2">
        <v>83.707652994791601</v>
      </c>
      <c r="C259" s="2" t="b">
        <f t="shared" si="48"/>
        <v>0</v>
      </c>
      <c r="D259" s="2" t="b">
        <f t="shared" si="49"/>
        <v>0</v>
      </c>
      <c r="E259" s="10">
        <f t="shared" si="50"/>
        <v>91.175948352490877</v>
      </c>
      <c r="F259">
        <f t="shared" si="51"/>
        <v>-7.4682953576992759</v>
      </c>
      <c r="G259">
        <f t="shared" si="52"/>
        <v>4446.8782367556769</v>
      </c>
      <c r="H259">
        <f t="shared" si="53"/>
        <v>91.175948352490877</v>
      </c>
    </row>
    <row r="260" spans="1:8" x14ac:dyDescent="0.4">
      <c r="A260" s="5">
        <f t="shared" si="54"/>
        <v>8.4999999999999805</v>
      </c>
      <c r="B260" s="2">
        <v>75.983831380208301</v>
      </c>
      <c r="C260" s="2" t="b">
        <f t="shared" si="48"/>
        <v>0</v>
      </c>
      <c r="D260" s="2" t="b">
        <f t="shared" si="49"/>
        <v>0</v>
      </c>
      <c r="E260" s="10">
        <f t="shared" si="50"/>
        <v>85.730573955928278</v>
      </c>
      <c r="F260">
        <f t="shared" si="51"/>
        <v>-9.7467425757199777</v>
      </c>
      <c r="G260">
        <f t="shared" si="52"/>
        <v>4464.2006607617986</v>
      </c>
      <c r="H260">
        <f t="shared" si="53"/>
        <v>85.730573955928278</v>
      </c>
    </row>
    <row r="261" spans="1:8" x14ac:dyDescent="0.4">
      <c r="A261" s="5">
        <f t="shared" si="54"/>
        <v>8.5333333333333137</v>
      </c>
      <c r="B261" s="2">
        <v>68.303668619791594</v>
      </c>
      <c r="C261" s="2" t="b">
        <f t="shared" si="48"/>
        <v>0</v>
      </c>
      <c r="D261" s="2" t="b">
        <f t="shared" si="49"/>
        <v>0</v>
      </c>
      <c r="E261" s="10">
        <f t="shared" si="50"/>
        <v>79.765371653991181</v>
      </c>
      <c r="F261">
        <f t="shared" si="51"/>
        <v>-11.461703034199587</v>
      </c>
      <c r="G261">
        <f t="shared" si="52"/>
        <v>4481.5230847679204</v>
      </c>
      <c r="H261">
        <f t="shared" si="53"/>
        <v>79.765371653991181</v>
      </c>
    </row>
    <row r="262" spans="1:8" x14ac:dyDescent="0.4">
      <c r="A262" s="5">
        <f t="shared" si="54"/>
        <v>8.5666666666666469</v>
      </c>
      <c r="B262" s="2">
        <v>65.560940755208307</v>
      </c>
      <c r="C262" s="2" t="b">
        <f t="shared" ref="C262:C325" si="55">$B$1-B262&lt;10</f>
        <v>0</v>
      </c>
      <c r="D262" s="2" t="b">
        <f t="shared" ref="D262:D325" si="56">B262-$B$2&lt;2.01</f>
        <v>0</v>
      </c>
      <c r="E262" s="10">
        <f t="shared" ref="E262:E325" si="57">$G$2+$G$3*SIN($E$2*(A262+$E$3))</f>
        <v>73.821452798107686</v>
      </c>
      <c r="F262">
        <f t="shared" ref="F262:F325" si="58">B262-E262</f>
        <v>-8.2605120428993786</v>
      </c>
      <c r="G262">
        <f t="shared" ref="G262:G325" si="59">DEGREES($E$2*A262+$E$3)</f>
        <v>4498.8455087740422</v>
      </c>
      <c r="H262">
        <f t="shared" ref="H262:H325" si="60">E262</f>
        <v>73.821452798107686</v>
      </c>
    </row>
    <row r="263" spans="1:8" x14ac:dyDescent="0.4">
      <c r="A263" s="5">
        <f t="shared" ref="A263:A326" si="61">A262+1/30</f>
        <v>8.5999999999999801</v>
      </c>
      <c r="B263" s="2">
        <v>63.246728515625001</v>
      </c>
      <c r="C263" s="2" t="b">
        <f t="shared" si="55"/>
        <v>0</v>
      </c>
      <c r="D263" s="2" t="b">
        <f t="shared" si="56"/>
        <v>0</v>
      </c>
      <c r="E263" s="10">
        <f t="shared" si="57"/>
        <v>68.437998090303893</v>
      </c>
      <c r="F263">
        <f t="shared" si="58"/>
        <v>-5.1912695746788913</v>
      </c>
      <c r="G263">
        <f t="shared" si="59"/>
        <v>4516.1679327801648</v>
      </c>
      <c r="H263">
        <f t="shared" si="60"/>
        <v>68.437998090303893</v>
      </c>
    </row>
    <row r="264" spans="1:8" x14ac:dyDescent="0.4">
      <c r="A264" s="5">
        <f t="shared" si="61"/>
        <v>8.6333333333333133</v>
      </c>
      <c r="B264" s="2">
        <v>60.572828776041597</v>
      </c>
      <c r="C264" s="2" t="b">
        <f t="shared" si="55"/>
        <v>0</v>
      </c>
      <c r="D264" s="2" t="b">
        <f t="shared" si="56"/>
        <v>0</v>
      </c>
      <c r="E264" s="10">
        <f t="shared" si="57"/>
        <v>64.103347792123245</v>
      </c>
      <c r="F264">
        <f t="shared" si="58"/>
        <v>-3.530519016081648</v>
      </c>
      <c r="G264">
        <f t="shared" si="59"/>
        <v>4533.4903567862857</v>
      </c>
      <c r="H264">
        <f t="shared" si="60"/>
        <v>64.103347792123245</v>
      </c>
    </row>
    <row r="265" spans="1:8" x14ac:dyDescent="0.4">
      <c r="A265" s="5">
        <f t="shared" si="61"/>
        <v>8.6666666666666465</v>
      </c>
      <c r="B265" s="2">
        <v>60.445035807291603</v>
      </c>
      <c r="C265" s="2" t="b">
        <f t="shared" si="55"/>
        <v>0</v>
      </c>
      <c r="D265" s="2" t="b">
        <f t="shared" si="56"/>
        <v>0</v>
      </c>
      <c r="E265" s="10">
        <f t="shared" si="57"/>
        <v>61.210703736813826</v>
      </c>
      <c r="F265">
        <f t="shared" si="58"/>
        <v>-0.76566792952222329</v>
      </c>
      <c r="G265">
        <f t="shared" si="59"/>
        <v>4550.8127807924075</v>
      </c>
      <c r="H265">
        <f t="shared" si="60"/>
        <v>61.210703736813826</v>
      </c>
    </row>
    <row r="266" spans="1:8" x14ac:dyDescent="0.4">
      <c r="A266" s="5">
        <f t="shared" si="61"/>
        <v>8.6999999999999797</v>
      </c>
      <c r="B266" s="2">
        <v>59.580006510416602</v>
      </c>
      <c r="C266" s="2" t="b">
        <f t="shared" si="55"/>
        <v>0</v>
      </c>
      <c r="D266" s="2" t="b">
        <f t="shared" si="56"/>
        <v>0</v>
      </c>
      <c r="E266" s="10">
        <f t="shared" si="57"/>
        <v>60.022461473552596</v>
      </c>
      <c r="F266">
        <f t="shared" si="58"/>
        <v>-0.44245496313599375</v>
      </c>
      <c r="G266">
        <f t="shared" si="59"/>
        <v>4568.1352047985301</v>
      </c>
      <c r="H266">
        <f t="shared" si="60"/>
        <v>60.022461473552596</v>
      </c>
    </row>
    <row r="267" spans="1:8" x14ac:dyDescent="0.4">
      <c r="A267" s="5">
        <f t="shared" si="61"/>
        <v>8.733333333333313</v>
      </c>
      <c r="B267" s="2">
        <v>60.645335286458298</v>
      </c>
      <c r="C267" s="2" t="b">
        <f t="shared" si="55"/>
        <v>0</v>
      </c>
      <c r="D267" s="2" t="b">
        <f t="shared" si="56"/>
        <v>0</v>
      </c>
      <c r="E267" s="10">
        <f t="shared" si="57"/>
        <v>60.646408021848941</v>
      </c>
      <c r="F267">
        <f t="shared" si="58"/>
        <v>-1.0727353906432313E-3</v>
      </c>
      <c r="G267">
        <f t="shared" si="59"/>
        <v>4585.457628804651</v>
      </c>
      <c r="H267">
        <f t="shared" si="60"/>
        <v>60.646408021848941</v>
      </c>
    </row>
    <row r="268" spans="1:8" x14ac:dyDescent="0.4">
      <c r="A268" s="5">
        <f t="shared" si="61"/>
        <v>8.7666666666666462</v>
      </c>
      <c r="B268" s="2">
        <v>59.366774088541597</v>
      </c>
      <c r="C268" s="2" t="b">
        <f t="shared" si="55"/>
        <v>0</v>
      </c>
      <c r="D268" s="2" t="b">
        <f t="shared" si="56"/>
        <v>0</v>
      </c>
      <c r="E268" s="10">
        <f t="shared" si="57"/>
        <v>63.025944369150139</v>
      </c>
      <c r="F268">
        <f t="shared" si="58"/>
        <v>-3.6591702806085422</v>
      </c>
      <c r="G268">
        <f t="shared" si="59"/>
        <v>4602.7800528107737</v>
      </c>
      <c r="H268">
        <f t="shared" si="60"/>
        <v>63.025944369150139</v>
      </c>
    </row>
    <row r="269" spans="1:8" x14ac:dyDescent="0.4">
      <c r="A269" s="5">
        <f t="shared" si="61"/>
        <v>8.7999999999999794</v>
      </c>
      <c r="B269" s="2">
        <v>58.9283854166666</v>
      </c>
      <c r="C269" s="2" t="b">
        <f t="shared" si="55"/>
        <v>0</v>
      </c>
      <c r="D269" s="3" t="b">
        <f t="shared" si="56"/>
        <v>1</v>
      </c>
      <c r="E269" s="10">
        <f t="shared" si="57"/>
        <v>66.945219641757731</v>
      </c>
      <c r="F269">
        <f t="shared" si="58"/>
        <v>-8.0168342250911309</v>
      </c>
      <c r="G269">
        <f t="shared" si="59"/>
        <v>4620.1024768168954</v>
      </c>
      <c r="H269">
        <f t="shared" si="60"/>
        <v>66.945219641757731</v>
      </c>
    </row>
    <row r="270" spans="1:8" x14ac:dyDescent="0.4">
      <c r="A270" s="5">
        <f t="shared" si="61"/>
        <v>8.8333333333333126</v>
      </c>
      <c r="B270" s="2">
        <v>59.741715494791599</v>
      </c>
      <c r="C270" s="2" t="b">
        <f t="shared" si="55"/>
        <v>0</v>
      </c>
      <c r="D270" s="2" t="b">
        <f t="shared" si="56"/>
        <v>0</v>
      </c>
      <c r="E270" s="10">
        <f t="shared" si="57"/>
        <v>72.048711221656291</v>
      </c>
      <c r="F270">
        <f t="shared" si="58"/>
        <v>-12.306995726864692</v>
      </c>
      <c r="G270">
        <f t="shared" si="59"/>
        <v>4637.4249008230172</v>
      </c>
      <c r="H270">
        <f t="shared" si="60"/>
        <v>72.048711221656291</v>
      </c>
    </row>
    <row r="271" spans="1:8" x14ac:dyDescent="0.4">
      <c r="A271" s="5">
        <f t="shared" si="61"/>
        <v>8.8666666666666458</v>
      </c>
      <c r="B271" s="2">
        <v>64.1204427083333</v>
      </c>
      <c r="C271" s="2" t="b">
        <f t="shared" si="55"/>
        <v>0</v>
      </c>
      <c r="D271" s="2" t="b">
        <f t="shared" si="56"/>
        <v>0</v>
      </c>
      <c r="E271" s="10">
        <f t="shared" si="57"/>
        <v>77.87347467108485</v>
      </c>
      <c r="F271">
        <f t="shared" si="58"/>
        <v>-13.75303196275155</v>
      </c>
      <c r="G271">
        <f t="shared" si="59"/>
        <v>4654.747324829139</v>
      </c>
      <c r="H271">
        <f t="shared" si="60"/>
        <v>77.87347467108485</v>
      </c>
    </row>
    <row r="272" spans="1:8" x14ac:dyDescent="0.4">
      <c r="A272" s="5">
        <f t="shared" si="61"/>
        <v>8.899999999999979</v>
      </c>
      <c r="B272" s="2">
        <v>76.633330078124999</v>
      </c>
      <c r="C272" s="2" t="b">
        <f t="shared" si="55"/>
        <v>0</v>
      </c>
      <c r="D272" s="2" t="b">
        <f t="shared" si="56"/>
        <v>0</v>
      </c>
      <c r="E272" s="10">
        <f t="shared" si="57"/>
        <v>83.89113803175357</v>
      </c>
      <c r="F272">
        <f t="shared" si="58"/>
        <v>-7.2578079536285713</v>
      </c>
      <c r="G272">
        <f t="shared" si="59"/>
        <v>4672.0697488352607</v>
      </c>
      <c r="H272">
        <f t="shared" si="60"/>
        <v>83.89113803175357</v>
      </c>
    </row>
    <row r="273" spans="1:8" x14ac:dyDescent="0.4">
      <c r="A273" s="5">
        <f t="shared" si="61"/>
        <v>8.9333333333333123</v>
      </c>
      <c r="B273" s="2">
        <v>82.823294270833301</v>
      </c>
      <c r="C273" s="2" t="b">
        <f t="shared" si="55"/>
        <v>0</v>
      </c>
      <c r="D273" s="2" t="b">
        <f t="shared" si="56"/>
        <v>0</v>
      </c>
      <c r="E273" s="10">
        <f t="shared" si="57"/>
        <v>89.555831140555199</v>
      </c>
      <c r="F273">
        <f t="shared" si="58"/>
        <v>-6.7325368697218977</v>
      </c>
      <c r="G273">
        <f t="shared" si="59"/>
        <v>4689.3921728413825</v>
      </c>
      <c r="H273">
        <f t="shared" si="60"/>
        <v>89.555831140555199</v>
      </c>
    </row>
    <row r="274" spans="1:8" x14ac:dyDescent="0.4">
      <c r="A274" s="5">
        <f t="shared" si="61"/>
        <v>8.9666666666666455</v>
      </c>
      <c r="B274" s="2">
        <v>87.102148437500006</v>
      </c>
      <c r="C274" s="2" t="b">
        <f t="shared" si="55"/>
        <v>0</v>
      </c>
      <c r="D274" s="2" t="b">
        <f t="shared" si="56"/>
        <v>0</v>
      </c>
      <c r="E274" s="10">
        <f t="shared" si="57"/>
        <v>94.353702230461792</v>
      </c>
      <c r="F274">
        <f t="shared" si="58"/>
        <v>-7.2515537929617864</v>
      </c>
      <c r="G274">
        <f t="shared" si="59"/>
        <v>4706.7145968475043</v>
      </c>
      <c r="H274">
        <f t="shared" si="60"/>
        <v>94.353702230461792</v>
      </c>
    </row>
    <row r="275" spans="1:8" x14ac:dyDescent="0.4">
      <c r="A275" s="5">
        <f t="shared" si="61"/>
        <v>8.9999999999999787</v>
      </c>
      <c r="B275" s="2">
        <v>92.723196614583301</v>
      </c>
      <c r="C275" s="2" t="b">
        <f t="shared" si="55"/>
        <v>0</v>
      </c>
      <c r="D275" s="2" t="b">
        <f t="shared" si="56"/>
        <v>0</v>
      </c>
      <c r="E275" s="10">
        <f t="shared" si="57"/>
        <v>97.849530100577311</v>
      </c>
      <c r="F275">
        <f t="shared" si="58"/>
        <v>-5.1263334859940102</v>
      </c>
      <c r="G275">
        <f t="shared" si="59"/>
        <v>4724.037020853626</v>
      </c>
      <c r="H275">
        <f t="shared" si="60"/>
        <v>97.849530100577311</v>
      </c>
    </row>
    <row r="276" spans="1:8" x14ac:dyDescent="0.4">
      <c r="A276" s="5">
        <f t="shared" si="61"/>
        <v>9.0333333333333119</v>
      </c>
      <c r="B276" s="3">
        <v>110.711979166666</v>
      </c>
      <c r="C276" s="3" t="b">
        <f t="shared" si="55"/>
        <v>1</v>
      </c>
      <c r="D276" s="2" t="b">
        <f t="shared" si="56"/>
        <v>0</v>
      </c>
      <c r="E276" s="10">
        <f t="shared" si="57"/>
        <v>99.726203604052429</v>
      </c>
      <c r="F276">
        <f t="shared" si="58"/>
        <v>10.985775562613568</v>
      </c>
      <c r="G276">
        <f t="shared" si="59"/>
        <v>4741.3594448597487</v>
      </c>
      <c r="H276">
        <f t="shared" si="60"/>
        <v>99.726203604052429</v>
      </c>
    </row>
    <row r="277" spans="1:8" x14ac:dyDescent="0.4">
      <c r="A277" s="5">
        <f t="shared" si="61"/>
        <v>9.0666666666666451</v>
      </c>
      <c r="B277" s="2">
        <v>99.748649088541598</v>
      </c>
      <c r="C277" s="2" t="b">
        <f t="shared" si="55"/>
        <v>0</v>
      </c>
      <c r="D277" s="2" t="b">
        <f t="shared" si="56"/>
        <v>0</v>
      </c>
      <c r="E277" s="10">
        <f t="shared" si="57"/>
        <v>99.813487217554481</v>
      </c>
      <c r="F277">
        <f t="shared" si="58"/>
        <v>-6.4838129012883883E-2</v>
      </c>
      <c r="G277">
        <f t="shared" si="59"/>
        <v>4758.6818688658695</v>
      </c>
      <c r="H277">
        <f t="shared" si="60"/>
        <v>99.813487217554481</v>
      </c>
    </row>
    <row r="278" spans="1:8" x14ac:dyDescent="0.4">
      <c r="A278" s="5">
        <f t="shared" si="61"/>
        <v>9.0999999999999783</v>
      </c>
      <c r="B278" s="2">
        <v>90.398834635416605</v>
      </c>
      <c r="C278" s="2" t="b">
        <f t="shared" si="55"/>
        <v>0</v>
      </c>
      <c r="D278" s="2" t="b">
        <f t="shared" si="56"/>
        <v>0</v>
      </c>
      <c r="E278" s="10">
        <f t="shared" si="57"/>
        <v>98.103463329631552</v>
      </c>
      <c r="F278">
        <f t="shared" si="58"/>
        <v>-7.7046286942149464</v>
      </c>
      <c r="G278">
        <f t="shared" si="59"/>
        <v>4776.0042928719913</v>
      </c>
      <c r="H278">
        <f t="shared" si="60"/>
        <v>98.103463329631552</v>
      </c>
    </row>
    <row r="279" spans="1:8" x14ac:dyDescent="0.4">
      <c r="A279" s="5">
        <f t="shared" si="61"/>
        <v>9.1333333333333115</v>
      </c>
      <c r="B279" s="2">
        <v>86.960325520833294</v>
      </c>
      <c r="C279" s="2" t="b">
        <f t="shared" si="55"/>
        <v>0</v>
      </c>
      <c r="D279" s="2" t="b">
        <f t="shared" si="56"/>
        <v>0</v>
      </c>
      <c r="E279" s="10">
        <f t="shared" si="57"/>
        <v>94.751250457666771</v>
      </c>
      <c r="F279">
        <f t="shared" si="58"/>
        <v>-7.790924936833477</v>
      </c>
      <c r="G279">
        <f t="shared" si="59"/>
        <v>4793.326716878114</v>
      </c>
      <c r="H279">
        <f t="shared" si="60"/>
        <v>94.751250457666771</v>
      </c>
    </row>
    <row r="280" spans="1:8" x14ac:dyDescent="0.4">
      <c r="A280" s="5">
        <f t="shared" si="61"/>
        <v>9.1666666666666448</v>
      </c>
      <c r="B280" s="2">
        <v>82.837988281250006</v>
      </c>
      <c r="C280" s="2" t="b">
        <f t="shared" si="55"/>
        <v>0</v>
      </c>
      <c r="D280" s="2" t="b">
        <f t="shared" si="56"/>
        <v>0</v>
      </c>
      <c r="E280" s="10">
        <f t="shared" si="57"/>
        <v>90.060932243020289</v>
      </c>
      <c r="F280">
        <f t="shared" si="58"/>
        <v>-7.2229439617702837</v>
      </c>
      <c r="G280">
        <f t="shared" si="59"/>
        <v>4810.6491408842348</v>
      </c>
      <c r="H280">
        <f t="shared" si="60"/>
        <v>90.060932243020289</v>
      </c>
    </row>
    <row r="281" spans="1:8" x14ac:dyDescent="0.4">
      <c r="A281" s="5">
        <f t="shared" si="61"/>
        <v>9.199999999999978</v>
      </c>
      <c r="B281" s="2">
        <v>72.752070312499995</v>
      </c>
      <c r="C281" s="2" t="b">
        <f t="shared" si="55"/>
        <v>0</v>
      </c>
      <c r="D281" s="2" t="b">
        <f t="shared" si="56"/>
        <v>0</v>
      </c>
      <c r="E281" s="10">
        <f t="shared" si="57"/>
        <v>84.457973623726431</v>
      </c>
      <c r="F281">
        <f t="shared" si="58"/>
        <v>-11.705903311226436</v>
      </c>
      <c r="G281">
        <f t="shared" si="59"/>
        <v>4827.9715648903575</v>
      </c>
      <c r="H281">
        <f t="shared" si="60"/>
        <v>84.457973623726431</v>
      </c>
    </row>
    <row r="282" spans="1:8" x14ac:dyDescent="0.4">
      <c r="A282" s="5">
        <f t="shared" si="61"/>
        <v>9.2333333333333112</v>
      </c>
      <c r="B282" s="2">
        <v>66.877509765625007</v>
      </c>
      <c r="C282" s="2" t="b">
        <f t="shared" si="55"/>
        <v>0</v>
      </c>
      <c r="D282" s="2" t="b">
        <f t="shared" si="56"/>
        <v>0</v>
      </c>
      <c r="E282" s="10">
        <f t="shared" si="57"/>
        <v>78.450626350022205</v>
      </c>
      <c r="F282">
        <f t="shared" si="58"/>
        <v>-11.573116584397198</v>
      </c>
      <c r="G282">
        <f t="shared" si="59"/>
        <v>4845.2939888964793</v>
      </c>
      <c r="H282">
        <f t="shared" si="60"/>
        <v>78.450626350022205</v>
      </c>
    </row>
    <row r="283" spans="1:8" x14ac:dyDescent="0.4">
      <c r="A283" s="5">
        <f t="shared" si="61"/>
        <v>9.2666666666666444</v>
      </c>
      <c r="B283" s="2">
        <v>65.303108723958303</v>
      </c>
      <c r="C283" s="2" t="b">
        <f t="shared" si="55"/>
        <v>0</v>
      </c>
      <c r="D283" s="2" t="b">
        <f t="shared" si="56"/>
        <v>0</v>
      </c>
      <c r="E283" s="10">
        <f t="shared" si="57"/>
        <v>72.583824799190452</v>
      </c>
      <c r="F283">
        <f t="shared" si="58"/>
        <v>-7.2807160752321494</v>
      </c>
      <c r="G283">
        <f t="shared" si="59"/>
        <v>4862.6164129026001</v>
      </c>
      <c r="H283">
        <f t="shared" si="60"/>
        <v>72.583824799190452</v>
      </c>
    </row>
    <row r="284" spans="1:8" x14ac:dyDescent="0.4">
      <c r="A284" s="5">
        <f t="shared" si="61"/>
        <v>9.2999999999999776</v>
      </c>
      <c r="B284" s="2">
        <v>62.360117187500002</v>
      </c>
      <c r="C284" s="2" t="b">
        <f t="shared" si="55"/>
        <v>0</v>
      </c>
      <c r="D284" s="2" t="b">
        <f t="shared" si="56"/>
        <v>0</v>
      </c>
      <c r="E284" s="10">
        <f t="shared" si="57"/>
        <v>67.389754261024294</v>
      </c>
      <c r="F284">
        <f t="shared" si="58"/>
        <v>-5.0296370735242917</v>
      </c>
      <c r="G284">
        <f t="shared" si="59"/>
        <v>4879.9388369087228</v>
      </c>
      <c r="H284">
        <f t="shared" si="60"/>
        <v>67.389754261024294</v>
      </c>
    </row>
    <row r="285" spans="1:8" x14ac:dyDescent="0.4">
      <c r="A285" s="5">
        <f t="shared" si="61"/>
        <v>9.3333333333333108</v>
      </c>
      <c r="B285" s="2">
        <v>60.850582682291602</v>
      </c>
      <c r="C285" s="2" t="b">
        <f t="shared" si="55"/>
        <v>0</v>
      </c>
      <c r="D285" s="2" t="b">
        <f t="shared" si="56"/>
        <v>0</v>
      </c>
      <c r="E285" s="10">
        <f t="shared" si="57"/>
        <v>63.339575709796677</v>
      </c>
      <c r="F285">
        <f t="shared" si="58"/>
        <v>-2.4889930275050745</v>
      </c>
      <c r="G285">
        <f t="shared" si="59"/>
        <v>4897.2612609148446</v>
      </c>
      <c r="H285">
        <f t="shared" si="60"/>
        <v>63.339575709796677</v>
      </c>
    </row>
    <row r="286" spans="1:8" x14ac:dyDescent="0.4">
      <c r="A286" s="5">
        <f t="shared" si="61"/>
        <v>9.366666666666644</v>
      </c>
      <c r="B286" s="2">
        <v>59.914358723958301</v>
      </c>
      <c r="C286" s="2" t="b">
        <f t="shared" si="55"/>
        <v>0</v>
      </c>
      <c r="D286" s="2" t="b">
        <f t="shared" si="56"/>
        <v>0</v>
      </c>
      <c r="E286" s="10">
        <f t="shared" si="57"/>
        <v>60.800686172205076</v>
      </c>
      <c r="F286">
        <f t="shared" si="58"/>
        <v>-0.88632744824677445</v>
      </c>
      <c r="G286">
        <f t="shared" si="59"/>
        <v>4914.5836849209663</v>
      </c>
      <c r="H286">
        <f t="shared" si="60"/>
        <v>60.800686172205076</v>
      </c>
    </row>
    <row r="287" spans="1:8" x14ac:dyDescent="0.4">
      <c r="A287" s="5">
        <f t="shared" si="61"/>
        <v>9.3999999999999773</v>
      </c>
      <c r="B287" s="2">
        <v>60.234677734374998</v>
      </c>
      <c r="C287" s="2" t="b">
        <f t="shared" si="55"/>
        <v>0</v>
      </c>
      <c r="D287" s="2" t="b">
        <f t="shared" si="56"/>
        <v>0</v>
      </c>
      <c r="E287" s="10">
        <f t="shared" si="57"/>
        <v>60.003391659558787</v>
      </c>
      <c r="F287">
        <f t="shared" si="58"/>
        <v>0.23128607481621088</v>
      </c>
      <c r="G287">
        <f t="shared" si="59"/>
        <v>4931.9061089270881</v>
      </c>
      <c r="H287">
        <f t="shared" si="60"/>
        <v>60.003391659558787</v>
      </c>
    </row>
    <row r="288" spans="1:8" x14ac:dyDescent="0.4">
      <c r="A288" s="5">
        <f t="shared" si="61"/>
        <v>9.4333333333333105</v>
      </c>
      <c r="B288" s="2">
        <v>60.194215494791599</v>
      </c>
      <c r="C288" s="2" t="b">
        <f t="shared" si="55"/>
        <v>0</v>
      </c>
      <c r="D288" s="2" t="b">
        <f t="shared" si="56"/>
        <v>0</v>
      </c>
      <c r="E288" s="10">
        <f t="shared" si="57"/>
        <v>61.020015806394667</v>
      </c>
      <c r="F288">
        <f t="shared" si="58"/>
        <v>-0.82580031160306788</v>
      </c>
      <c r="G288">
        <f t="shared" si="59"/>
        <v>4949.2285329332099</v>
      </c>
      <c r="H288">
        <f t="shared" si="60"/>
        <v>61.020015806394667</v>
      </c>
    </row>
    <row r="289" spans="1:8" x14ac:dyDescent="0.4">
      <c r="A289" s="5">
        <f t="shared" si="61"/>
        <v>9.4666666666666437</v>
      </c>
      <c r="B289" s="2">
        <v>58.741276041666602</v>
      </c>
      <c r="C289" s="2" t="b">
        <f t="shared" si="55"/>
        <v>0</v>
      </c>
      <c r="D289" s="3" t="b">
        <f t="shared" si="56"/>
        <v>1</v>
      </c>
      <c r="E289" s="10">
        <f t="shared" si="57"/>
        <v>63.758339298405552</v>
      </c>
      <c r="F289">
        <f t="shared" si="58"/>
        <v>-5.0170632567389504</v>
      </c>
      <c r="G289">
        <f t="shared" si="59"/>
        <v>4966.5509569393316</v>
      </c>
      <c r="H289">
        <f t="shared" si="60"/>
        <v>63.758339298405552</v>
      </c>
    </row>
    <row r="290" spans="1:8" x14ac:dyDescent="0.4">
      <c r="A290" s="5">
        <f t="shared" si="61"/>
        <v>9.4999999999999769</v>
      </c>
      <c r="B290" s="2">
        <v>58.692141927083298</v>
      </c>
      <c r="C290" s="2" t="b">
        <f t="shared" si="55"/>
        <v>0</v>
      </c>
      <c r="D290" s="3" t="b">
        <f t="shared" si="56"/>
        <v>1</v>
      </c>
      <c r="E290" s="10">
        <f t="shared" si="57"/>
        <v>67.969965207807633</v>
      </c>
      <c r="F290">
        <f t="shared" si="58"/>
        <v>-9.2778232807243342</v>
      </c>
      <c r="G290">
        <f t="shared" si="59"/>
        <v>4983.8733809454534</v>
      </c>
      <c r="H290">
        <f t="shared" si="60"/>
        <v>67.969965207807633</v>
      </c>
    </row>
    <row r="291" spans="1:8" x14ac:dyDescent="0.4">
      <c r="A291" s="5">
        <f t="shared" si="61"/>
        <v>9.5333333333333101</v>
      </c>
      <c r="B291" s="2">
        <v>59.950201822916597</v>
      </c>
      <c r="C291" s="2" t="b">
        <f t="shared" si="55"/>
        <v>0</v>
      </c>
      <c r="D291" s="2" t="b">
        <f t="shared" si="56"/>
        <v>0</v>
      </c>
      <c r="E291" s="10">
        <f t="shared" si="57"/>
        <v>73.272851405568218</v>
      </c>
      <c r="F291">
        <f t="shared" si="58"/>
        <v>-13.322649582651621</v>
      </c>
      <c r="G291">
        <f t="shared" si="59"/>
        <v>5001.1958049515761</v>
      </c>
      <c r="H291">
        <f t="shared" si="60"/>
        <v>73.272851405568218</v>
      </c>
    </row>
    <row r="292" spans="1:8" x14ac:dyDescent="0.4">
      <c r="A292" s="5">
        <f t="shared" si="61"/>
        <v>9.5666666666666433</v>
      </c>
      <c r="B292" s="2">
        <v>65.584186197916594</v>
      </c>
      <c r="C292" s="2" t="b">
        <f t="shared" si="55"/>
        <v>0</v>
      </c>
      <c r="D292" s="2" t="b">
        <f t="shared" si="56"/>
        <v>0</v>
      </c>
      <c r="E292" s="10">
        <f t="shared" si="57"/>
        <v>79.185966105722926</v>
      </c>
      <c r="F292">
        <f t="shared" si="58"/>
        <v>-13.601779907806332</v>
      </c>
      <c r="G292">
        <f t="shared" si="59"/>
        <v>5018.5182289576969</v>
      </c>
      <c r="H292">
        <f t="shared" si="60"/>
        <v>79.185966105722926</v>
      </c>
    </row>
    <row r="293" spans="1:8" x14ac:dyDescent="0.4">
      <c r="A293" s="5">
        <f t="shared" si="61"/>
        <v>9.5999999999999766</v>
      </c>
      <c r="B293" s="2">
        <v>77.058069661458305</v>
      </c>
      <c r="C293" s="2" t="b">
        <f t="shared" si="55"/>
        <v>0</v>
      </c>
      <c r="D293" s="2" t="b">
        <f t="shared" si="56"/>
        <v>0</v>
      </c>
      <c r="E293" s="10">
        <f t="shared" si="57"/>
        <v>85.172922891752194</v>
      </c>
      <c r="F293">
        <f t="shared" si="58"/>
        <v>-8.1148532302938889</v>
      </c>
      <c r="G293">
        <f t="shared" si="59"/>
        <v>5035.8406529638187</v>
      </c>
      <c r="H293">
        <f t="shared" si="60"/>
        <v>85.172922891752194</v>
      </c>
    </row>
    <row r="294" spans="1:8" x14ac:dyDescent="0.4">
      <c r="A294" s="5">
        <f t="shared" si="61"/>
        <v>9.6333333333333098</v>
      </c>
      <c r="B294" s="2">
        <v>83.325618489583306</v>
      </c>
      <c r="C294" s="2" t="b">
        <f t="shared" si="55"/>
        <v>0</v>
      </c>
      <c r="D294" s="2" t="b">
        <f t="shared" si="56"/>
        <v>0</v>
      </c>
      <c r="E294" s="10">
        <f t="shared" si="57"/>
        <v>90.690637034346281</v>
      </c>
      <c r="F294">
        <f t="shared" si="58"/>
        <v>-7.3650185447629752</v>
      </c>
      <c r="G294">
        <f t="shared" si="59"/>
        <v>5053.1630769699414</v>
      </c>
      <c r="H294">
        <f t="shared" si="60"/>
        <v>90.690637034346281</v>
      </c>
    </row>
    <row r="295" spans="1:8" x14ac:dyDescent="0.4">
      <c r="A295" s="5">
        <f t="shared" si="61"/>
        <v>9.666666666666643</v>
      </c>
      <c r="B295" s="2">
        <v>88.427438151041599</v>
      </c>
      <c r="C295" s="2" t="b">
        <f t="shared" si="55"/>
        <v>0</v>
      </c>
      <c r="D295" s="2" t="b">
        <f t="shared" si="56"/>
        <v>0</v>
      </c>
      <c r="E295" s="10">
        <f t="shared" si="57"/>
        <v>95.238589421936439</v>
      </c>
      <c r="F295">
        <f t="shared" si="58"/>
        <v>-6.8111512708948396</v>
      </c>
      <c r="G295">
        <f t="shared" si="59"/>
        <v>5070.4855009760622</v>
      </c>
      <c r="H295">
        <f t="shared" si="60"/>
        <v>95.238589421936439</v>
      </c>
    </row>
    <row r="296" spans="1:8" x14ac:dyDescent="0.4">
      <c r="A296" s="5">
        <f t="shared" si="61"/>
        <v>9.6999999999999762</v>
      </c>
      <c r="B296" s="2">
        <v>94.737099609374994</v>
      </c>
      <c r="C296" s="2" t="b">
        <f t="shared" si="55"/>
        <v>0</v>
      </c>
      <c r="D296" s="2" t="b">
        <f t="shared" si="56"/>
        <v>0</v>
      </c>
      <c r="E296" s="10">
        <f t="shared" si="57"/>
        <v>98.404229308024071</v>
      </c>
      <c r="F296">
        <f t="shared" si="58"/>
        <v>-3.6671296986490773</v>
      </c>
      <c r="G296">
        <f t="shared" si="59"/>
        <v>5087.8079249821849</v>
      </c>
      <c r="H296">
        <f t="shared" si="60"/>
        <v>98.404229308024071</v>
      </c>
    </row>
    <row r="297" spans="1:8" x14ac:dyDescent="0.4">
      <c r="A297" s="5">
        <f t="shared" si="61"/>
        <v>9.7333333333333094</v>
      </c>
      <c r="B297" s="3">
        <v>111.133434244791</v>
      </c>
      <c r="C297" s="3" t="b">
        <f t="shared" si="55"/>
        <v>1</v>
      </c>
      <c r="D297" s="2" t="b">
        <f t="shared" si="56"/>
        <v>0</v>
      </c>
      <c r="E297" s="10">
        <f t="shared" si="57"/>
        <v>99.900397332341242</v>
      </c>
      <c r="F297">
        <f t="shared" si="58"/>
        <v>11.233036912449762</v>
      </c>
      <c r="G297">
        <f t="shared" si="59"/>
        <v>5105.1303489883067</v>
      </c>
      <c r="H297">
        <f t="shared" si="60"/>
        <v>99.900397332341242</v>
      </c>
    </row>
    <row r="298" spans="1:8" x14ac:dyDescent="0.4">
      <c r="A298" s="5">
        <f t="shared" si="61"/>
        <v>9.7666666666666426</v>
      </c>
      <c r="B298" s="2">
        <v>99.652076822916598</v>
      </c>
      <c r="C298" s="2" t="b">
        <f t="shared" si="55"/>
        <v>0</v>
      </c>
      <c r="D298" s="2" t="b">
        <f t="shared" si="56"/>
        <v>0</v>
      </c>
      <c r="E298" s="10">
        <f t="shared" si="57"/>
        <v>99.591374124341272</v>
      </c>
      <c r="F298">
        <f t="shared" si="58"/>
        <v>6.0702698575326508E-2</v>
      </c>
      <c r="G298">
        <f t="shared" si="59"/>
        <v>5122.4527729944275</v>
      </c>
      <c r="H298">
        <f t="shared" si="60"/>
        <v>99.591374124341272</v>
      </c>
    </row>
    <row r="299" spans="1:8" x14ac:dyDescent="0.4">
      <c r="A299" s="5">
        <f t="shared" si="61"/>
        <v>9.7999999999999758</v>
      </c>
      <c r="B299" s="2">
        <v>90.481643880208296</v>
      </c>
      <c r="C299" s="2" t="b">
        <f t="shared" si="55"/>
        <v>0</v>
      </c>
      <c r="D299" s="2" t="b">
        <f t="shared" si="56"/>
        <v>0</v>
      </c>
      <c r="E299" s="10">
        <f t="shared" si="57"/>
        <v>97.505191585917771</v>
      </c>
      <c r="F299">
        <f t="shared" si="58"/>
        <v>-7.0235477057094755</v>
      </c>
      <c r="G299">
        <f t="shared" si="59"/>
        <v>5139.7751970005502</v>
      </c>
      <c r="H299">
        <f t="shared" si="60"/>
        <v>97.505191585917771</v>
      </c>
    </row>
    <row r="300" spans="1:8" x14ac:dyDescent="0.4">
      <c r="A300" s="5">
        <f t="shared" si="61"/>
        <v>9.8333333333333091</v>
      </c>
      <c r="B300" s="2">
        <v>86.253684895833302</v>
      </c>
      <c r="C300" s="2" t="b">
        <f t="shared" si="55"/>
        <v>0</v>
      </c>
      <c r="D300" s="2" t="b">
        <f t="shared" si="56"/>
        <v>0</v>
      </c>
      <c r="E300" s="10">
        <f t="shared" si="57"/>
        <v>93.831090080691965</v>
      </c>
      <c r="F300">
        <f t="shared" si="58"/>
        <v>-7.5774051848586623</v>
      </c>
      <c r="G300">
        <f t="shared" si="59"/>
        <v>5157.0976210066719</v>
      </c>
      <c r="H300">
        <f t="shared" si="60"/>
        <v>93.831090080691965</v>
      </c>
    </row>
    <row r="301" spans="1:8" x14ac:dyDescent="0.4">
      <c r="A301" s="5">
        <f t="shared" si="61"/>
        <v>9.8666666666666423</v>
      </c>
      <c r="B301" s="2">
        <v>82.256588541666602</v>
      </c>
      <c r="C301" s="2" t="b">
        <f t="shared" si="55"/>
        <v>0</v>
      </c>
      <c r="D301" s="2" t="b">
        <f t="shared" si="56"/>
        <v>0</v>
      </c>
      <c r="E301" s="10">
        <f t="shared" si="57"/>
        <v>88.902352191574451</v>
      </c>
      <c r="F301">
        <f t="shared" si="58"/>
        <v>-6.645763649907849</v>
      </c>
      <c r="G301">
        <f t="shared" si="59"/>
        <v>5174.4200450127937</v>
      </c>
      <c r="H301">
        <f t="shared" si="60"/>
        <v>88.902352191574451</v>
      </c>
    </row>
    <row r="302" spans="1:8" x14ac:dyDescent="0.4">
      <c r="A302" s="5">
        <f t="shared" si="61"/>
        <v>9.8999999999999755</v>
      </c>
      <c r="B302" s="2">
        <v>72.040061848958302</v>
      </c>
      <c r="C302" s="2" t="b">
        <f t="shared" si="55"/>
        <v>0</v>
      </c>
      <c r="D302" s="2" t="b">
        <f t="shared" si="56"/>
        <v>0</v>
      </c>
      <c r="E302" s="10">
        <f t="shared" si="57"/>
        <v>83.166070219047498</v>
      </c>
      <c r="F302">
        <f t="shared" si="58"/>
        <v>-11.126008370089195</v>
      </c>
      <c r="G302">
        <f t="shared" si="59"/>
        <v>5191.7424690189155</v>
      </c>
      <c r="H302">
        <f t="shared" si="60"/>
        <v>83.166070219047498</v>
      </c>
    </row>
    <row r="303" spans="1:8" x14ac:dyDescent="0.4">
      <c r="A303" s="5">
        <f t="shared" si="61"/>
        <v>9.9333333333333087</v>
      </c>
      <c r="B303" s="2">
        <v>66.494264322916607</v>
      </c>
      <c r="C303" s="2" t="b">
        <f t="shared" si="55"/>
        <v>0</v>
      </c>
      <c r="D303" s="2" t="b">
        <f t="shared" si="56"/>
        <v>0</v>
      </c>
      <c r="E303" s="10">
        <f t="shared" si="57"/>
        <v>77.142589850183441</v>
      </c>
      <c r="F303">
        <f t="shared" si="58"/>
        <v>-10.648325527266834</v>
      </c>
      <c r="G303">
        <f t="shared" si="59"/>
        <v>5209.0648930250372</v>
      </c>
      <c r="H303">
        <f t="shared" si="60"/>
        <v>77.142589850183441</v>
      </c>
    </row>
    <row r="304" spans="1:8" x14ac:dyDescent="0.4">
      <c r="A304" s="5">
        <f t="shared" si="61"/>
        <v>9.9666666666666419</v>
      </c>
      <c r="B304" s="2">
        <v>64.770130208333299</v>
      </c>
      <c r="C304" s="2" t="b">
        <f t="shared" si="55"/>
        <v>0</v>
      </c>
      <c r="D304" s="2" t="b">
        <f t="shared" si="56"/>
        <v>0</v>
      </c>
      <c r="E304" s="10">
        <f t="shared" si="57"/>
        <v>71.378308916558524</v>
      </c>
      <c r="F304">
        <f t="shared" si="58"/>
        <v>-6.6081787082252248</v>
      </c>
      <c r="G304">
        <f t="shared" si="59"/>
        <v>5226.387317031159</v>
      </c>
      <c r="H304">
        <f t="shared" si="60"/>
        <v>71.378308916558524</v>
      </c>
    </row>
    <row r="305" spans="1:8" x14ac:dyDescent="0.4">
      <c r="A305" s="5">
        <f t="shared" si="61"/>
        <v>9.9999999999999751</v>
      </c>
      <c r="B305" s="2">
        <v>61.500690104166601</v>
      </c>
      <c r="C305" s="2" t="b">
        <f t="shared" si="55"/>
        <v>0</v>
      </c>
      <c r="D305" s="2" t="b">
        <f t="shared" si="56"/>
        <v>0</v>
      </c>
      <c r="E305" s="10">
        <f t="shared" si="57"/>
        <v>66.396112927854873</v>
      </c>
      <c r="F305">
        <f t="shared" si="58"/>
        <v>-4.8954228236882713</v>
      </c>
      <c r="G305">
        <f t="shared" si="59"/>
        <v>5243.7097410372808</v>
      </c>
      <c r="H305">
        <f t="shared" si="60"/>
        <v>66.396112927854873</v>
      </c>
    </row>
    <row r="306" spans="1:8" x14ac:dyDescent="0.4">
      <c r="A306" s="5">
        <f t="shared" si="61"/>
        <v>10.033333333333308</v>
      </c>
      <c r="B306" s="2">
        <v>61.019977213541601</v>
      </c>
      <c r="C306" s="2" t="b">
        <f t="shared" si="55"/>
        <v>0</v>
      </c>
      <c r="D306" s="2" t="b">
        <f t="shared" si="56"/>
        <v>0</v>
      </c>
      <c r="E306" s="10">
        <f t="shared" si="57"/>
        <v>62.647943439122756</v>
      </c>
      <c r="F306">
        <f t="shared" si="58"/>
        <v>-1.6279662255811544</v>
      </c>
      <c r="G306">
        <f t="shared" si="59"/>
        <v>5261.0321650434034</v>
      </c>
      <c r="H306">
        <f t="shared" si="60"/>
        <v>62.647943439122756</v>
      </c>
    </row>
    <row r="307" spans="1:8" x14ac:dyDescent="0.4">
      <c r="A307" s="5">
        <f t="shared" si="61"/>
        <v>10.066666666666642</v>
      </c>
      <c r="B307" s="2">
        <v>59.111813151041602</v>
      </c>
      <c r="C307" s="2" t="b">
        <f t="shared" si="55"/>
        <v>0</v>
      </c>
      <c r="D307" s="2" t="b">
        <f t="shared" si="56"/>
        <v>0</v>
      </c>
      <c r="E307" s="10">
        <f t="shared" si="57"/>
        <v>60.473801837535213</v>
      </c>
      <c r="F307">
        <f t="shared" si="58"/>
        <v>-1.3619886864936106</v>
      </c>
      <c r="G307">
        <f t="shared" si="59"/>
        <v>5278.3545890495243</v>
      </c>
      <c r="H307">
        <f t="shared" si="60"/>
        <v>60.473801837535213</v>
      </c>
    </row>
    <row r="308" spans="1:8" x14ac:dyDescent="0.4">
      <c r="A308" s="5">
        <f t="shared" si="61"/>
        <v>10.099999999999975</v>
      </c>
      <c r="B308" s="2">
        <v>60.300820312500001</v>
      </c>
      <c r="C308" s="2" t="b">
        <f t="shared" si="55"/>
        <v>0</v>
      </c>
      <c r="D308" s="2" t="b">
        <f t="shared" si="56"/>
        <v>0</v>
      </c>
      <c r="E308" s="10">
        <f t="shared" si="57"/>
        <v>60.070907369093312</v>
      </c>
      <c r="F308">
        <f t="shared" si="58"/>
        <v>0.22991294340668844</v>
      </c>
      <c r="G308">
        <f t="shared" si="59"/>
        <v>5295.6770130556461</v>
      </c>
      <c r="H308">
        <f t="shared" si="60"/>
        <v>60.070907369093312</v>
      </c>
    </row>
    <row r="309" spans="1:8" x14ac:dyDescent="0.4">
      <c r="A309" s="5">
        <f t="shared" si="61"/>
        <v>10.133333333333308</v>
      </c>
      <c r="B309" s="2">
        <v>59.664820963541601</v>
      </c>
      <c r="C309" s="2" t="b">
        <f t="shared" si="55"/>
        <v>0</v>
      </c>
      <c r="D309" s="2" t="b">
        <f t="shared" si="56"/>
        <v>0</v>
      </c>
      <c r="E309" s="10">
        <f t="shared" si="57"/>
        <v>61.475807121266328</v>
      </c>
      <c r="F309">
        <f t="shared" si="58"/>
        <v>-1.8109861577247273</v>
      </c>
      <c r="G309">
        <f t="shared" si="59"/>
        <v>5312.9994370617687</v>
      </c>
      <c r="H309">
        <f t="shared" si="60"/>
        <v>61.475807121266328</v>
      </c>
    </row>
    <row r="310" spans="1:8" x14ac:dyDescent="0.4">
      <c r="A310" s="5">
        <f t="shared" si="61"/>
        <v>10.166666666666641</v>
      </c>
      <c r="B310" s="2">
        <v>58.495891927083299</v>
      </c>
      <c r="C310" s="2" t="b">
        <f t="shared" si="55"/>
        <v>0</v>
      </c>
      <c r="D310" s="3" t="b">
        <f t="shared" si="56"/>
        <v>1</v>
      </c>
      <c r="E310" s="10">
        <f t="shared" si="57"/>
        <v>64.56106078858943</v>
      </c>
      <c r="F310">
        <f t="shared" si="58"/>
        <v>-6.0651688615061303</v>
      </c>
      <c r="G310">
        <f t="shared" si="59"/>
        <v>5330.3218610678896</v>
      </c>
      <c r="H310">
        <f t="shared" si="60"/>
        <v>64.56106078858943</v>
      </c>
    </row>
    <row r="311" spans="1:8" x14ac:dyDescent="0.4">
      <c r="A311" s="5">
        <f t="shared" si="61"/>
        <v>10.199999999999974</v>
      </c>
      <c r="B311" s="2">
        <v>58.924977213541602</v>
      </c>
      <c r="C311" s="2" t="b">
        <f t="shared" si="55"/>
        <v>0</v>
      </c>
      <c r="D311" s="3" t="b">
        <f t="shared" si="56"/>
        <v>1</v>
      </c>
      <c r="E311" s="10">
        <f t="shared" si="57"/>
        <v>69.04680095049234</v>
      </c>
      <c r="F311">
        <f t="shared" si="58"/>
        <v>-10.121823736950738</v>
      </c>
      <c r="G311">
        <f t="shared" si="59"/>
        <v>5347.6442850740123</v>
      </c>
      <c r="H311">
        <f t="shared" si="60"/>
        <v>69.04680095049234</v>
      </c>
    </row>
    <row r="312" spans="1:8" x14ac:dyDescent="0.4">
      <c r="A312" s="5">
        <f t="shared" si="61"/>
        <v>10.233333333333308</v>
      </c>
      <c r="B312" s="2">
        <v>60.952112630208298</v>
      </c>
      <c r="C312" s="2" t="b">
        <f t="shared" si="55"/>
        <v>0</v>
      </c>
      <c r="D312" s="2" t="b">
        <f t="shared" si="56"/>
        <v>0</v>
      </c>
      <c r="E312" s="10">
        <f t="shared" si="57"/>
        <v>74.526120213344001</v>
      </c>
      <c r="F312">
        <f t="shared" si="58"/>
        <v>-13.574007583135703</v>
      </c>
      <c r="G312">
        <f t="shared" si="59"/>
        <v>5364.966709080134</v>
      </c>
      <c r="H312">
        <f t="shared" si="60"/>
        <v>74.526120213344001</v>
      </c>
    </row>
    <row r="313" spans="1:8" x14ac:dyDescent="0.4">
      <c r="A313" s="5">
        <f t="shared" si="61"/>
        <v>10.266666666666641</v>
      </c>
      <c r="B313" s="2">
        <v>71.869124348958294</v>
      </c>
      <c r="C313" s="2" t="b">
        <f t="shared" si="55"/>
        <v>0</v>
      </c>
      <c r="D313" s="2" t="b">
        <f t="shared" si="56"/>
        <v>0</v>
      </c>
      <c r="E313" s="10">
        <f t="shared" si="57"/>
        <v>80.501982315648164</v>
      </c>
      <c r="F313">
        <f t="shared" si="58"/>
        <v>-8.632857966689869</v>
      </c>
      <c r="G313">
        <f t="shared" si="59"/>
        <v>5382.2891330862558</v>
      </c>
      <c r="H313">
        <f t="shared" si="60"/>
        <v>80.501982315648164</v>
      </c>
    </row>
    <row r="314" spans="1:8" x14ac:dyDescent="0.4">
      <c r="A314" s="5">
        <f t="shared" si="61"/>
        <v>10.299999999999974</v>
      </c>
      <c r="B314" s="2">
        <v>79.964622395833302</v>
      </c>
      <c r="C314" s="2" t="b">
        <f t="shared" si="55"/>
        <v>0</v>
      </c>
      <c r="D314" s="2" t="b">
        <f t="shared" si="56"/>
        <v>0</v>
      </c>
      <c r="E314" s="10">
        <f t="shared" si="57"/>
        <v>86.432308941456427</v>
      </c>
      <c r="F314">
        <f t="shared" si="58"/>
        <v>-6.4676865456231241</v>
      </c>
      <c r="G314">
        <f t="shared" si="59"/>
        <v>5399.6115570923776</v>
      </c>
      <c r="H314">
        <f t="shared" si="60"/>
        <v>86.432308941456427</v>
      </c>
    </row>
    <row r="315" spans="1:8" x14ac:dyDescent="0.4">
      <c r="A315" s="5">
        <f t="shared" si="61"/>
        <v>10.333333333333307</v>
      </c>
      <c r="B315" s="2">
        <v>84.254593098958296</v>
      </c>
      <c r="C315" s="2" t="b">
        <f t="shared" si="55"/>
        <v>0</v>
      </c>
      <c r="D315" s="2" t="b">
        <f t="shared" si="56"/>
        <v>0</v>
      </c>
      <c r="E315" s="10">
        <f t="shared" si="57"/>
        <v>91.77915235782109</v>
      </c>
      <c r="F315">
        <f t="shared" si="58"/>
        <v>-7.5245592588627943</v>
      </c>
      <c r="G315">
        <f t="shared" si="59"/>
        <v>5416.9339810984993</v>
      </c>
      <c r="H315">
        <f t="shared" si="60"/>
        <v>91.77915235782109</v>
      </c>
    </row>
    <row r="316" spans="1:8" x14ac:dyDescent="0.4">
      <c r="A316" s="5">
        <f t="shared" si="61"/>
        <v>10.36666666666664</v>
      </c>
      <c r="B316" s="2">
        <v>89.535133463541598</v>
      </c>
      <c r="C316" s="2" t="b">
        <f t="shared" si="55"/>
        <v>0</v>
      </c>
      <c r="D316" s="2" t="b">
        <f t="shared" si="56"/>
        <v>0</v>
      </c>
      <c r="E316" s="10">
        <f t="shared" si="57"/>
        <v>96.05749336162819</v>
      </c>
      <c r="F316">
        <f t="shared" si="58"/>
        <v>-6.5223598980865916</v>
      </c>
      <c r="G316">
        <f t="shared" si="59"/>
        <v>5434.2564051046211</v>
      </c>
      <c r="H316">
        <f t="shared" si="60"/>
        <v>96.05749336162819</v>
      </c>
    </row>
    <row r="317" spans="1:8" x14ac:dyDescent="0.4">
      <c r="A317" s="5">
        <f t="shared" si="61"/>
        <v>10.399999999999974</v>
      </c>
      <c r="B317" s="2">
        <v>102.99469726562501</v>
      </c>
      <c r="C317" s="2" t="b">
        <f t="shared" si="55"/>
        <v>0</v>
      </c>
      <c r="D317" s="2" t="b">
        <f t="shared" si="56"/>
        <v>0</v>
      </c>
      <c r="E317" s="10">
        <f t="shared" si="57"/>
        <v>98.879238009829152</v>
      </c>
      <c r="F317">
        <f t="shared" si="58"/>
        <v>4.1154592557958551</v>
      </c>
      <c r="G317">
        <f t="shared" si="59"/>
        <v>5451.5788291107428</v>
      </c>
      <c r="H317">
        <f t="shared" si="60"/>
        <v>98.879238009829152</v>
      </c>
    </row>
    <row r="318" spans="1:8" x14ac:dyDescent="0.4">
      <c r="A318" s="5">
        <f t="shared" si="61"/>
        <v>10.433333333333307</v>
      </c>
      <c r="B318" s="3">
        <v>113.03398111979099</v>
      </c>
      <c r="C318" s="3" t="b">
        <f t="shared" si="55"/>
        <v>1</v>
      </c>
      <c r="D318" s="2" t="b">
        <f t="shared" si="56"/>
        <v>0</v>
      </c>
      <c r="E318" s="10">
        <f t="shared" si="57"/>
        <v>99.988422131774399</v>
      </c>
      <c r="F318">
        <f t="shared" si="58"/>
        <v>13.045558988016595</v>
      </c>
      <c r="G318">
        <f t="shared" si="59"/>
        <v>5468.9012531168646</v>
      </c>
      <c r="H318">
        <f t="shared" si="60"/>
        <v>99.988422131774399</v>
      </c>
    </row>
    <row r="319" spans="1:8" x14ac:dyDescent="0.4">
      <c r="A319" s="5">
        <f t="shared" si="61"/>
        <v>10.46666666666664</v>
      </c>
      <c r="B319" s="2">
        <v>98.723896484375004</v>
      </c>
      <c r="C319" s="2" t="b">
        <f t="shared" si="55"/>
        <v>0</v>
      </c>
      <c r="D319" s="2" t="b">
        <f t="shared" si="56"/>
        <v>0</v>
      </c>
      <c r="E319" s="10">
        <f t="shared" si="57"/>
        <v>99.284430175999276</v>
      </c>
      <c r="F319">
        <f t="shared" si="58"/>
        <v>-0.56053369162427202</v>
      </c>
      <c r="G319">
        <f t="shared" si="59"/>
        <v>5486.2236771229873</v>
      </c>
      <c r="H319">
        <f t="shared" si="60"/>
        <v>99.284430175999276</v>
      </c>
    </row>
    <row r="320" spans="1:8" x14ac:dyDescent="0.4">
      <c r="A320" s="5">
        <f t="shared" si="61"/>
        <v>10.499999999999973</v>
      </c>
      <c r="B320" s="2">
        <v>88.244895833333302</v>
      </c>
      <c r="C320" s="2" t="b">
        <f t="shared" si="55"/>
        <v>0</v>
      </c>
      <c r="D320" s="2" t="b">
        <f t="shared" si="56"/>
        <v>0</v>
      </c>
      <c r="E320" s="10">
        <f t="shared" si="57"/>
        <v>96.831122179314207</v>
      </c>
      <c r="F320">
        <f t="shared" si="58"/>
        <v>-8.5862263459809043</v>
      </c>
      <c r="G320">
        <f t="shared" si="59"/>
        <v>5503.5461011291081</v>
      </c>
      <c r="H320">
        <f t="shared" si="60"/>
        <v>96.831122179314207</v>
      </c>
    </row>
    <row r="321" spans="1:8" x14ac:dyDescent="0.4">
      <c r="A321" s="5">
        <f t="shared" si="61"/>
        <v>10.533333333333307</v>
      </c>
      <c r="B321" s="2">
        <v>82.285302734374994</v>
      </c>
      <c r="C321" s="2" t="b">
        <f t="shared" si="55"/>
        <v>0</v>
      </c>
      <c r="D321" s="2" t="b">
        <f t="shared" si="56"/>
        <v>0</v>
      </c>
      <c r="E321" s="10">
        <f t="shared" si="57"/>
        <v>92.851040938821853</v>
      </c>
      <c r="F321">
        <f t="shared" si="58"/>
        <v>-10.565738204446859</v>
      </c>
      <c r="G321">
        <f t="shared" si="59"/>
        <v>5520.8685251352299</v>
      </c>
      <c r="H321">
        <f t="shared" si="60"/>
        <v>92.851040938821853</v>
      </c>
    </row>
    <row r="322" spans="1:8" x14ac:dyDescent="0.4">
      <c r="A322" s="5">
        <f t="shared" si="61"/>
        <v>10.56666666666664</v>
      </c>
      <c r="B322" s="2">
        <v>74.468369140625001</v>
      </c>
      <c r="C322" s="2" t="b">
        <f t="shared" si="55"/>
        <v>0</v>
      </c>
      <c r="D322" s="2" t="b">
        <f t="shared" si="56"/>
        <v>0</v>
      </c>
      <c r="E322" s="10">
        <f t="shared" si="57"/>
        <v>87.705224861909343</v>
      </c>
      <c r="F322">
        <f t="shared" si="58"/>
        <v>-13.236855721284343</v>
      </c>
      <c r="G322">
        <f t="shared" si="59"/>
        <v>5538.1909491413526</v>
      </c>
      <c r="H322">
        <f t="shared" si="60"/>
        <v>87.705224861909343</v>
      </c>
    </row>
    <row r="323" spans="1:8" x14ac:dyDescent="0.4">
      <c r="A323" s="5">
        <f t="shared" si="61"/>
        <v>10.599999999999973</v>
      </c>
      <c r="B323" s="2">
        <v>68.685468749999998</v>
      </c>
      <c r="C323" s="2" t="b">
        <f t="shared" si="55"/>
        <v>0</v>
      </c>
      <c r="D323" s="2" t="b">
        <f t="shared" si="56"/>
        <v>0</v>
      </c>
      <c r="E323" s="10">
        <f t="shared" si="57"/>
        <v>81.860457697163739</v>
      </c>
      <c r="F323">
        <f t="shared" si="58"/>
        <v>-13.17498894716374</v>
      </c>
      <c r="G323">
        <f t="shared" si="59"/>
        <v>5555.5133731474734</v>
      </c>
      <c r="H323">
        <f t="shared" si="60"/>
        <v>81.860457697163739</v>
      </c>
    </row>
    <row r="324" spans="1:8" x14ac:dyDescent="0.4">
      <c r="A324" s="5">
        <f t="shared" si="61"/>
        <v>10.633333333333306</v>
      </c>
      <c r="B324" s="2">
        <v>65.9736881510416</v>
      </c>
      <c r="C324" s="2" t="b">
        <f t="shared" si="55"/>
        <v>0</v>
      </c>
      <c r="D324" s="2" t="b">
        <f t="shared" si="56"/>
        <v>0</v>
      </c>
      <c r="E324" s="10">
        <f t="shared" si="57"/>
        <v>75.846925966217569</v>
      </c>
      <c r="F324">
        <f t="shared" si="58"/>
        <v>-9.873237815175969</v>
      </c>
      <c r="G324">
        <f t="shared" si="59"/>
        <v>5572.8357971535961</v>
      </c>
      <c r="H324">
        <f t="shared" si="60"/>
        <v>75.846925966217569</v>
      </c>
    </row>
    <row r="325" spans="1:8" x14ac:dyDescent="0.4">
      <c r="A325" s="5">
        <f t="shared" si="61"/>
        <v>10.666666666666639</v>
      </c>
      <c r="B325" s="2">
        <v>64.133089192708297</v>
      </c>
      <c r="C325" s="2" t="b">
        <f t="shared" si="55"/>
        <v>0</v>
      </c>
      <c r="D325" s="2" t="b">
        <f t="shared" si="56"/>
        <v>0</v>
      </c>
      <c r="E325" s="10">
        <f t="shared" si="57"/>
        <v>70.210125046608439</v>
      </c>
      <c r="F325">
        <f t="shared" si="58"/>
        <v>-6.0770358539001421</v>
      </c>
      <c r="G325">
        <f t="shared" si="59"/>
        <v>5590.1582211597179</v>
      </c>
      <c r="H325">
        <f t="shared" si="60"/>
        <v>70.210125046608439</v>
      </c>
    </row>
    <row r="326" spans="1:8" x14ac:dyDescent="0.4">
      <c r="A326" s="5">
        <f t="shared" si="61"/>
        <v>10.699999999999973</v>
      </c>
      <c r="B326" s="2">
        <v>61.011494140624997</v>
      </c>
      <c r="C326" s="2" t="b">
        <f t="shared" ref="C326:C386" si="62">$B$1-B326&lt;10</f>
        <v>0</v>
      </c>
      <c r="D326" s="2" t="b">
        <f t="shared" ref="D326:D386" si="63">B326-$B$2&lt;2.01</f>
        <v>0</v>
      </c>
      <c r="E326" s="10">
        <f t="shared" ref="E326:E386" si="64">$G$2+$G$3*SIN($E$2*(A326+$E$3))</f>
        <v>65.461376568174586</v>
      </c>
      <c r="F326">
        <f t="shared" ref="F326:F386" si="65">B326-E326</f>
        <v>-4.4498824275495892</v>
      </c>
      <c r="G326">
        <f t="shared" ref="G326:G386" si="66">DEGREES($E$2*A326+$E$3)</f>
        <v>5607.4806451658396</v>
      </c>
      <c r="H326">
        <f t="shared" ref="H326:H386" si="67">E326</f>
        <v>65.461376568174586</v>
      </c>
    </row>
    <row r="327" spans="1:8" x14ac:dyDescent="0.4">
      <c r="A327" s="5">
        <f t="shared" ref="A327:A386" si="68">A326+1/30</f>
        <v>10.733333333333306</v>
      </c>
      <c r="B327" s="2">
        <v>61.016953125000001</v>
      </c>
      <c r="C327" s="2" t="b">
        <f t="shared" si="62"/>
        <v>0</v>
      </c>
      <c r="D327" s="2" t="b">
        <f t="shared" si="63"/>
        <v>0</v>
      </c>
      <c r="E327" s="10">
        <f t="shared" si="64"/>
        <v>62.031445755076604</v>
      </c>
      <c r="F327">
        <f t="shared" si="65"/>
        <v>-1.0144926300766031</v>
      </c>
      <c r="G327">
        <f t="shared" si="66"/>
        <v>5624.8030691719614</v>
      </c>
      <c r="H327">
        <f t="shared" si="67"/>
        <v>62.031445755076604</v>
      </c>
    </row>
    <row r="328" spans="1:8" x14ac:dyDescent="0.4">
      <c r="A328" s="5">
        <f t="shared" si="68"/>
        <v>10.766666666666639</v>
      </c>
      <c r="B328" s="2">
        <v>59.125771484375001</v>
      </c>
      <c r="C328" s="2" t="b">
        <f t="shared" si="62"/>
        <v>0</v>
      </c>
      <c r="D328" s="2" t="b">
        <f t="shared" si="63"/>
        <v>0</v>
      </c>
      <c r="E328" s="10">
        <f t="shared" si="64"/>
        <v>60.231466145396666</v>
      </c>
      <c r="F328">
        <f t="shared" si="65"/>
        <v>-1.1056946610216656</v>
      </c>
      <c r="G328">
        <f t="shared" si="66"/>
        <v>5642.1254931780832</v>
      </c>
      <c r="H328">
        <f t="shared" si="67"/>
        <v>60.231466145396666</v>
      </c>
    </row>
    <row r="329" spans="1:8" x14ac:dyDescent="0.4">
      <c r="A329" s="5">
        <f t="shared" si="68"/>
        <v>10.799999999999972</v>
      </c>
      <c r="B329" s="2">
        <v>60.183170572916602</v>
      </c>
      <c r="C329" s="2" t="b">
        <f t="shared" si="62"/>
        <v>0</v>
      </c>
      <c r="D329" s="2" t="b">
        <f t="shared" si="63"/>
        <v>0</v>
      </c>
      <c r="E329" s="10">
        <f t="shared" si="64"/>
        <v>60.224716258426795</v>
      </c>
      <c r="F329">
        <f t="shared" si="65"/>
        <v>-4.1545685510193664E-2</v>
      </c>
      <c r="G329">
        <f t="shared" si="66"/>
        <v>5659.4479171842049</v>
      </c>
      <c r="H329">
        <f t="shared" si="67"/>
        <v>60.224716258426795</v>
      </c>
    </row>
    <row r="330" spans="1:8" x14ac:dyDescent="0.4">
      <c r="A330" s="5">
        <f t="shared" si="68"/>
        <v>10.833333333333306</v>
      </c>
      <c r="B330" s="2">
        <v>59.251608072916603</v>
      </c>
      <c r="C330" s="2" t="b">
        <f t="shared" si="62"/>
        <v>0</v>
      </c>
      <c r="D330" s="2" t="b">
        <f t="shared" si="63"/>
        <v>0</v>
      </c>
      <c r="E330" s="10">
        <f t="shared" si="64"/>
        <v>62.011808385297243</v>
      </c>
      <c r="F330">
        <f t="shared" si="65"/>
        <v>-2.7602003123806398</v>
      </c>
      <c r="G330">
        <f t="shared" si="66"/>
        <v>5676.7703411903267</v>
      </c>
      <c r="H330">
        <f t="shared" si="67"/>
        <v>62.011808385297243</v>
      </c>
    </row>
    <row r="331" spans="1:8" x14ac:dyDescent="0.4">
      <c r="A331" s="5">
        <f t="shared" si="68"/>
        <v>10.866666666666639</v>
      </c>
      <c r="B331" s="2">
        <v>58.283450520833298</v>
      </c>
      <c r="C331" s="2" t="b">
        <f t="shared" si="62"/>
        <v>0</v>
      </c>
      <c r="D331" s="3" t="b">
        <f t="shared" si="63"/>
        <v>1</v>
      </c>
      <c r="E331" s="10">
        <f t="shared" si="64"/>
        <v>65.430633047242793</v>
      </c>
      <c r="F331">
        <f t="shared" si="65"/>
        <v>-7.1471825264094946</v>
      </c>
      <c r="G331">
        <f t="shared" si="66"/>
        <v>5694.0927651964485</v>
      </c>
      <c r="H331">
        <f t="shared" si="67"/>
        <v>65.430633047242793</v>
      </c>
    </row>
    <row r="332" spans="1:8" x14ac:dyDescent="0.4">
      <c r="A332" s="5">
        <f t="shared" si="68"/>
        <v>10.899999999999972</v>
      </c>
      <c r="B332" s="2">
        <v>58.707457682291597</v>
      </c>
      <c r="C332" s="2" t="b">
        <f t="shared" si="62"/>
        <v>0</v>
      </c>
      <c r="D332" s="3" t="b">
        <f t="shared" si="63"/>
        <v>1</v>
      </c>
      <c r="E332" s="10">
        <f t="shared" si="64"/>
        <v>70.17106415976842</v>
      </c>
      <c r="F332">
        <f t="shared" si="65"/>
        <v>-11.463606477476823</v>
      </c>
      <c r="G332">
        <f t="shared" si="66"/>
        <v>5711.4151892025702</v>
      </c>
      <c r="H332">
        <f t="shared" si="67"/>
        <v>70.17106415976842</v>
      </c>
    </row>
    <row r="333" spans="1:8" x14ac:dyDescent="0.4">
      <c r="A333" s="5">
        <f t="shared" si="68"/>
        <v>10.933333333333305</v>
      </c>
      <c r="B333" s="2">
        <v>61.756595052083298</v>
      </c>
      <c r="C333" s="2" t="b">
        <f t="shared" si="62"/>
        <v>0</v>
      </c>
      <c r="D333" s="2" t="b">
        <f t="shared" si="63"/>
        <v>0</v>
      </c>
      <c r="E333" s="10">
        <f t="shared" si="64"/>
        <v>75.80309097792113</v>
      </c>
      <c r="F333">
        <f t="shared" si="65"/>
        <v>-14.046495925837831</v>
      </c>
      <c r="G333">
        <f t="shared" si="66"/>
        <v>5728.737613208692</v>
      </c>
      <c r="H333">
        <f t="shared" si="67"/>
        <v>75.80309097792113</v>
      </c>
    </row>
    <row r="334" spans="1:8" x14ac:dyDescent="0.4">
      <c r="A334" s="5">
        <f t="shared" si="68"/>
        <v>10.966666666666638</v>
      </c>
      <c r="B334" s="2">
        <v>73.898258463541595</v>
      </c>
      <c r="C334" s="2" t="b">
        <f t="shared" si="62"/>
        <v>0</v>
      </c>
      <c r="D334" s="2" t="b">
        <f t="shared" si="63"/>
        <v>0</v>
      </c>
      <c r="E334" s="10">
        <f t="shared" si="64"/>
        <v>81.815824936889655</v>
      </c>
      <c r="F334">
        <f t="shared" si="65"/>
        <v>-7.9175664733480602</v>
      </c>
      <c r="G334">
        <f t="shared" si="66"/>
        <v>5746.0600372148147</v>
      </c>
      <c r="H334">
        <f t="shared" si="67"/>
        <v>81.815824936889655</v>
      </c>
    </row>
    <row r="335" spans="1:8" x14ac:dyDescent="0.4">
      <c r="A335" s="5">
        <f t="shared" si="68"/>
        <v>10.999999999999972</v>
      </c>
      <c r="B335" s="2">
        <v>81.393994140624997</v>
      </c>
      <c r="C335" s="2" t="b">
        <f t="shared" si="62"/>
        <v>0</v>
      </c>
      <c r="D335" s="2" t="b">
        <f t="shared" si="63"/>
        <v>0</v>
      </c>
      <c r="E335" s="10">
        <f t="shared" si="64"/>
        <v>87.663843026081608</v>
      </c>
      <c r="F335">
        <f t="shared" si="65"/>
        <v>-6.2698488854566108</v>
      </c>
      <c r="G335">
        <f t="shared" si="66"/>
        <v>5763.3824612209355</v>
      </c>
      <c r="H335">
        <f t="shared" si="67"/>
        <v>87.663843026081608</v>
      </c>
    </row>
    <row r="336" spans="1:8" x14ac:dyDescent="0.4">
      <c r="A336" s="5">
        <f t="shared" si="68"/>
        <v>11.033333333333305</v>
      </c>
      <c r="B336" s="2">
        <v>85.396865234374999</v>
      </c>
      <c r="C336" s="2" t="b">
        <f t="shared" si="62"/>
        <v>0</v>
      </c>
      <c r="D336" s="2" t="b">
        <f t="shared" si="63"/>
        <v>0</v>
      </c>
      <c r="E336" s="10">
        <f t="shared" si="64"/>
        <v>92.816663828229537</v>
      </c>
      <c r="F336">
        <f t="shared" si="65"/>
        <v>-7.4197985938545372</v>
      </c>
      <c r="G336">
        <f t="shared" si="66"/>
        <v>5780.7048852270573</v>
      </c>
      <c r="H336">
        <f t="shared" si="67"/>
        <v>92.816663828229537</v>
      </c>
    </row>
    <row r="337" spans="1:8" x14ac:dyDescent="0.4">
      <c r="A337" s="5">
        <f t="shared" si="68"/>
        <v>11.066666666666638</v>
      </c>
      <c r="B337" s="2">
        <v>91.022587890624905</v>
      </c>
      <c r="C337" s="2" t="b">
        <f t="shared" si="62"/>
        <v>0</v>
      </c>
      <c r="D337" s="2" t="b">
        <f t="shared" si="63"/>
        <v>0</v>
      </c>
      <c r="E337" s="10">
        <f t="shared" si="64"/>
        <v>96.806868186902221</v>
      </c>
      <c r="F337">
        <f t="shared" si="65"/>
        <v>-5.7842802962773163</v>
      </c>
      <c r="G337">
        <f t="shared" si="66"/>
        <v>5798.0273092331799</v>
      </c>
      <c r="H337">
        <f t="shared" si="67"/>
        <v>96.806868186902221</v>
      </c>
    </row>
    <row r="338" spans="1:8" x14ac:dyDescent="0.4">
      <c r="A338" s="5">
        <f t="shared" si="68"/>
        <v>11.099999999999971</v>
      </c>
      <c r="B338" s="3">
        <v>108.972255859375</v>
      </c>
      <c r="C338" s="3" t="b">
        <f t="shared" si="62"/>
        <v>1</v>
      </c>
      <c r="D338" s="2" t="b">
        <f t="shared" si="63"/>
        <v>0</v>
      </c>
      <c r="E338" s="10">
        <f t="shared" si="64"/>
        <v>99.27249941333902</v>
      </c>
      <c r="F338">
        <f t="shared" si="65"/>
        <v>9.6997564460359769</v>
      </c>
      <c r="G338">
        <f t="shared" si="66"/>
        <v>5815.3497332393008</v>
      </c>
      <c r="H338">
        <f t="shared" si="67"/>
        <v>99.27249941333902</v>
      </c>
    </row>
    <row r="339" spans="1:8" x14ac:dyDescent="0.4">
      <c r="A339" s="5">
        <f t="shared" si="68"/>
        <v>11.133333333333304</v>
      </c>
      <c r="B339" s="2">
        <v>105.660830078125</v>
      </c>
      <c r="C339" s="2" t="b">
        <f t="shared" si="62"/>
        <v>0</v>
      </c>
      <c r="D339" s="2" t="b">
        <f t="shared" si="63"/>
        <v>0</v>
      </c>
      <c r="E339" s="10">
        <f t="shared" si="64"/>
        <v>99.98989685404851</v>
      </c>
      <c r="F339">
        <f t="shared" si="65"/>
        <v>5.6709332240764923</v>
      </c>
      <c r="G339">
        <f t="shared" si="66"/>
        <v>5832.6721572454235</v>
      </c>
      <c r="H339">
        <f t="shared" si="67"/>
        <v>99.98989685404851</v>
      </c>
    </row>
    <row r="340" spans="1:8" x14ac:dyDescent="0.4">
      <c r="A340" s="5">
        <f t="shared" si="68"/>
        <v>11.166666666666638</v>
      </c>
      <c r="B340" s="2">
        <v>93.232278645833304</v>
      </c>
      <c r="C340" s="2" t="b">
        <f t="shared" si="62"/>
        <v>0</v>
      </c>
      <c r="D340" s="2" t="b">
        <f t="shared" si="63"/>
        <v>0</v>
      </c>
      <c r="E340" s="10">
        <f t="shared" si="64"/>
        <v>98.893984443039272</v>
      </c>
      <c r="F340">
        <f t="shared" si="65"/>
        <v>-5.6617057972059683</v>
      </c>
      <c r="G340">
        <f t="shared" si="66"/>
        <v>5849.9945812515452</v>
      </c>
      <c r="H340">
        <f t="shared" si="67"/>
        <v>98.893984443039272</v>
      </c>
    </row>
    <row r="341" spans="1:8" x14ac:dyDescent="0.4">
      <c r="A341" s="5">
        <f t="shared" si="68"/>
        <v>11.199999999999971</v>
      </c>
      <c r="B341" s="2">
        <v>87.687649739583307</v>
      </c>
      <c r="C341" s="2" t="b">
        <f t="shared" si="62"/>
        <v>0</v>
      </c>
      <c r="D341" s="2" t="b">
        <f t="shared" si="63"/>
        <v>0</v>
      </c>
      <c r="E341" s="10">
        <f t="shared" si="64"/>
        <v>96.084173837410532</v>
      </c>
      <c r="F341">
        <f t="shared" si="65"/>
        <v>-8.3965240978272249</v>
      </c>
      <c r="G341">
        <f t="shared" si="66"/>
        <v>5867.3170052576661</v>
      </c>
      <c r="H341">
        <f t="shared" si="67"/>
        <v>96.084173837410532</v>
      </c>
    </row>
    <row r="342" spans="1:8" x14ac:dyDescent="0.4">
      <c r="A342" s="5">
        <f t="shared" si="68"/>
        <v>11.233333333333304</v>
      </c>
      <c r="B342" s="2">
        <v>83.664101562499994</v>
      </c>
      <c r="C342" s="2" t="b">
        <f t="shared" si="62"/>
        <v>0</v>
      </c>
      <c r="D342" s="2" t="b">
        <f t="shared" si="63"/>
        <v>0</v>
      </c>
      <c r="E342" s="10">
        <f t="shared" si="64"/>
        <v>91.815346655104079</v>
      </c>
      <c r="F342">
        <f t="shared" si="65"/>
        <v>-8.1512450926040856</v>
      </c>
      <c r="G342">
        <f t="shared" si="66"/>
        <v>5884.6394292637888</v>
      </c>
      <c r="H342">
        <f t="shared" si="67"/>
        <v>91.815346655104079</v>
      </c>
    </row>
    <row r="343" spans="1:8" x14ac:dyDescent="0.4">
      <c r="A343" s="5">
        <f t="shared" si="68"/>
        <v>11.266666666666637</v>
      </c>
      <c r="B343" s="2">
        <v>76.025667317708297</v>
      </c>
      <c r="C343" s="2" t="b">
        <f t="shared" si="62"/>
        <v>0</v>
      </c>
      <c r="D343" s="2" t="b">
        <f t="shared" si="63"/>
        <v>0</v>
      </c>
      <c r="E343" s="10">
        <f t="shared" si="64"/>
        <v>86.474733827899314</v>
      </c>
      <c r="F343">
        <f t="shared" si="65"/>
        <v>-10.449066510191017</v>
      </c>
      <c r="G343">
        <f t="shared" si="66"/>
        <v>5901.9618532699105</v>
      </c>
      <c r="H343">
        <f t="shared" si="67"/>
        <v>86.474733827899314</v>
      </c>
    </row>
    <row r="344" spans="1:8" x14ac:dyDescent="0.4">
      <c r="A344" s="5">
        <f t="shared" si="68"/>
        <v>11.299999999999971</v>
      </c>
      <c r="B344" s="2">
        <v>68.567376302083304</v>
      </c>
      <c r="C344" s="2" t="b">
        <f t="shared" si="62"/>
        <v>0</v>
      </c>
      <c r="D344" s="2" t="b">
        <f t="shared" si="63"/>
        <v>0</v>
      </c>
      <c r="E344" s="10">
        <f t="shared" si="64"/>
        <v>80.546789373967641</v>
      </c>
      <c r="F344">
        <f t="shared" si="65"/>
        <v>-11.979413071884338</v>
      </c>
      <c r="G344">
        <f t="shared" si="66"/>
        <v>5919.2842772760323</v>
      </c>
      <c r="H344">
        <f t="shared" si="67"/>
        <v>80.546789373967641</v>
      </c>
    </row>
    <row r="345" spans="1:8" x14ac:dyDescent="0.4">
      <c r="A345" s="5">
        <f t="shared" si="68"/>
        <v>11.333333333333304</v>
      </c>
      <c r="B345" s="2">
        <v>65.525302734375003</v>
      </c>
      <c r="C345" s="2" t="b">
        <f t="shared" si="62"/>
        <v>0</v>
      </c>
      <c r="D345" s="2" t="b">
        <f t="shared" si="63"/>
        <v>0</v>
      </c>
      <c r="E345" s="10">
        <f t="shared" si="64"/>
        <v>74.56924493631071</v>
      </c>
      <c r="F345">
        <f t="shared" si="65"/>
        <v>-9.0439422019357067</v>
      </c>
      <c r="G345">
        <f t="shared" si="66"/>
        <v>5936.6067012821541</v>
      </c>
      <c r="H345">
        <f t="shared" si="67"/>
        <v>74.56924493631071</v>
      </c>
    </row>
    <row r="346" spans="1:8" x14ac:dyDescent="0.4">
      <c r="A346" s="5">
        <f t="shared" si="68"/>
        <v>11.366666666666637</v>
      </c>
      <c r="B346" s="2">
        <v>63.091396484374997</v>
      </c>
      <c r="C346" s="2" t="b">
        <f t="shared" si="62"/>
        <v>0</v>
      </c>
      <c r="D346" s="2" t="b">
        <f t="shared" si="63"/>
        <v>0</v>
      </c>
      <c r="E346" s="10">
        <f t="shared" si="64"/>
        <v>69.084331437730867</v>
      </c>
      <c r="F346">
        <f t="shared" si="65"/>
        <v>-5.9929349533558707</v>
      </c>
      <c r="G346">
        <f t="shared" si="66"/>
        <v>5953.9291252882758</v>
      </c>
      <c r="H346">
        <f t="shared" si="67"/>
        <v>69.084331437730867</v>
      </c>
    </row>
    <row r="347" spans="1:8" x14ac:dyDescent="0.4">
      <c r="A347" s="5">
        <f t="shared" si="68"/>
        <v>11.39999999999997</v>
      </c>
      <c r="B347" s="2">
        <v>60.642825520833298</v>
      </c>
      <c r="C347" s="2" t="b">
        <f t="shared" si="62"/>
        <v>0</v>
      </c>
      <c r="D347" s="2" t="b">
        <f t="shared" si="63"/>
        <v>0</v>
      </c>
      <c r="E347" s="10">
        <f t="shared" si="64"/>
        <v>64.589592600209627</v>
      </c>
      <c r="F347">
        <f t="shared" si="65"/>
        <v>-3.946767079376329</v>
      </c>
      <c r="G347">
        <f t="shared" si="66"/>
        <v>5971.2515492943976</v>
      </c>
      <c r="H347">
        <f t="shared" si="67"/>
        <v>64.589592600209627</v>
      </c>
    </row>
    <row r="348" spans="1:8" x14ac:dyDescent="0.4">
      <c r="A348" s="5">
        <f t="shared" si="68"/>
        <v>11.433333333333303</v>
      </c>
      <c r="B348" s="2">
        <v>59.988177083333298</v>
      </c>
      <c r="C348" s="2" t="b">
        <f t="shared" si="62"/>
        <v>0</v>
      </c>
      <c r="D348" s="2" t="b">
        <f t="shared" si="63"/>
        <v>0</v>
      </c>
      <c r="E348" s="10">
        <f t="shared" si="64"/>
        <v>61.492752099086289</v>
      </c>
      <c r="F348">
        <f t="shared" si="65"/>
        <v>-1.5045750157529909</v>
      </c>
      <c r="G348">
        <f t="shared" si="66"/>
        <v>5988.5739733005194</v>
      </c>
      <c r="H348">
        <f t="shared" si="67"/>
        <v>61.492752099086289</v>
      </c>
    </row>
    <row r="349" spans="1:8" x14ac:dyDescent="0.4">
      <c r="A349" s="5">
        <f t="shared" si="68"/>
        <v>11.466666666666637</v>
      </c>
      <c r="B349" s="2">
        <v>59.313274739583299</v>
      </c>
      <c r="C349" s="2" t="b">
        <f t="shared" si="62"/>
        <v>0</v>
      </c>
      <c r="D349" s="2" t="b">
        <f t="shared" si="63"/>
        <v>0</v>
      </c>
      <c r="E349" s="10">
        <f t="shared" si="64"/>
        <v>60.07472841187424</v>
      </c>
      <c r="F349">
        <f t="shared" si="65"/>
        <v>-0.76145367229094063</v>
      </c>
      <c r="G349">
        <f t="shared" si="66"/>
        <v>6005.896397306642</v>
      </c>
      <c r="H349">
        <f t="shared" si="67"/>
        <v>60.07472841187424</v>
      </c>
    </row>
    <row r="350" spans="1:8" x14ac:dyDescent="0.4">
      <c r="A350" s="5">
        <f t="shared" si="68"/>
        <v>11.49999999999997</v>
      </c>
      <c r="B350" s="2">
        <v>59.642942708333301</v>
      </c>
      <c r="C350" s="2" t="b">
        <f t="shared" si="62"/>
        <v>0</v>
      </c>
      <c r="D350" s="2" t="b">
        <f t="shared" si="63"/>
        <v>0</v>
      </c>
      <c r="E350" s="10">
        <f t="shared" si="64"/>
        <v>60.464152333457683</v>
      </c>
      <c r="F350">
        <f t="shared" si="65"/>
        <v>-0.82120962512438211</v>
      </c>
      <c r="G350">
        <f t="shared" si="66"/>
        <v>6023.2188213127629</v>
      </c>
      <c r="H350">
        <f t="shared" si="67"/>
        <v>60.464152333457683</v>
      </c>
    </row>
    <row r="351" spans="1:8" x14ac:dyDescent="0.4">
      <c r="A351" s="5">
        <f t="shared" si="68"/>
        <v>11.533333333333303</v>
      </c>
      <c r="B351" s="2">
        <v>58.327340494791599</v>
      </c>
      <c r="C351" s="2" t="b">
        <f t="shared" si="62"/>
        <v>0</v>
      </c>
      <c r="D351" s="3" t="b">
        <f t="shared" si="63"/>
        <v>1</v>
      </c>
      <c r="E351" s="10">
        <f t="shared" si="64"/>
        <v>62.625698707401057</v>
      </c>
      <c r="F351">
        <f t="shared" si="65"/>
        <v>-4.2983582126094575</v>
      </c>
      <c r="G351">
        <f t="shared" si="66"/>
        <v>6040.5412453188846</v>
      </c>
      <c r="H351">
        <f t="shared" si="67"/>
        <v>62.625698707401057</v>
      </c>
    </row>
    <row r="352" spans="1:8" x14ac:dyDescent="0.4">
      <c r="A352" s="5">
        <f t="shared" si="68"/>
        <v>11.566666666666636</v>
      </c>
      <c r="B352" s="2">
        <v>58.040289713541597</v>
      </c>
      <c r="C352" s="2" t="b">
        <f t="shared" si="62"/>
        <v>0</v>
      </c>
      <c r="D352" s="3" t="b">
        <f t="shared" si="63"/>
        <v>1</v>
      </c>
      <c r="E352" s="10">
        <f t="shared" si="64"/>
        <v>66.363290817379095</v>
      </c>
      <c r="F352">
        <f t="shared" si="65"/>
        <v>-8.3230011038374982</v>
      </c>
      <c r="G352">
        <f t="shared" si="66"/>
        <v>6057.8636693250073</v>
      </c>
      <c r="H352">
        <f t="shared" si="67"/>
        <v>66.363290817379095</v>
      </c>
    </row>
    <row r="353" spans="1:8" x14ac:dyDescent="0.4">
      <c r="A353" s="5">
        <f t="shared" si="68"/>
        <v>11.599999999999969</v>
      </c>
      <c r="B353" s="2">
        <v>58.926263020833296</v>
      </c>
      <c r="C353" s="2" t="b">
        <f t="shared" si="62"/>
        <v>0</v>
      </c>
      <c r="D353" s="3" t="b">
        <f t="shared" si="63"/>
        <v>1</v>
      </c>
      <c r="E353" s="10">
        <f t="shared" si="64"/>
        <v>71.337886764166086</v>
      </c>
      <c r="F353">
        <f t="shared" si="65"/>
        <v>-12.41162374333279</v>
      </c>
      <c r="G353">
        <f t="shared" si="66"/>
        <v>6075.1860933311282</v>
      </c>
      <c r="H353">
        <f t="shared" si="67"/>
        <v>71.337886764166086</v>
      </c>
    </row>
    <row r="354" spans="1:8" x14ac:dyDescent="0.4">
      <c r="A354" s="5">
        <f t="shared" si="68"/>
        <v>11.633333333333303</v>
      </c>
      <c r="B354" s="2">
        <v>63.064010416666598</v>
      </c>
      <c r="C354" s="2" t="b">
        <f t="shared" si="62"/>
        <v>0</v>
      </c>
      <c r="D354" s="2" t="b">
        <f t="shared" si="63"/>
        <v>0</v>
      </c>
      <c r="E354" s="10">
        <f t="shared" si="64"/>
        <v>77.098234402516212</v>
      </c>
      <c r="F354">
        <f t="shared" si="65"/>
        <v>-14.034223985849614</v>
      </c>
      <c r="G354">
        <f t="shared" si="66"/>
        <v>6092.5085173372509</v>
      </c>
      <c r="H354">
        <f t="shared" si="67"/>
        <v>77.098234402516212</v>
      </c>
    </row>
    <row r="355" spans="1:8" x14ac:dyDescent="0.4">
      <c r="A355" s="5">
        <f t="shared" si="68"/>
        <v>11.666666666666636</v>
      </c>
      <c r="B355" s="2">
        <v>74.640009765624995</v>
      </c>
      <c r="C355" s="2" t="b">
        <f t="shared" si="62"/>
        <v>0</v>
      </c>
      <c r="D355" s="2" t="b">
        <f t="shared" si="63"/>
        <v>0</v>
      </c>
      <c r="E355" s="10">
        <f t="shared" si="64"/>
        <v>83.121805017138215</v>
      </c>
      <c r="F355">
        <f t="shared" si="65"/>
        <v>-8.4817952515132191</v>
      </c>
      <c r="G355">
        <f t="shared" si="66"/>
        <v>6109.8309413433726</v>
      </c>
      <c r="H355">
        <f t="shared" si="67"/>
        <v>83.121805017138215</v>
      </c>
    </row>
    <row r="356" spans="1:8" x14ac:dyDescent="0.4">
      <c r="A356" s="5">
        <f t="shared" si="68"/>
        <v>11.699999999999969</v>
      </c>
      <c r="B356" s="2">
        <v>81.759052734375004</v>
      </c>
      <c r="C356" s="2" t="b">
        <f t="shared" si="62"/>
        <v>0</v>
      </c>
      <c r="D356" s="2" t="b">
        <f t="shared" si="63"/>
        <v>0</v>
      </c>
      <c r="E356" s="10">
        <f t="shared" si="64"/>
        <v>88.862192590144375</v>
      </c>
      <c r="F356">
        <f t="shared" si="65"/>
        <v>-7.1031398557693706</v>
      </c>
      <c r="G356">
        <f t="shared" si="66"/>
        <v>6127.1533653494944</v>
      </c>
      <c r="H356">
        <f t="shared" si="67"/>
        <v>88.862192590144375</v>
      </c>
    </row>
    <row r="357" spans="1:8" x14ac:dyDescent="0.4">
      <c r="A357" s="5">
        <f t="shared" si="68"/>
        <v>11.733333333333302</v>
      </c>
      <c r="B357" s="2">
        <v>86.115139973958307</v>
      </c>
      <c r="C357" s="2" t="b">
        <f t="shared" si="62"/>
        <v>0</v>
      </c>
      <c r="D357" s="2" t="b">
        <f t="shared" si="63"/>
        <v>0</v>
      </c>
      <c r="E357" s="10">
        <f t="shared" si="64"/>
        <v>93.798679010039621</v>
      </c>
      <c r="F357">
        <f t="shared" si="65"/>
        <v>-7.6835390360813136</v>
      </c>
      <c r="G357">
        <f t="shared" si="66"/>
        <v>6144.4757893556161</v>
      </c>
      <c r="H357">
        <f t="shared" si="67"/>
        <v>93.798679010039621</v>
      </c>
    </row>
    <row r="358" spans="1:8" x14ac:dyDescent="0.4">
      <c r="A358" s="5">
        <f t="shared" si="68"/>
        <v>11.766666666666636</v>
      </c>
      <c r="B358" s="2">
        <v>92.251940104166593</v>
      </c>
      <c r="C358" s="2" t="b">
        <f t="shared" si="62"/>
        <v>0</v>
      </c>
      <c r="D358" s="2" t="b">
        <f t="shared" si="63"/>
        <v>0</v>
      </c>
      <c r="E358" s="10">
        <f t="shared" si="64"/>
        <v>97.483469096917261</v>
      </c>
      <c r="F358">
        <f t="shared" si="65"/>
        <v>-5.2315289927506683</v>
      </c>
      <c r="G358">
        <f t="shared" si="66"/>
        <v>6161.7982133617379</v>
      </c>
      <c r="H358">
        <f t="shared" si="67"/>
        <v>97.483469096917261</v>
      </c>
    </row>
    <row r="359" spans="1:8" x14ac:dyDescent="0.4">
      <c r="A359" s="5">
        <f t="shared" si="68"/>
        <v>11.799999999999969</v>
      </c>
      <c r="B359" s="3">
        <v>109.809248046875</v>
      </c>
      <c r="C359" s="3" t="b">
        <f t="shared" si="62"/>
        <v>1</v>
      </c>
      <c r="D359" s="2" t="b">
        <f t="shared" si="63"/>
        <v>0</v>
      </c>
      <c r="E359" s="10">
        <f t="shared" si="64"/>
        <v>99.582310692558138</v>
      </c>
      <c r="F359">
        <f t="shared" si="65"/>
        <v>10.22693735431686</v>
      </c>
      <c r="G359">
        <f t="shared" si="66"/>
        <v>6179.1206373678597</v>
      </c>
      <c r="H359">
        <f t="shared" si="67"/>
        <v>99.582310692558138</v>
      </c>
    </row>
    <row r="360" spans="1:8" x14ac:dyDescent="0.4">
      <c r="A360" s="5">
        <f t="shared" si="68"/>
        <v>11.833333333333302</v>
      </c>
      <c r="B360" s="2">
        <v>102.0329296875</v>
      </c>
      <c r="C360" s="2" t="b">
        <f t="shared" si="62"/>
        <v>0</v>
      </c>
      <c r="D360" s="2" t="b">
        <f t="shared" si="63"/>
        <v>0</v>
      </c>
      <c r="E360" s="10">
        <f t="shared" si="64"/>
        <v>99.90481511360062</v>
      </c>
      <c r="F360">
        <f t="shared" si="65"/>
        <v>2.1281145738993814</v>
      </c>
      <c r="G360">
        <f t="shared" si="66"/>
        <v>6196.4430613739814</v>
      </c>
      <c r="H360">
        <f t="shared" si="67"/>
        <v>99.90481511360062</v>
      </c>
    </row>
    <row r="361" spans="1:8" x14ac:dyDescent="0.4">
      <c r="A361" s="5">
        <f t="shared" si="68"/>
        <v>11.866666666666635</v>
      </c>
      <c r="B361" s="2">
        <v>90.780569661458301</v>
      </c>
      <c r="C361" s="2" t="b">
        <f t="shared" si="62"/>
        <v>0</v>
      </c>
      <c r="D361" s="2" t="b">
        <f t="shared" si="63"/>
        <v>0</v>
      </c>
      <c r="E361" s="10">
        <f t="shared" si="64"/>
        <v>98.421727559573938</v>
      </c>
      <c r="F361">
        <f t="shared" si="65"/>
        <v>-7.6411578981156367</v>
      </c>
      <c r="G361">
        <f t="shared" si="66"/>
        <v>6213.7654853801032</v>
      </c>
      <c r="H361">
        <f t="shared" si="67"/>
        <v>98.421727559573938</v>
      </c>
    </row>
    <row r="362" spans="1:8" x14ac:dyDescent="0.4">
      <c r="A362" s="5">
        <f t="shared" si="68"/>
        <v>11.899999999999968</v>
      </c>
      <c r="B362" s="2">
        <v>86.987376302083305</v>
      </c>
      <c r="C362" s="2" t="b">
        <f t="shared" si="62"/>
        <v>0</v>
      </c>
      <c r="D362" s="2" t="b">
        <f t="shared" si="63"/>
        <v>0</v>
      </c>
      <c r="E362" s="10">
        <f t="shared" si="64"/>
        <v>95.267580854349575</v>
      </c>
      <c r="F362">
        <f t="shared" si="65"/>
        <v>-8.2802045522662695</v>
      </c>
      <c r="G362">
        <f t="shared" si="66"/>
        <v>6231.0879093862259</v>
      </c>
      <c r="H362">
        <f t="shared" si="67"/>
        <v>95.267580854349575</v>
      </c>
    </row>
    <row r="363" spans="1:8" x14ac:dyDescent="0.4">
      <c r="A363" s="5">
        <f t="shared" si="68"/>
        <v>11.933333333333302</v>
      </c>
      <c r="B363" s="2">
        <v>83.154794921874995</v>
      </c>
      <c r="C363" s="2" t="b">
        <f t="shared" si="62"/>
        <v>0</v>
      </c>
      <c r="D363" s="2" t="b">
        <f t="shared" si="63"/>
        <v>0</v>
      </c>
      <c r="E363" s="10">
        <f t="shared" si="64"/>
        <v>90.728491796633875</v>
      </c>
      <c r="F363">
        <f t="shared" si="65"/>
        <v>-7.5736968747588804</v>
      </c>
      <c r="G363">
        <f t="shared" si="66"/>
        <v>6248.4103333923467</v>
      </c>
      <c r="H363">
        <f t="shared" si="67"/>
        <v>90.728491796633875</v>
      </c>
    </row>
    <row r="364" spans="1:8" x14ac:dyDescent="0.4">
      <c r="A364" s="5">
        <f t="shared" si="68"/>
        <v>11.966666666666635</v>
      </c>
      <c r="B364" s="2">
        <v>73.651891276041596</v>
      </c>
      <c r="C364" s="2" t="b">
        <f t="shared" si="62"/>
        <v>0</v>
      </c>
      <c r="D364" s="2" t="b">
        <f t="shared" si="63"/>
        <v>0</v>
      </c>
      <c r="E364" s="10">
        <f t="shared" si="64"/>
        <v>85.21620712860792</v>
      </c>
      <c r="F364">
        <f t="shared" si="65"/>
        <v>-11.564315852566324</v>
      </c>
      <c r="G364">
        <f t="shared" si="66"/>
        <v>6265.7327573984694</v>
      </c>
      <c r="H364">
        <f t="shared" si="67"/>
        <v>85.21620712860792</v>
      </c>
    </row>
    <row r="365" spans="1:8" x14ac:dyDescent="0.4">
      <c r="A365" s="5">
        <f t="shared" si="68"/>
        <v>11.999999999999968</v>
      </c>
      <c r="B365" s="2">
        <v>67.226839192708297</v>
      </c>
      <c r="C365" s="2" t="b">
        <f t="shared" si="62"/>
        <v>0</v>
      </c>
      <c r="D365" s="2" t="b">
        <f t="shared" si="63"/>
        <v>0</v>
      </c>
      <c r="E365" s="10">
        <f t="shared" si="64"/>
        <v>79.230753447056031</v>
      </c>
      <c r="F365">
        <f t="shared" si="65"/>
        <v>-12.003914254347734</v>
      </c>
      <c r="G365">
        <f t="shared" si="66"/>
        <v>6283.0551814045912</v>
      </c>
      <c r="H365">
        <f t="shared" si="67"/>
        <v>79.230753447056031</v>
      </c>
    </row>
    <row r="366" spans="1:8" x14ac:dyDescent="0.4">
      <c r="A366" s="5">
        <f t="shared" si="68"/>
        <v>12.033333333333301</v>
      </c>
      <c r="B366" s="2">
        <v>65.3644759114583</v>
      </c>
      <c r="C366" s="2" t="b">
        <f t="shared" si="62"/>
        <v>0</v>
      </c>
      <c r="D366" s="2" t="b">
        <f t="shared" si="63"/>
        <v>0</v>
      </c>
      <c r="E366" s="10">
        <f t="shared" si="64"/>
        <v>73.315079132703403</v>
      </c>
      <c r="F366">
        <f t="shared" si="65"/>
        <v>-7.9506032212451032</v>
      </c>
      <c r="G366">
        <f t="shared" si="66"/>
        <v>6300.377605410712</v>
      </c>
      <c r="H366">
        <f t="shared" si="67"/>
        <v>73.315079132703403</v>
      </c>
    </row>
    <row r="367" spans="1:8" x14ac:dyDescent="0.4">
      <c r="A367" s="5">
        <f t="shared" si="68"/>
        <v>12.066666666666634</v>
      </c>
      <c r="B367" s="2">
        <v>62.7156315104166</v>
      </c>
      <c r="C367" s="2" t="b">
        <f t="shared" si="62"/>
        <v>0</v>
      </c>
      <c r="D367" s="2" t="b">
        <f t="shared" si="63"/>
        <v>0</v>
      </c>
      <c r="E367" s="10">
        <f t="shared" si="64"/>
        <v>68.005802788042104</v>
      </c>
      <c r="F367">
        <f t="shared" si="65"/>
        <v>-5.2901712776255039</v>
      </c>
      <c r="G367">
        <f t="shared" si="66"/>
        <v>6317.7000294168347</v>
      </c>
      <c r="H367">
        <f t="shared" si="67"/>
        <v>68.005802788042104</v>
      </c>
    </row>
    <row r="368" spans="1:8" x14ac:dyDescent="0.4">
      <c r="A368" s="5">
        <f t="shared" si="68"/>
        <v>12.099999999999968</v>
      </c>
      <c r="B368" s="2">
        <v>61.277692057291603</v>
      </c>
      <c r="C368" s="2" t="b">
        <f t="shared" si="62"/>
        <v>0</v>
      </c>
      <c r="D368" s="2" t="b">
        <f t="shared" si="63"/>
        <v>0</v>
      </c>
      <c r="E368" s="10">
        <f t="shared" si="64"/>
        <v>63.784535857671045</v>
      </c>
      <c r="F368">
        <f t="shared" si="65"/>
        <v>-2.5068438003794427</v>
      </c>
      <c r="G368">
        <f t="shared" si="66"/>
        <v>6335.0224534229565</v>
      </c>
      <c r="H368">
        <f t="shared" si="67"/>
        <v>63.784535857671045</v>
      </c>
    </row>
    <row r="369" spans="1:8" x14ac:dyDescent="0.4">
      <c r="A369" s="5">
        <f t="shared" si="68"/>
        <v>12.133333333333301</v>
      </c>
      <c r="B369" s="2">
        <v>60.467792968749997</v>
      </c>
      <c r="C369" s="2" t="b">
        <f t="shared" si="62"/>
        <v>0</v>
      </c>
      <c r="D369" s="2" t="b">
        <f t="shared" si="63"/>
        <v>0</v>
      </c>
      <c r="E369" s="10">
        <f t="shared" si="64"/>
        <v>61.034195020323949</v>
      </c>
      <c r="F369">
        <f t="shared" si="65"/>
        <v>-0.56640205157395229</v>
      </c>
      <c r="G369">
        <f t="shared" si="66"/>
        <v>6352.3448774290782</v>
      </c>
      <c r="H369">
        <f t="shared" si="67"/>
        <v>61.034195020323949</v>
      </c>
    </row>
    <row r="370" spans="1:8" x14ac:dyDescent="0.4">
      <c r="A370" s="5">
        <f t="shared" si="68"/>
        <v>12.166666666666634</v>
      </c>
      <c r="B370" s="2">
        <v>60.257770182291601</v>
      </c>
      <c r="C370" s="2" t="b">
        <f t="shared" si="62"/>
        <v>0</v>
      </c>
      <c r="D370" s="2" t="b">
        <f t="shared" si="63"/>
        <v>0</v>
      </c>
      <c r="E370" s="10">
        <f t="shared" si="64"/>
        <v>60.004267312995523</v>
      </c>
      <c r="F370">
        <f t="shared" si="65"/>
        <v>0.2535028692960779</v>
      </c>
      <c r="G370">
        <f t="shared" si="66"/>
        <v>6369.6673014352</v>
      </c>
      <c r="H370">
        <f t="shared" si="67"/>
        <v>60.004267312995523</v>
      </c>
    </row>
    <row r="371" spans="1:8" x14ac:dyDescent="0.4">
      <c r="A371" s="5">
        <f t="shared" si="68"/>
        <v>12.199999999999967</v>
      </c>
      <c r="B371" s="2">
        <v>59.722734374999902</v>
      </c>
      <c r="C371" s="2" t="b">
        <f t="shared" si="62"/>
        <v>0</v>
      </c>
      <c r="D371" s="2" t="b">
        <f t="shared" si="63"/>
        <v>0</v>
      </c>
      <c r="E371" s="10">
        <f t="shared" si="64"/>
        <v>60.78817883347358</v>
      </c>
      <c r="F371">
        <f t="shared" si="65"/>
        <v>-1.065444458473678</v>
      </c>
      <c r="G371">
        <f t="shared" si="66"/>
        <v>6386.9897254413218</v>
      </c>
      <c r="H371">
        <f t="shared" si="67"/>
        <v>60.78817883347358</v>
      </c>
    </row>
    <row r="372" spans="1:8" x14ac:dyDescent="0.4">
      <c r="A372" s="5">
        <f t="shared" si="68"/>
        <v>12.233333333333301</v>
      </c>
      <c r="B372" s="2">
        <v>58.136253255208302</v>
      </c>
      <c r="C372" s="2" t="b">
        <f t="shared" si="62"/>
        <v>0</v>
      </c>
      <c r="D372" s="3" t="b">
        <f t="shared" si="63"/>
        <v>1</v>
      </c>
      <c r="E372" s="10">
        <f t="shared" si="64"/>
        <v>63.314819936053823</v>
      </c>
      <c r="F372">
        <f t="shared" si="65"/>
        <v>-5.1785666808455204</v>
      </c>
      <c r="G372">
        <f t="shared" si="66"/>
        <v>6404.3121494474435</v>
      </c>
      <c r="H372">
        <f t="shared" si="67"/>
        <v>63.314819936053823</v>
      </c>
    </row>
    <row r="373" spans="1:8" x14ac:dyDescent="0.4">
      <c r="A373" s="5">
        <f t="shared" si="68"/>
        <v>12.266666666666634</v>
      </c>
      <c r="B373" s="2">
        <v>58.038255208333297</v>
      </c>
      <c r="C373" s="2" t="b">
        <f t="shared" si="62"/>
        <v>0</v>
      </c>
      <c r="D373" s="3" t="b">
        <f t="shared" si="63"/>
        <v>1</v>
      </c>
      <c r="E373" s="10">
        <f t="shared" si="64"/>
        <v>67.354995681086379</v>
      </c>
      <c r="F373">
        <f t="shared" si="65"/>
        <v>-9.3167404727530823</v>
      </c>
      <c r="G373">
        <f t="shared" si="66"/>
        <v>6421.6345734535653</v>
      </c>
      <c r="H373">
        <f t="shared" si="67"/>
        <v>67.354995681086379</v>
      </c>
    </row>
    <row r="374" spans="1:8" x14ac:dyDescent="0.4">
      <c r="A374" s="5">
        <f t="shared" si="68"/>
        <v>12.299999999999967</v>
      </c>
      <c r="B374" s="2">
        <v>59.138668619791602</v>
      </c>
      <c r="C374" s="2" t="b">
        <f t="shared" si="62"/>
        <v>0</v>
      </c>
      <c r="D374" s="2" t="b">
        <f t="shared" si="63"/>
        <v>0</v>
      </c>
      <c r="E374" s="10">
        <f t="shared" si="64"/>
        <v>72.542216409588775</v>
      </c>
      <c r="F374">
        <f t="shared" si="65"/>
        <v>-13.403547789797173</v>
      </c>
      <c r="G374">
        <f t="shared" si="66"/>
        <v>6438.956997459687</v>
      </c>
      <c r="H374">
        <f t="shared" si="67"/>
        <v>72.542216409588775</v>
      </c>
    </row>
    <row r="375" spans="1:8" x14ac:dyDescent="0.4">
      <c r="A375" s="5">
        <f t="shared" si="68"/>
        <v>12.3333333333333</v>
      </c>
      <c r="B375" s="2">
        <v>65.355791015625002</v>
      </c>
      <c r="C375" s="2" t="b">
        <f t="shared" si="62"/>
        <v>0</v>
      </c>
      <c r="D375" s="2" t="b">
        <f t="shared" si="63"/>
        <v>0</v>
      </c>
      <c r="E375" s="10">
        <f t="shared" si="64"/>
        <v>78.405942502536817</v>
      </c>
      <c r="F375">
        <f t="shared" si="65"/>
        <v>-13.050151486911815</v>
      </c>
      <c r="G375">
        <f t="shared" si="66"/>
        <v>6456.2794214658088</v>
      </c>
      <c r="H375">
        <f t="shared" si="67"/>
        <v>78.405942502536817</v>
      </c>
    </row>
    <row r="376" spans="1:8" x14ac:dyDescent="0.4">
      <c r="A376" s="5">
        <f t="shared" si="68"/>
        <v>12.366666666666633</v>
      </c>
      <c r="B376" s="2">
        <v>75.781722005208294</v>
      </c>
      <c r="C376" s="2" t="b">
        <f t="shared" si="62"/>
        <v>0</v>
      </c>
      <c r="D376" s="2" t="b">
        <f t="shared" si="63"/>
        <v>0</v>
      </c>
      <c r="E376" s="10">
        <f t="shared" si="64"/>
        <v>84.414267648969499</v>
      </c>
      <c r="F376">
        <f t="shared" si="65"/>
        <v>-8.6325456437612047</v>
      </c>
      <c r="G376">
        <f t="shared" si="66"/>
        <v>6473.6018454719306</v>
      </c>
      <c r="H376">
        <f t="shared" si="67"/>
        <v>84.414267648969499</v>
      </c>
    </row>
    <row r="377" spans="1:8" x14ac:dyDescent="0.4">
      <c r="A377" s="5">
        <f t="shared" si="68"/>
        <v>12.399999999999967</v>
      </c>
      <c r="B377" s="2">
        <v>82.258772786458294</v>
      </c>
      <c r="C377" s="2" t="b">
        <f t="shared" si="62"/>
        <v>0</v>
      </c>
      <c r="D377" s="2" t="b">
        <f t="shared" si="63"/>
        <v>0</v>
      </c>
      <c r="E377" s="10">
        <f t="shared" si="64"/>
        <v>90.022168767482626</v>
      </c>
      <c r="F377">
        <f t="shared" si="65"/>
        <v>-7.7633959810243311</v>
      </c>
      <c r="G377">
        <f t="shared" si="66"/>
        <v>6490.9242694780532</v>
      </c>
      <c r="H377">
        <f t="shared" si="67"/>
        <v>90.022168767482626</v>
      </c>
    </row>
    <row r="378" spans="1:8" x14ac:dyDescent="0.4">
      <c r="A378" s="5">
        <f t="shared" si="68"/>
        <v>12.4333333333333</v>
      </c>
      <c r="B378" s="2">
        <v>87.405185546874904</v>
      </c>
      <c r="C378" s="2" t="b">
        <f t="shared" si="62"/>
        <v>0</v>
      </c>
      <c r="D378" s="2" t="b">
        <f t="shared" si="63"/>
        <v>0</v>
      </c>
      <c r="E378" s="10">
        <f t="shared" si="64"/>
        <v>94.720945767229551</v>
      </c>
      <c r="F378">
        <f t="shared" si="65"/>
        <v>-7.3157602203546475</v>
      </c>
      <c r="G378">
        <f t="shared" si="66"/>
        <v>6508.2466934841741</v>
      </c>
      <c r="H378">
        <f t="shared" si="67"/>
        <v>94.720945767229551</v>
      </c>
    </row>
    <row r="379" spans="1:8" x14ac:dyDescent="0.4">
      <c r="A379" s="5">
        <f t="shared" si="68"/>
        <v>12.466666666666633</v>
      </c>
      <c r="B379" s="2">
        <v>94.165755208333294</v>
      </c>
      <c r="C379" s="2" t="b">
        <f t="shared" si="62"/>
        <v>0</v>
      </c>
      <c r="D379" s="2" t="b">
        <f t="shared" si="63"/>
        <v>0</v>
      </c>
      <c r="E379" s="10">
        <f t="shared" si="64"/>
        <v>98.084366402647277</v>
      </c>
      <c r="F379">
        <f t="shared" si="65"/>
        <v>-3.9186111943139821</v>
      </c>
      <c r="G379">
        <f t="shared" si="66"/>
        <v>6525.5691174902959</v>
      </c>
      <c r="H379">
        <f t="shared" si="67"/>
        <v>98.084366402647277</v>
      </c>
    </row>
    <row r="380" spans="1:8" x14ac:dyDescent="0.4">
      <c r="A380" s="5">
        <f t="shared" si="68"/>
        <v>12.499999999999966</v>
      </c>
      <c r="B380" s="3">
        <v>110.10931640625</v>
      </c>
      <c r="C380" s="3" t="b">
        <f t="shared" si="62"/>
        <v>1</v>
      </c>
      <c r="D380" s="2" t="b">
        <f t="shared" si="63"/>
        <v>0</v>
      </c>
      <c r="E380" s="10">
        <f t="shared" si="64"/>
        <v>99.807330361403004</v>
      </c>
      <c r="F380">
        <f t="shared" si="65"/>
        <v>10.301986044846998</v>
      </c>
      <c r="G380">
        <f t="shared" si="66"/>
        <v>6542.8915414964185</v>
      </c>
      <c r="H380">
        <f t="shared" si="67"/>
        <v>99.807330361403004</v>
      </c>
    </row>
    <row r="381" spans="1:8" x14ac:dyDescent="0.4">
      <c r="A381" s="5">
        <f t="shared" si="68"/>
        <v>12.533333333333299</v>
      </c>
      <c r="B381" s="2">
        <v>101.836692708333</v>
      </c>
      <c r="C381" s="2" t="b">
        <f t="shared" si="62"/>
        <v>0</v>
      </c>
      <c r="D381" s="2" t="b">
        <f t="shared" si="63"/>
        <v>0</v>
      </c>
      <c r="E381" s="10">
        <f t="shared" si="64"/>
        <v>99.73354531525797</v>
      </c>
      <c r="F381">
        <f t="shared" si="65"/>
        <v>2.1031473930750337</v>
      </c>
      <c r="G381">
        <f t="shared" si="66"/>
        <v>6560.2139655025394</v>
      </c>
      <c r="H381">
        <f t="shared" si="67"/>
        <v>99.73354531525797</v>
      </c>
    </row>
    <row r="382" spans="1:8" x14ac:dyDescent="0.4">
      <c r="A382" s="5">
        <f t="shared" si="68"/>
        <v>12.566666666666633</v>
      </c>
      <c r="B382" s="2">
        <v>90.051302083333297</v>
      </c>
      <c r="C382" s="2" t="b">
        <f t="shared" si="62"/>
        <v>0</v>
      </c>
      <c r="D382" s="2" t="b">
        <f t="shared" si="63"/>
        <v>0</v>
      </c>
      <c r="E382" s="10">
        <f t="shared" si="64"/>
        <v>97.869704402854353</v>
      </c>
      <c r="F382">
        <f t="shared" si="65"/>
        <v>-7.8184023195210557</v>
      </c>
      <c r="G382">
        <f t="shared" si="66"/>
        <v>6577.5363895086621</v>
      </c>
      <c r="H382">
        <f t="shared" si="67"/>
        <v>97.869704402854353</v>
      </c>
    </row>
    <row r="383" spans="1:8" x14ac:dyDescent="0.4">
      <c r="A383" s="5">
        <f t="shared" si="68"/>
        <v>12.599999999999966</v>
      </c>
      <c r="B383" s="2">
        <v>85.241692708333304</v>
      </c>
      <c r="C383" s="2" t="b">
        <f t="shared" si="62"/>
        <v>0</v>
      </c>
      <c r="D383" s="2" t="b">
        <f t="shared" si="63"/>
        <v>0</v>
      </c>
      <c r="E383" s="10">
        <f t="shared" si="64"/>
        <v>94.384879086299748</v>
      </c>
      <c r="F383">
        <f t="shared" si="65"/>
        <v>-9.143186377966444</v>
      </c>
      <c r="G383">
        <f t="shared" si="66"/>
        <v>6594.8588135147838</v>
      </c>
      <c r="H383">
        <f t="shared" si="67"/>
        <v>94.384879086299748</v>
      </c>
    </row>
    <row r="384" spans="1:8" x14ac:dyDescent="0.4">
      <c r="A384" s="5">
        <f t="shared" si="68"/>
        <v>12.633333333333299</v>
      </c>
      <c r="B384" s="2">
        <v>80.4226888020833</v>
      </c>
      <c r="C384" s="2" t="b">
        <f t="shared" si="62"/>
        <v>0</v>
      </c>
      <c r="D384" s="2" t="b">
        <f t="shared" si="63"/>
        <v>0</v>
      </c>
      <c r="E384" s="10">
        <f t="shared" si="64"/>
        <v>89.595182456330264</v>
      </c>
      <c r="F384">
        <f t="shared" si="65"/>
        <v>-9.1724936542469635</v>
      </c>
      <c r="G384">
        <f t="shared" si="66"/>
        <v>6612.1812375209047</v>
      </c>
      <c r="H384">
        <f t="shared" si="67"/>
        <v>89.595182456330264</v>
      </c>
    </row>
    <row r="385" spans="1:8" x14ac:dyDescent="0.4">
      <c r="A385" s="5">
        <f t="shared" si="68"/>
        <v>12.666666666666632</v>
      </c>
      <c r="B385" s="2">
        <v>72.075312499999995</v>
      </c>
      <c r="C385" s="2" t="b">
        <f t="shared" si="62"/>
        <v>0</v>
      </c>
      <c r="D385" s="2" t="b">
        <f t="shared" si="63"/>
        <v>0</v>
      </c>
      <c r="E385" s="10">
        <f t="shared" si="64"/>
        <v>83.935094197822707</v>
      </c>
      <c r="F385">
        <f t="shared" si="65"/>
        <v>-11.859781697822712</v>
      </c>
      <c r="G385">
        <f t="shared" si="66"/>
        <v>6629.5036615270274</v>
      </c>
      <c r="H385">
        <f t="shared" si="67"/>
        <v>83.935094197822707</v>
      </c>
    </row>
    <row r="386" spans="1:8" x14ac:dyDescent="0.4">
      <c r="A386" s="5">
        <f t="shared" si="68"/>
        <v>12.699999999999966</v>
      </c>
      <c r="B386" s="2">
        <v>66.918007812499994</v>
      </c>
      <c r="C386" s="2" t="b">
        <f t="shared" si="62"/>
        <v>0</v>
      </c>
      <c r="D386" s="2" t="b">
        <f t="shared" si="63"/>
        <v>0</v>
      </c>
      <c r="E386" s="10">
        <f t="shared" si="64"/>
        <v>77.918048365774581</v>
      </c>
      <c r="F386">
        <f t="shared" si="65"/>
        <v>-11.000040553274587</v>
      </c>
      <c r="G386">
        <f t="shared" si="66"/>
        <v>6646.8260855331491</v>
      </c>
      <c r="H386">
        <f t="shared" si="67"/>
        <v>77.918048365774581</v>
      </c>
    </row>
  </sheetData>
  <autoFilter ref="A4:H38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21" workbookViewId="0">
      <selection activeCell="C60" sqref="C60"/>
    </sheetView>
  </sheetViews>
  <sheetFormatPr defaultRowHeight="14.6" x14ac:dyDescent="0.4"/>
  <cols>
    <col min="1" max="1" width="9.61328125" bestFit="1" customWidth="1"/>
    <col min="2" max="2" width="17.23046875" bestFit="1" customWidth="1"/>
    <col min="3" max="3" width="11.84375" customWidth="1"/>
    <col min="4" max="4" width="23.3828125" customWidth="1"/>
    <col min="5" max="5" width="14.15234375" customWidth="1"/>
    <col min="11" max="26" width="1.4609375" customWidth="1"/>
    <col min="27" max="40" width="1.3828125" customWidth="1"/>
  </cols>
  <sheetData>
    <row r="1" spans="1:3" x14ac:dyDescent="0.4">
      <c r="A1">
        <v>59.676761067708298</v>
      </c>
      <c r="B1">
        <f>A1-$A$18</f>
        <v>0</v>
      </c>
      <c r="C1">
        <f>B1/$B$19</f>
        <v>0</v>
      </c>
    </row>
    <row r="2" spans="1:3" x14ac:dyDescent="0.4">
      <c r="A2">
        <v>61.633388671874968</v>
      </c>
      <c r="B2">
        <f t="shared" ref="B2:B16" si="0">A2-$A$18</f>
        <v>1.9566276041666697</v>
      </c>
      <c r="C2">
        <f>B2/$B$19</f>
        <v>3.7101616977430071E-2</v>
      </c>
    </row>
    <row r="3" spans="1:3" x14ac:dyDescent="0.4">
      <c r="A3">
        <v>71.921920572916633</v>
      </c>
      <c r="B3">
        <f t="shared" si="0"/>
        <v>12.245159505208335</v>
      </c>
      <c r="C3">
        <f>B3/$B$19</f>
        <v>0.23219299207590921</v>
      </c>
    </row>
    <row r="4" spans="1:3" x14ac:dyDescent="0.4">
      <c r="A4">
        <v>80.436023220486064</v>
      </c>
      <c r="B4">
        <f t="shared" si="0"/>
        <v>20.759262152777765</v>
      </c>
      <c r="C4">
        <f>B4/$B$19</f>
        <v>0.3936375994523757</v>
      </c>
    </row>
    <row r="5" spans="1:3" x14ac:dyDescent="0.4">
      <c r="A5">
        <v>85.086961805555532</v>
      </c>
      <c r="B5">
        <f t="shared" si="0"/>
        <v>25.410200737847234</v>
      </c>
      <c r="C5">
        <f>B5/$B$19</f>
        <v>0.48182880231659697</v>
      </c>
    </row>
    <row r="6" spans="1:3" x14ac:dyDescent="0.4">
      <c r="A6">
        <v>90.169461805555542</v>
      </c>
      <c r="B6">
        <f t="shared" si="0"/>
        <v>30.492700737847244</v>
      </c>
      <c r="C6">
        <f>B6/$B$19</f>
        <v>0.57820328251212727</v>
      </c>
    </row>
    <row r="7" spans="1:3" x14ac:dyDescent="0.4">
      <c r="A7">
        <v>103.14291558159709</v>
      </c>
      <c r="B7">
        <f t="shared" si="0"/>
        <v>43.466154513888796</v>
      </c>
      <c r="C7">
        <f>B7/$B$19</f>
        <v>0.82420620705846126</v>
      </c>
    </row>
    <row r="8" spans="1:3" x14ac:dyDescent="0.4">
      <c r="A8">
        <v>112.41375108506899</v>
      </c>
      <c r="B8">
        <f t="shared" si="0"/>
        <v>52.736990017360696</v>
      </c>
      <c r="C8">
        <f>B8/$B$19</f>
        <v>1</v>
      </c>
    </row>
    <row r="9" spans="1:3" x14ac:dyDescent="0.4">
      <c r="A9">
        <v>103.14291558159709</v>
      </c>
      <c r="B9">
        <f t="shared" si="0"/>
        <v>43.466154513888796</v>
      </c>
      <c r="C9">
        <f>B9/$B$19</f>
        <v>0.82420620705846126</v>
      </c>
    </row>
    <row r="10" spans="1:3" x14ac:dyDescent="0.4">
      <c r="A10">
        <v>90.169461805555542</v>
      </c>
      <c r="B10">
        <f t="shared" si="0"/>
        <v>30.492700737847244</v>
      </c>
      <c r="C10">
        <f>B10/$B$19</f>
        <v>0.57820328251212727</v>
      </c>
    </row>
    <row r="11" spans="1:3" x14ac:dyDescent="0.4">
      <c r="A11">
        <v>85.086961805555532</v>
      </c>
      <c r="B11">
        <f t="shared" si="0"/>
        <v>25.410200737847234</v>
      </c>
      <c r="C11">
        <f>B11/$B$19</f>
        <v>0.48182880231659697</v>
      </c>
    </row>
    <row r="12" spans="1:3" x14ac:dyDescent="0.4">
      <c r="A12">
        <v>80.436023220486064</v>
      </c>
      <c r="B12">
        <f t="shared" si="0"/>
        <v>20.759262152777765</v>
      </c>
      <c r="C12">
        <f>B12/$B$19</f>
        <v>0.3936375994523757</v>
      </c>
    </row>
    <row r="13" spans="1:3" x14ac:dyDescent="0.4">
      <c r="A13">
        <v>71.921920572916633</v>
      </c>
      <c r="B13">
        <f t="shared" si="0"/>
        <v>12.245159505208335</v>
      </c>
      <c r="C13">
        <f>B13/$B$19</f>
        <v>0.23219299207590921</v>
      </c>
    </row>
    <row r="14" spans="1:3" x14ac:dyDescent="0.4">
      <c r="A14">
        <v>61.633388671874968</v>
      </c>
      <c r="B14">
        <f t="shared" si="0"/>
        <v>1.9566276041666697</v>
      </c>
      <c r="C14">
        <f>B14/$B$19</f>
        <v>3.7101616977430071E-2</v>
      </c>
    </row>
    <row r="15" spans="1:3" x14ac:dyDescent="0.4">
      <c r="A15">
        <v>60.943209635416672</v>
      </c>
      <c r="B15">
        <f t="shared" si="0"/>
        <v>1.2664485677083732</v>
      </c>
      <c r="C15">
        <f>B15/$B$19</f>
        <v>2.4014426445109326E-2</v>
      </c>
    </row>
    <row r="16" spans="1:3" x14ac:dyDescent="0.4">
      <c r="A16">
        <v>59.676761067708298</v>
      </c>
      <c r="B16">
        <f t="shared" si="0"/>
        <v>0</v>
      </c>
      <c r="C16">
        <f>B16/$B$19</f>
        <v>0</v>
      </c>
    </row>
    <row r="18" spans="1:6" x14ac:dyDescent="0.4">
      <c r="A18">
        <f>MIN(A1:A16)</f>
        <v>59.676761067708298</v>
      </c>
    </row>
    <row r="19" spans="1:6" x14ac:dyDescent="0.4">
      <c r="B19">
        <f>MAX(B1:B16)</f>
        <v>52.736990017360696</v>
      </c>
    </row>
    <row r="23" spans="1:6" x14ac:dyDescent="0.4">
      <c r="B23" t="s">
        <v>14</v>
      </c>
      <c r="C23">
        <v>4000000</v>
      </c>
    </row>
    <row r="24" spans="1:6" x14ac:dyDescent="0.4">
      <c r="B24" t="s">
        <v>13</v>
      </c>
      <c r="C24">
        <f>C23/8</f>
        <v>500000</v>
      </c>
      <c r="D24" s="12" t="s">
        <v>15</v>
      </c>
      <c r="E24" s="13">
        <v>2</v>
      </c>
      <c r="F24" t="s">
        <v>16</v>
      </c>
    </row>
    <row r="25" spans="1:6" x14ac:dyDescent="0.4">
      <c r="D25" s="12"/>
      <c r="E25" s="13"/>
    </row>
    <row r="26" spans="1:6" s="17" customFormat="1" ht="29.15" x14ac:dyDescent="0.4">
      <c r="B26" s="17">
        <v>1</v>
      </c>
      <c r="D26" s="17" t="s">
        <v>18</v>
      </c>
      <c r="E26" s="17" t="s">
        <v>17</v>
      </c>
      <c r="F26" s="17">
        <v>0</v>
      </c>
    </row>
    <row r="27" spans="1:6" x14ac:dyDescent="0.4">
      <c r="A27">
        <v>0</v>
      </c>
      <c r="B27">
        <v>1</v>
      </c>
      <c r="C27">
        <v>1000</v>
      </c>
      <c r="D27">
        <v>500000</v>
      </c>
      <c r="E27">
        <v>1000</v>
      </c>
      <c r="F27">
        <f>F26+E27</f>
        <v>1000</v>
      </c>
    </row>
    <row r="28" spans="1:6" x14ac:dyDescent="0.4">
      <c r="A28">
        <v>2</v>
      </c>
      <c r="B28">
        <v>63</v>
      </c>
      <c r="C28">
        <v>2</v>
      </c>
      <c r="D28">
        <v>1000</v>
      </c>
      <c r="E28">
        <f>(B28-B27)/A28*C28</f>
        <v>62</v>
      </c>
      <c r="F28">
        <f t="shared" ref="F28:F32" si="1">F27+E28</f>
        <v>1062</v>
      </c>
    </row>
    <row r="29" spans="1:6" x14ac:dyDescent="0.4">
      <c r="A29">
        <v>-2</v>
      </c>
      <c r="B29">
        <v>15</v>
      </c>
      <c r="C29">
        <v>5</v>
      </c>
      <c r="D29">
        <f>5/E24*1000</f>
        <v>2500</v>
      </c>
      <c r="E29">
        <f>(B29-B28)/A29*C29</f>
        <v>120</v>
      </c>
      <c r="F29">
        <f t="shared" si="1"/>
        <v>1182</v>
      </c>
    </row>
    <row r="30" spans="1:6" x14ac:dyDescent="0.4">
      <c r="A30">
        <v>4</v>
      </c>
      <c r="B30">
        <v>255</v>
      </c>
      <c r="C30">
        <v>2</v>
      </c>
      <c r="D30">
        <v>1000</v>
      </c>
      <c r="E30">
        <f t="shared" ref="E30:E32" si="2">(B30-B29)/A30*C30</f>
        <v>120</v>
      </c>
      <c r="F30">
        <f t="shared" si="1"/>
        <v>1302</v>
      </c>
    </row>
    <row r="31" spans="1:6" x14ac:dyDescent="0.4">
      <c r="A31">
        <v>-4</v>
      </c>
      <c r="B31">
        <v>63</v>
      </c>
      <c r="C31">
        <v>2</v>
      </c>
      <c r="D31">
        <v>1000</v>
      </c>
      <c r="E31">
        <f t="shared" si="2"/>
        <v>96</v>
      </c>
      <c r="F31">
        <f t="shared" si="1"/>
        <v>1398</v>
      </c>
    </row>
    <row r="32" spans="1:6" x14ac:dyDescent="0.4">
      <c r="A32">
        <v>-2</v>
      </c>
      <c r="B32">
        <v>1</v>
      </c>
      <c r="C32">
        <v>2</v>
      </c>
      <c r="D32">
        <v>1000</v>
      </c>
      <c r="E32">
        <f t="shared" si="2"/>
        <v>62</v>
      </c>
      <c r="F32">
        <f t="shared" si="1"/>
        <v>1460</v>
      </c>
    </row>
    <row r="38" spans="2:5" x14ac:dyDescent="0.4">
      <c r="B38" s="18" t="s">
        <v>19</v>
      </c>
      <c r="C38" s="18" t="s">
        <v>8</v>
      </c>
      <c r="E38" s="18" t="s">
        <v>20</v>
      </c>
    </row>
    <row r="39" spans="2:5" x14ac:dyDescent="0.4">
      <c r="B39" s="19">
        <v>0</v>
      </c>
      <c r="C39">
        <v>0</v>
      </c>
      <c r="D39">
        <v>0</v>
      </c>
    </row>
    <row r="40" spans="2:5" x14ac:dyDescent="0.4">
      <c r="B40" s="19">
        <v>199.99999999999994</v>
      </c>
      <c r="C40">
        <v>105</v>
      </c>
      <c r="D40" s="19">
        <f t="shared" ref="D40:D49" si="3">(C40-C39)/(B40-B39)</f>
        <v>0.52500000000000013</v>
      </c>
    </row>
    <row r="41" spans="2:5" x14ac:dyDescent="0.4">
      <c r="B41" s="19">
        <v>266.66666666666663</v>
      </c>
      <c r="C41">
        <v>149</v>
      </c>
      <c r="D41" s="19">
        <f t="shared" si="3"/>
        <v>0.65999999999999981</v>
      </c>
    </row>
    <row r="42" spans="2:5" x14ac:dyDescent="0.4">
      <c r="B42" s="19">
        <v>299.99999999999994</v>
      </c>
      <c r="C42">
        <v>188</v>
      </c>
      <c r="D42" s="19">
        <f t="shared" si="3"/>
        <v>1.1700000000000006</v>
      </c>
    </row>
    <row r="43" spans="2:5" x14ac:dyDescent="0.4">
      <c r="B43" s="19">
        <v>333.33333333333326</v>
      </c>
      <c r="C43">
        <v>255</v>
      </c>
      <c r="D43" s="19">
        <f t="shared" si="3"/>
        <v>2.0100000000000011</v>
      </c>
    </row>
    <row r="44" spans="2:5" x14ac:dyDescent="0.4">
      <c r="B44" s="19">
        <v>366.66666666666657</v>
      </c>
      <c r="C44">
        <v>193</v>
      </c>
      <c r="D44" s="19">
        <f t="shared" si="3"/>
        <v>-1.860000000000001</v>
      </c>
    </row>
    <row r="45" spans="2:5" x14ac:dyDescent="0.4">
      <c r="B45" s="19">
        <v>399.99999999999989</v>
      </c>
      <c r="C45">
        <v>151</v>
      </c>
      <c r="D45" s="19">
        <f t="shared" si="3"/>
        <v>-1.2600000000000007</v>
      </c>
    </row>
    <row r="46" spans="2:5" x14ac:dyDescent="0.4">
      <c r="B46" s="19">
        <v>466.66666666666657</v>
      </c>
      <c r="C46">
        <v>107</v>
      </c>
      <c r="D46" s="19">
        <f t="shared" si="3"/>
        <v>-0.65999999999999981</v>
      </c>
    </row>
    <row r="47" spans="2:5" x14ac:dyDescent="0.4">
      <c r="B47" s="19">
        <v>499.99999999999989</v>
      </c>
      <c r="C47">
        <v>64</v>
      </c>
      <c r="D47" s="19">
        <f t="shared" si="3"/>
        <v>-1.2900000000000007</v>
      </c>
    </row>
    <row r="48" spans="2:5" x14ac:dyDescent="0.4">
      <c r="B48" s="19">
        <v>533.33333333333326</v>
      </c>
      <c r="C48">
        <v>42</v>
      </c>
      <c r="D48" s="19">
        <f t="shared" si="3"/>
        <v>-0.65999999999999925</v>
      </c>
    </row>
    <row r="49" spans="2:4" x14ac:dyDescent="0.4">
      <c r="B49" s="19">
        <v>666.66666666666663</v>
      </c>
      <c r="C49">
        <v>0</v>
      </c>
      <c r="D49" s="19">
        <f t="shared" si="3"/>
        <v>-0.31499999999999989</v>
      </c>
    </row>
    <row r="52" spans="2:4" x14ac:dyDescent="0.4">
      <c r="B52" t="s">
        <v>27</v>
      </c>
      <c r="C52">
        <v>4000000</v>
      </c>
      <c r="D52">
        <v>4800000</v>
      </c>
    </row>
    <row r="53" spans="2:4" x14ac:dyDescent="0.4">
      <c r="B53" t="s">
        <v>21</v>
      </c>
      <c r="C53">
        <v>8</v>
      </c>
      <c r="D53">
        <v>8</v>
      </c>
    </row>
    <row r="54" spans="2:4" x14ac:dyDescent="0.4">
      <c r="B54" t="s">
        <v>28</v>
      </c>
      <c r="C54">
        <f>C52/C53</f>
        <v>500000</v>
      </c>
      <c r="D54">
        <f>D52/D53</f>
        <v>600000</v>
      </c>
    </row>
    <row r="55" spans="2:4" x14ac:dyDescent="0.4">
      <c r="B55" t="s">
        <v>29</v>
      </c>
      <c r="C55">
        <f>ROUNDDOWN(C54/256,0)</f>
        <v>1953</v>
      </c>
      <c r="D55">
        <f>ROUNDDOWN(D54/256,0)</f>
        <v>2343</v>
      </c>
    </row>
    <row r="56" spans="2:4" x14ac:dyDescent="0.4">
      <c r="B56" t="s">
        <v>24</v>
      </c>
      <c r="C56">
        <f>1/C54</f>
        <v>1.9999999999999999E-6</v>
      </c>
      <c r="D56">
        <f>1/D54</f>
        <v>1.6666666666666667E-6</v>
      </c>
    </row>
    <row r="57" spans="2:4" x14ac:dyDescent="0.4">
      <c r="B57" t="s">
        <v>30</v>
      </c>
      <c r="C57">
        <f>256*C56</f>
        <v>5.1199999999999998E-4</v>
      </c>
      <c r="D57">
        <f>256*D56</f>
        <v>4.2666666666666667E-4</v>
      </c>
    </row>
    <row r="58" spans="2:4" x14ac:dyDescent="0.4">
      <c r="B58" t="s">
        <v>31</v>
      </c>
      <c r="C58">
        <f>0.001/C56</f>
        <v>500.00000000000006</v>
      </c>
      <c r="D58">
        <f>0.001/D56</f>
        <v>600</v>
      </c>
    </row>
    <row r="59" spans="2:4" x14ac:dyDescent="0.4">
      <c r="B59" t="s">
        <v>22</v>
      </c>
      <c r="C59">
        <v>1</v>
      </c>
      <c r="D59">
        <v>1</v>
      </c>
    </row>
    <row r="60" spans="2:4" x14ac:dyDescent="0.4">
      <c r="B60" t="s">
        <v>23</v>
      </c>
      <c r="C60">
        <f>C54/1000/256</f>
        <v>1.953125</v>
      </c>
      <c r="D60">
        <f>D54/1000/256</f>
        <v>2.34375</v>
      </c>
    </row>
    <row r="61" spans="2:4" x14ac:dyDescent="0.4">
      <c r="B61" t="s">
        <v>32</v>
      </c>
      <c r="C61">
        <f>C59*C58</f>
        <v>500.00000000000006</v>
      </c>
      <c r="D61">
        <f>D59*D58</f>
        <v>600</v>
      </c>
    </row>
    <row r="62" spans="2:4" x14ac:dyDescent="0.4">
      <c r="B62" t="s">
        <v>25</v>
      </c>
      <c r="C62">
        <f>ROUNDDOWN(C61/256,0)</f>
        <v>1</v>
      </c>
      <c r="D62">
        <f>ROUNDDOWN(D61/256,0)</f>
        <v>2</v>
      </c>
    </row>
    <row r="63" spans="2:4" x14ac:dyDescent="0.4">
      <c r="B63" t="s">
        <v>26</v>
      </c>
      <c r="C63">
        <f>C61-C62*256</f>
        <v>244.00000000000006</v>
      </c>
      <c r="D63">
        <f>D61-D62*256</f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vvp</cp:lastModifiedBy>
  <dcterms:created xsi:type="dcterms:W3CDTF">2019-04-25T12:39:56Z</dcterms:created>
  <dcterms:modified xsi:type="dcterms:W3CDTF">2019-04-27T01:28:06Z</dcterms:modified>
</cp:coreProperties>
</file>