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4.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5.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6.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hidePivotFieldList="1" defaultThemeVersion="166925"/>
  <mc:AlternateContent xmlns:mc="http://schemas.openxmlformats.org/markup-compatibility/2006">
    <mc:Choice Requires="x15">
      <x15ac:absPath xmlns:x15ac="http://schemas.microsoft.com/office/spreadsheetml/2010/11/ac" url="C:\Users\akarmazin\Desktop\"/>
    </mc:Choice>
  </mc:AlternateContent>
  <xr:revisionPtr revIDLastSave="0" documentId="8_{296868E4-A361-4C77-B850-45926A210409}" xr6:coauthVersionLast="36" xr6:coauthVersionMax="36" xr10:uidLastSave="{00000000-0000-0000-0000-000000000000}"/>
  <bookViews>
    <workbookView xWindow="0" yWindow="0" windowWidth="12780" windowHeight="5040" activeTab="4" xr2:uid="{157B72AA-A619-4EF1-B777-CA5CBD2FBA94}"/>
  </bookViews>
  <sheets>
    <sheet name="Методология V1.1" sheetId="4" r:id="rId1"/>
    <sheet name="Сводная таблица" sheetId="9" r:id="rId2"/>
    <sheet name="Результаты" sheetId="6" r:id="rId3"/>
    <sheet name="Вычисления" sheetId="10" state="hidden" r:id="rId4"/>
    <sheet name="Дорожная карта" sheetId="8" r:id="rId5"/>
  </sheets>
  <definedNames>
    <definedName name="_xlnm._FilterDatabase" localSheetId="4" hidden="1">'Дорожная карта'!$D$1:$D$106</definedName>
    <definedName name="_xlnm._FilterDatabase" localSheetId="0" hidden="1">'Методология V1.1'!$I$1:$M$96</definedName>
    <definedName name="_xlnm._FilterDatabase" localSheetId="1" hidden="1">'Сводная таблица'!$E$1:$F$97</definedName>
    <definedName name="Мониторинг_и_инциденты">'Методология V1.1'!$C$71:$C$75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95" i="10" l="1"/>
  <c r="X95" i="10"/>
  <c r="T95" i="10"/>
  <c r="P95" i="10"/>
  <c r="AB94" i="10"/>
  <c r="AA94" i="10"/>
  <c r="X94" i="10"/>
  <c r="W94" i="10"/>
  <c r="T94" i="10"/>
  <c r="S94" i="10"/>
  <c r="P94" i="10"/>
  <c r="O94" i="10"/>
  <c r="AA93" i="10"/>
  <c r="W93" i="10"/>
  <c r="S93" i="10"/>
  <c r="O93" i="10"/>
  <c r="AA92" i="10"/>
  <c r="W92" i="10"/>
  <c r="S92" i="10"/>
  <c r="O92" i="10"/>
  <c r="AA91" i="10"/>
  <c r="W91" i="10"/>
  <c r="S91" i="10"/>
  <c r="O91" i="10"/>
  <c r="AA90" i="10"/>
  <c r="Z90" i="10"/>
  <c r="W90" i="10"/>
  <c r="V90" i="10"/>
  <c r="S90" i="10"/>
  <c r="R90" i="10"/>
  <c r="O90" i="10"/>
  <c r="N90" i="10"/>
  <c r="Z89" i="10"/>
  <c r="V89" i="10"/>
  <c r="R89" i="10"/>
  <c r="N89" i="10"/>
  <c r="Z88" i="10"/>
  <c r="V88" i="10"/>
  <c r="R88" i="10"/>
  <c r="N88" i="10"/>
  <c r="AC87" i="10"/>
  <c r="Z87" i="10"/>
  <c r="Y87" i="10"/>
  <c r="V87" i="10"/>
  <c r="U87" i="10"/>
  <c r="R87" i="10"/>
  <c r="Q87" i="10"/>
  <c r="N87" i="10"/>
  <c r="E95" i="10"/>
  <c r="F95" i="10"/>
  <c r="H95" i="10"/>
  <c r="I88" i="10"/>
  <c r="E88" i="10" s="1"/>
  <c r="I89" i="10"/>
  <c r="E89" i="10" s="1"/>
  <c r="I90" i="10"/>
  <c r="G90" i="10" s="1"/>
  <c r="I91" i="10"/>
  <c r="F91" i="10" s="1"/>
  <c r="I92" i="10"/>
  <c r="F92" i="10" s="1"/>
  <c r="I93" i="10"/>
  <c r="E93" i="10" s="1"/>
  <c r="I94" i="10"/>
  <c r="E94" i="10" s="1"/>
  <c r="I95" i="10"/>
  <c r="G95" i="10" s="1"/>
  <c r="I87" i="10"/>
  <c r="F87" i="10" s="1"/>
  <c r="K39" i="6"/>
  <c r="K40" i="6"/>
  <c r="K41" i="6"/>
  <c r="K42" i="6"/>
  <c r="K43" i="6"/>
  <c r="K44" i="6"/>
  <c r="K45" i="6"/>
  <c r="K46" i="6"/>
  <c r="K38" i="6"/>
  <c r="W74" i="10"/>
  <c r="E69" i="10"/>
  <c r="N69" i="10" s="1"/>
  <c r="I69" i="10"/>
  <c r="H69" i="10" s="1"/>
  <c r="Z69" i="10" s="1"/>
  <c r="I70" i="10"/>
  <c r="G70" i="10" s="1"/>
  <c r="V70" i="10" s="1"/>
  <c r="I71" i="10"/>
  <c r="E71" i="10" s="1"/>
  <c r="N71" i="10" s="1"/>
  <c r="I72" i="10"/>
  <c r="E72" i="10" s="1"/>
  <c r="O72" i="10" s="1"/>
  <c r="I73" i="10"/>
  <c r="E73" i="10" s="1"/>
  <c r="O73" i="10" s="1"/>
  <c r="I74" i="10"/>
  <c r="G74" i="10" s="1"/>
  <c r="I75" i="10"/>
  <c r="E75" i="10" s="1"/>
  <c r="O75" i="10" s="1"/>
  <c r="I76" i="10"/>
  <c r="E76" i="10" s="1"/>
  <c r="P76" i="10" s="1"/>
  <c r="I77" i="10"/>
  <c r="E77" i="10" s="1"/>
  <c r="P77" i="10" s="1"/>
  <c r="E39" i="6"/>
  <c r="E40" i="6"/>
  <c r="E41" i="6"/>
  <c r="E42" i="6"/>
  <c r="E43" i="6"/>
  <c r="E44" i="6"/>
  <c r="E45" i="6"/>
  <c r="E46" i="6"/>
  <c r="E38" i="6"/>
  <c r="F38" i="6"/>
  <c r="J38" i="6" s="1"/>
  <c r="F39" i="6"/>
  <c r="F40" i="6"/>
  <c r="F41" i="6"/>
  <c r="F42" i="6"/>
  <c r="F43" i="6"/>
  <c r="F44" i="6"/>
  <c r="F45" i="6"/>
  <c r="F46" i="6"/>
  <c r="J46" i="6" s="1"/>
  <c r="J44" i="6"/>
  <c r="E28" i="6"/>
  <c r="E47" i="6" s="1"/>
  <c r="J39" i="6"/>
  <c r="J40" i="6"/>
  <c r="J41" i="6"/>
  <c r="J42" i="6"/>
  <c r="J43" i="6"/>
  <c r="G99" i="8"/>
  <c r="H99" i="8"/>
  <c r="I99" i="8"/>
  <c r="K99" i="8"/>
  <c r="L99" i="8"/>
  <c r="M99" i="8"/>
  <c r="O99" i="8"/>
  <c r="P99" i="8"/>
  <c r="Q99" i="8"/>
  <c r="F5" i="6"/>
  <c r="J5" i="6" s="1"/>
  <c r="I4" i="10" s="1"/>
  <c r="K6" i="6"/>
  <c r="I39" i="10" s="1"/>
  <c r="K7" i="6"/>
  <c r="I40" i="10" s="1"/>
  <c r="K8" i="6"/>
  <c r="I41" i="10" s="1"/>
  <c r="K9" i="6"/>
  <c r="I42" i="10" s="1"/>
  <c r="K10" i="6"/>
  <c r="I43" i="10" s="1"/>
  <c r="K11" i="6"/>
  <c r="I44" i="10" s="1"/>
  <c r="K12" i="6"/>
  <c r="I45" i="10" s="1"/>
  <c r="K13" i="6"/>
  <c r="I46" i="10" s="1"/>
  <c r="K14" i="6"/>
  <c r="I47" i="10" s="1"/>
  <c r="K15" i="6"/>
  <c r="I48" i="10" s="1"/>
  <c r="K16" i="6"/>
  <c r="I49" i="10" s="1"/>
  <c r="K17" i="6"/>
  <c r="I50" i="10" s="1"/>
  <c r="K18" i="6"/>
  <c r="I51" i="10" s="1"/>
  <c r="K19" i="6"/>
  <c r="I52" i="10" s="1"/>
  <c r="K20" i="6"/>
  <c r="I53" i="10" s="1"/>
  <c r="K21" i="6"/>
  <c r="I54" i="10" s="1"/>
  <c r="K22" i="6"/>
  <c r="I55" i="10" s="1"/>
  <c r="K23" i="6"/>
  <c r="I56" i="10" s="1"/>
  <c r="K24" i="6"/>
  <c r="I57" i="10" s="1"/>
  <c r="K25" i="6"/>
  <c r="I58" i="10" s="1"/>
  <c r="K26" i="6"/>
  <c r="I59" i="10" s="1"/>
  <c r="K27" i="6"/>
  <c r="I60" i="10" s="1"/>
  <c r="K28" i="6"/>
  <c r="I61" i="10" s="1"/>
  <c r="K29" i="6"/>
  <c r="I62" i="10" s="1"/>
  <c r="K30" i="6"/>
  <c r="I63" i="10" s="1"/>
  <c r="K5" i="6"/>
  <c r="I38" i="10" s="1"/>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F98" i="8"/>
  <c r="F97" i="8"/>
  <c r="F96" i="8"/>
  <c r="F95" i="8"/>
  <c r="F93" i="8"/>
  <c r="F92" i="8"/>
  <c r="F91" i="8"/>
  <c r="F89" i="8"/>
  <c r="F88" i="8"/>
  <c r="F87" i="8"/>
  <c r="F86" i="8"/>
  <c r="F85" i="8"/>
  <c r="F84" i="8"/>
  <c r="F81" i="8"/>
  <c r="F79" i="8"/>
  <c r="F78" i="8"/>
  <c r="F76" i="8"/>
  <c r="F75" i="8"/>
  <c r="F74" i="8"/>
  <c r="F72" i="8"/>
  <c r="F71" i="8"/>
  <c r="F70" i="8"/>
  <c r="F69" i="8"/>
  <c r="F68" i="8"/>
  <c r="F67" i="8"/>
  <c r="F64" i="8"/>
  <c r="F62" i="8"/>
  <c r="F60" i="8"/>
  <c r="F59" i="8"/>
  <c r="F56" i="8"/>
  <c r="F55" i="8"/>
  <c r="F52" i="8"/>
  <c r="F49" i="8"/>
  <c r="F48" i="8"/>
  <c r="F47" i="8"/>
  <c r="F46" i="8"/>
  <c r="F44" i="8"/>
  <c r="F43" i="8"/>
  <c r="F42" i="8"/>
  <c r="F39" i="8"/>
  <c r="F38" i="8"/>
  <c r="F37" i="8"/>
  <c r="F36" i="8"/>
  <c r="F33" i="8"/>
  <c r="F32" i="8"/>
  <c r="F30" i="8"/>
  <c r="F29" i="8"/>
  <c r="F28" i="8"/>
  <c r="F27" i="8"/>
  <c r="F26" i="8"/>
  <c r="F25" i="8"/>
  <c r="F22" i="8"/>
  <c r="F21" i="8"/>
  <c r="F18" i="8"/>
  <c r="F17" i="8"/>
  <c r="F16" i="8"/>
  <c r="F15" i="8"/>
  <c r="F14" i="8"/>
  <c r="F12" i="8"/>
  <c r="F11" i="8"/>
  <c r="F10" i="8"/>
  <c r="F9" i="8"/>
  <c r="F7" i="8"/>
  <c r="F6" i="8"/>
  <c r="F5" i="8"/>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2" i="9"/>
  <c r="D3" i="8"/>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2" i="9"/>
  <c r="E6" i="6"/>
  <c r="E7" i="6"/>
  <c r="E8" i="6"/>
  <c r="E9" i="6"/>
  <c r="E10" i="6"/>
  <c r="E11" i="6"/>
  <c r="E12" i="6"/>
  <c r="E13" i="6"/>
  <c r="E14" i="6"/>
  <c r="E15" i="6"/>
  <c r="E16" i="6"/>
  <c r="E17" i="6"/>
  <c r="E18" i="6"/>
  <c r="E19" i="6"/>
  <c r="E20" i="6"/>
  <c r="E21" i="6"/>
  <c r="E22" i="6"/>
  <c r="E23" i="6"/>
  <c r="E24" i="6"/>
  <c r="E25" i="6"/>
  <c r="E26" i="6"/>
  <c r="E27" i="6"/>
  <c r="E29" i="6"/>
  <c r="E48" i="6" s="1"/>
  <c r="E30" i="6"/>
  <c r="E49" i="6" s="1"/>
  <c r="E5" i="6"/>
  <c r="N3" i="8"/>
  <c r="F4" i="8"/>
  <c r="F8" i="8"/>
  <c r="F13" i="8"/>
  <c r="F19" i="8"/>
  <c r="F20" i="8"/>
  <c r="F23" i="8"/>
  <c r="F24" i="8"/>
  <c r="F31" i="8"/>
  <c r="F34" i="8"/>
  <c r="F35" i="8"/>
  <c r="F40" i="8"/>
  <c r="F41" i="8"/>
  <c r="F45" i="8"/>
  <c r="F50" i="8"/>
  <c r="F51" i="8"/>
  <c r="F53" i="8"/>
  <c r="F54" i="8"/>
  <c r="F57" i="8"/>
  <c r="F58" i="8"/>
  <c r="F61" i="8"/>
  <c r="F63" i="8"/>
  <c r="F65" i="8"/>
  <c r="F66" i="8"/>
  <c r="F73" i="8"/>
  <c r="F77" i="8"/>
  <c r="F80" i="8"/>
  <c r="F82" i="8"/>
  <c r="F83" i="8"/>
  <c r="F90" i="8"/>
  <c r="F94"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3" i="8"/>
  <c r="H94" i="10" l="1"/>
  <c r="H92" i="10"/>
  <c r="G92" i="10"/>
  <c r="E91" i="10"/>
  <c r="H90" i="10"/>
  <c r="F90" i="10"/>
  <c r="E90" i="10"/>
  <c r="E92" i="10"/>
  <c r="H91" i="10"/>
  <c r="G91" i="10"/>
  <c r="AC69" i="10"/>
  <c r="H89" i="10"/>
  <c r="H87" i="10"/>
  <c r="G94" i="10"/>
  <c r="G89" i="10"/>
  <c r="G87" i="10"/>
  <c r="F94" i="10"/>
  <c r="F89" i="10"/>
  <c r="E87" i="10"/>
  <c r="H93" i="10"/>
  <c r="H88" i="10"/>
  <c r="G93" i="10"/>
  <c r="G88" i="10"/>
  <c r="F93" i="10"/>
  <c r="F88" i="10"/>
  <c r="Q69" i="10"/>
  <c r="N72" i="10"/>
  <c r="G75" i="10"/>
  <c r="W75" i="10" s="1"/>
  <c r="G71" i="10"/>
  <c r="V71" i="10" s="1"/>
  <c r="F70" i="10"/>
  <c r="R70" i="10" s="1"/>
  <c r="E70" i="10"/>
  <c r="N70" i="10" s="1"/>
  <c r="O76" i="10"/>
  <c r="H75" i="10"/>
  <c r="AA75" i="10" s="1"/>
  <c r="F75" i="10"/>
  <c r="S75" i="10" s="1"/>
  <c r="E38" i="10"/>
  <c r="Q38" i="10" s="1"/>
  <c r="F74" i="10"/>
  <c r="S74" i="10" s="1"/>
  <c r="E74" i="10"/>
  <c r="O74" i="10" s="1"/>
  <c r="E4" i="10"/>
  <c r="N4" i="10" s="1"/>
  <c r="H71" i="10"/>
  <c r="Z71" i="10" s="1"/>
  <c r="H77" i="10"/>
  <c r="AB77" i="10" s="1"/>
  <c r="H76" i="10"/>
  <c r="H74" i="10"/>
  <c r="AA74" i="10" s="1"/>
  <c r="H70" i="10"/>
  <c r="Z70" i="10" s="1"/>
  <c r="H73" i="10"/>
  <c r="AA73" i="10" s="1"/>
  <c r="G77" i="10"/>
  <c r="X77" i="10" s="1"/>
  <c r="G73" i="10"/>
  <c r="W73" i="10" s="1"/>
  <c r="G69" i="10"/>
  <c r="F77" i="10"/>
  <c r="T77" i="10" s="1"/>
  <c r="F73" i="10"/>
  <c r="S73" i="10" s="1"/>
  <c r="F69" i="10"/>
  <c r="H72" i="10"/>
  <c r="G76" i="10"/>
  <c r="G72" i="10"/>
  <c r="F76" i="10"/>
  <c r="F72" i="10"/>
  <c r="F71" i="10"/>
  <c r="R71" i="10" s="1"/>
  <c r="N99" i="8"/>
  <c r="J45" i="6"/>
  <c r="E50" i="6"/>
  <c r="E31" i="6"/>
  <c r="K31" i="6"/>
  <c r="F3" i="8"/>
  <c r="F99" i="8" s="1"/>
  <c r="Q4" i="10" l="1"/>
  <c r="U69" i="10"/>
  <c r="R69" i="10"/>
  <c r="Y69" i="10"/>
  <c r="V69" i="10"/>
  <c r="AA72" i="10"/>
  <c r="Z72" i="10"/>
  <c r="T76" i="10"/>
  <c r="S76" i="10"/>
  <c r="V72" i="10"/>
  <c r="W72" i="10"/>
  <c r="X76" i="10"/>
  <c r="W76" i="10"/>
  <c r="R72" i="10"/>
  <c r="S72" i="10"/>
  <c r="AA76" i="10"/>
  <c r="AB76" i="10"/>
  <c r="N38" i="10"/>
  <c r="J3" i="8"/>
  <c r="J99" i="8" s="1"/>
  <c r="D101" i="8"/>
  <c r="D102" i="8"/>
  <c r="D103" i="8"/>
  <c r="D104" i="8"/>
  <c r="D105" i="8"/>
  <c r="D106" i="8"/>
  <c r="F21" i="6" l="1"/>
  <c r="G43" i="6"/>
  <c r="G44" i="6"/>
  <c r="F23" i="6"/>
  <c r="F24" i="6"/>
  <c r="F25" i="6"/>
  <c r="F26" i="6"/>
  <c r="E59" i="10" s="1"/>
  <c r="P59" i="10" s="1"/>
  <c r="F27" i="6"/>
  <c r="F28" i="6"/>
  <c r="F29" i="6"/>
  <c r="F30" i="6"/>
  <c r="E63" i="10" s="1"/>
  <c r="Q63" i="10" s="1"/>
  <c r="F12" i="6"/>
  <c r="F13" i="6"/>
  <c r="F14" i="6"/>
  <c r="F15" i="6"/>
  <c r="E48" i="10" s="1"/>
  <c r="O48" i="10" s="1"/>
  <c r="F16" i="6"/>
  <c r="E49" i="10" s="1"/>
  <c r="O49" i="10" s="1"/>
  <c r="F17" i="6"/>
  <c r="F18" i="6"/>
  <c r="F19" i="6"/>
  <c r="F20" i="6"/>
  <c r="F22" i="6"/>
  <c r="E55" i="10" s="1"/>
  <c r="O55" i="10" s="1"/>
  <c r="F9" i="6"/>
  <c r="F6" i="6"/>
  <c r="E39" i="10" s="1"/>
  <c r="N39" i="10" s="1"/>
  <c r="F7" i="6"/>
  <c r="F8" i="6"/>
  <c r="F10" i="6"/>
  <c r="E43" i="10" s="1"/>
  <c r="N43" i="10" s="1"/>
  <c r="F11" i="6"/>
  <c r="G5" i="6"/>
  <c r="E53" i="10" l="1"/>
  <c r="O53" i="10" s="1"/>
  <c r="E52" i="10"/>
  <c r="O52" i="10" s="1"/>
  <c r="E51" i="10"/>
  <c r="O51" i="10" s="1"/>
  <c r="E50" i="10"/>
  <c r="O50" i="10" s="1"/>
  <c r="E47" i="10"/>
  <c r="O47" i="10" s="1"/>
  <c r="E46" i="10"/>
  <c r="O46" i="10" s="1"/>
  <c r="E40" i="10"/>
  <c r="N40" i="10" s="1"/>
  <c r="E45" i="10"/>
  <c r="E41" i="10"/>
  <c r="N41" i="10" s="1"/>
  <c r="E62" i="10"/>
  <c r="Q62" i="10" s="1"/>
  <c r="E44" i="10"/>
  <c r="N44" i="10" s="1"/>
  <c r="E61" i="10"/>
  <c r="F4" i="10"/>
  <c r="F38" i="10"/>
  <c r="E60" i="10"/>
  <c r="P60" i="10" s="1"/>
  <c r="E58" i="10"/>
  <c r="P58" i="10" s="1"/>
  <c r="E57" i="10"/>
  <c r="P57" i="10" s="1"/>
  <c r="E56" i="10"/>
  <c r="E42" i="10"/>
  <c r="N42" i="10" s="1"/>
  <c r="E54" i="10"/>
  <c r="O54" i="10" s="1"/>
  <c r="H44" i="6"/>
  <c r="H43" i="6"/>
  <c r="F49" i="6"/>
  <c r="F48" i="6"/>
  <c r="F47" i="6"/>
  <c r="G20" i="6"/>
  <c r="J20" i="6"/>
  <c r="I19" i="10" s="1"/>
  <c r="G16" i="6"/>
  <c r="J16" i="6"/>
  <c r="I15" i="10" s="1"/>
  <c r="E15" i="10" s="1"/>
  <c r="O15" i="10" s="1"/>
  <c r="G15" i="6"/>
  <c r="J15" i="6"/>
  <c r="I14" i="10" s="1"/>
  <c r="E14" i="10" s="1"/>
  <c r="O14" i="10" s="1"/>
  <c r="G18" i="6"/>
  <c r="J18" i="6"/>
  <c r="I17" i="10" s="1"/>
  <c r="G12" i="6"/>
  <c r="F45" i="10" s="1"/>
  <c r="J12" i="6"/>
  <c r="I11" i="10" s="1"/>
  <c r="J19" i="6"/>
  <c r="I18" i="10" s="1"/>
  <c r="G30" i="6"/>
  <c r="J30" i="6"/>
  <c r="I29" i="10" s="1"/>
  <c r="E29" i="10" s="1"/>
  <c r="G29" i="6"/>
  <c r="J29" i="6"/>
  <c r="I28" i="10" s="1"/>
  <c r="E28" i="10" s="1"/>
  <c r="G21" i="6"/>
  <c r="F54" i="10" s="1"/>
  <c r="S54" i="10" s="1"/>
  <c r="J21" i="6"/>
  <c r="I20" i="10" s="1"/>
  <c r="G14" i="6"/>
  <c r="J14" i="6"/>
  <c r="I13" i="10" s="1"/>
  <c r="E13" i="10" s="1"/>
  <c r="O13" i="10" s="1"/>
  <c r="G28" i="6"/>
  <c r="J28" i="6"/>
  <c r="I27" i="10" s="1"/>
  <c r="G27" i="6"/>
  <c r="F60" i="10" s="1"/>
  <c r="T60" i="10" s="1"/>
  <c r="J27" i="6"/>
  <c r="I26" i="10" s="1"/>
  <c r="J17" i="6"/>
  <c r="I16" i="10" s="1"/>
  <c r="E16" i="10" s="1"/>
  <c r="O16" i="10" s="1"/>
  <c r="J26" i="6"/>
  <c r="I25" i="10" s="1"/>
  <c r="E25" i="10" s="1"/>
  <c r="P25" i="10" s="1"/>
  <c r="G10" i="6"/>
  <c r="H10" i="6" s="1"/>
  <c r="J10" i="6"/>
  <c r="I9" i="10" s="1"/>
  <c r="E9" i="10" s="1"/>
  <c r="N9" i="10" s="1"/>
  <c r="J25" i="6"/>
  <c r="I24" i="10" s="1"/>
  <c r="J8" i="6"/>
  <c r="I7" i="10" s="1"/>
  <c r="E7" i="10" s="1"/>
  <c r="N7" i="10" s="1"/>
  <c r="J24" i="6"/>
  <c r="I23" i="10" s="1"/>
  <c r="J7" i="6"/>
  <c r="I6" i="10" s="1"/>
  <c r="J23" i="6"/>
  <c r="I22" i="10" s="1"/>
  <c r="J11" i="6"/>
  <c r="I10" i="10" s="1"/>
  <c r="J6" i="6"/>
  <c r="I5" i="10" s="1"/>
  <c r="E5" i="10" s="1"/>
  <c r="N5" i="10" s="1"/>
  <c r="G13" i="6"/>
  <c r="F46" i="10" s="1"/>
  <c r="S46" i="10" s="1"/>
  <c r="J13" i="6"/>
  <c r="I12" i="10" s="1"/>
  <c r="G9" i="6"/>
  <c r="J9" i="6"/>
  <c r="I8" i="10" s="1"/>
  <c r="E8" i="10" s="1"/>
  <c r="N8" i="10" s="1"/>
  <c r="G22" i="6"/>
  <c r="J22" i="6"/>
  <c r="I21" i="10" s="1"/>
  <c r="E21" i="10" s="1"/>
  <c r="O21" i="10" s="1"/>
  <c r="F31" i="6"/>
  <c r="G38" i="6"/>
  <c r="G42" i="6"/>
  <c r="G41" i="6"/>
  <c r="G39" i="6"/>
  <c r="G45" i="6"/>
  <c r="G40" i="6"/>
  <c r="G17" i="6"/>
  <c r="F50" i="10" s="1"/>
  <c r="S50" i="10" s="1"/>
  <c r="G46" i="6"/>
  <c r="H16" i="6"/>
  <c r="G19" i="6"/>
  <c r="F52" i="10" s="1"/>
  <c r="S52" i="10" s="1"/>
  <c r="H18" i="6"/>
  <c r="G51" i="10" s="1"/>
  <c r="W51" i="10" s="1"/>
  <c r="H12" i="6"/>
  <c r="H14" i="6"/>
  <c r="H20" i="6"/>
  <c r="G53" i="10" s="1"/>
  <c r="W53" i="10" s="1"/>
  <c r="G11" i="6"/>
  <c r="G24" i="6"/>
  <c r="F57" i="10" s="1"/>
  <c r="T57" i="10" s="1"/>
  <c r="G8" i="6"/>
  <c r="F41" i="10" s="1"/>
  <c r="R41" i="10" s="1"/>
  <c r="G26" i="6"/>
  <c r="G6" i="6"/>
  <c r="G25" i="6"/>
  <c r="F58" i="10" s="1"/>
  <c r="T58" i="10" s="1"/>
  <c r="G7" i="6"/>
  <c r="G23" i="6"/>
  <c r="F56" i="10" s="1"/>
  <c r="F11" i="10" l="1"/>
  <c r="S11" i="10" s="1"/>
  <c r="F26" i="10"/>
  <c r="T26" i="10" s="1"/>
  <c r="F12" i="10"/>
  <c r="S12" i="10" s="1"/>
  <c r="G43" i="10"/>
  <c r="V43" i="10" s="1"/>
  <c r="G9" i="10"/>
  <c r="V9" i="10" s="1"/>
  <c r="E79" i="10"/>
  <c r="Q79" i="10" s="1"/>
  <c r="Q28" i="10"/>
  <c r="F42" i="10"/>
  <c r="R42" i="10" s="1"/>
  <c r="F8" i="10"/>
  <c r="R8" i="10" s="1"/>
  <c r="F20" i="10"/>
  <c r="S20" i="10" s="1"/>
  <c r="G13" i="10"/>
  <c r="W13" i="10" s="1"/>
  <c r="G47" i="10"/>
  <c r="W47" i="10" s="1"/>
  <c r="E20" i="10"/>
  <c r="O20" i="10" s="1"/>
  <c r="F62" i="10"/>
  <c r="U62" i="10" s="1"/>
  <c r="F28" i="10"/>
  <c r="G11" i="10"/>
  <c r="G45" i="10"/>
  <c r="H13" i="6"/>
  <c r="E80" i="10"/>
  <c r="Q80" i="10" s="1"/>
  <c r="Q29" i="10"/>
  <c r="O45" i="10"/>
  <c r="N45" i="10"/>
  <c r="F22" i="10"/>
  <c r="F63" i="10"/>
  <c r="U63" i="10" s="1"/>
  <c r="F29" i="10"/>
  <c r="E11" i="10"/>
  <c r="F18" i="10"/>
  <c r="S18" i="10" s="1"/>
  <c r="O56" i="10"/>
  <c r="P56" i="10"/>
  <c r="E6" i="10"/>
  <c r="N6" i="10" s="1"/>
  <c r="F23" i="10"/>
  <c r="T23" i="10" s="1"/>
  <c r="E22" i="10"/>
  <c r="G49" i="10"/>
  <c r="W49" i="10" s="1"/>
  <c r="G15" i="10"/>
  <c r="W15" i="10" s="1"/>
  <c r="F7" i="10"/>
  <c r="R7" i="10" s="1"/>
  <c r="R45" i="10"/>
  <c r="S45" i="10"/>
  <c r="E12" i="10"/>
  <c r="O12" i="10" s="1"/>
  <c r="F24" i="10"/>
  <c r="T24" i="10" s="1"/>
  <c r="G17" i="10"/>
  <c r="W17" i="10" s="1"/>
  <c r="E23" i="10"/>
  <c r="P23" i="10" s="1"/>
  <c r="S56" i="10"/>
  <c r="T56" i="10"/>
  <c r="F51" i="10"/>
  <c r="S51" i="10" s="1"/>
  <c r="F17" i="10"/>
  <c r="S17" i="10" s="1"/>
  <c r="F43" i="10"/>
  <c r="R43" i="10" s="1"/>
  <c r="F9" i="10"/>
  <c r="R9" i="10" s="1"/>
  <c r="E24" i="10"/>
  <c r="P24" i="10" s="1"/>
  <c r="F6" i="10"/>
  <c r="R6" i="10" s="1"/>
  <c r="F40" i="10"/>
  <c r="R40" i="10" s="1"/>
  <c r="F14" i="10"/>
  <c r="S14" i="10" s="1"/>
  <c r="F48" i="10"/>
  <c r="S48" i="10" s="1"/>
  <c r="E26" i="10"/>
  <c r="P26" i="10" s="1"/>
  <c r="F16" i="10"/>
  <c r="S16" i="10" s="1"/>
  <c r="F5" i="10"/>
  <c r="R5" i="10" s="1"/>
  <c r="F39" i="10"/>
  <c r="R39" i="10" s="1"/>
  <c r="F49" i="10"/>
  <c r="S49" i="10" s="1"/>
  <c r="F15" i="10"/>
  <c r="S15" i="10" s="1"/>
  <c r="R38" i="10"/>
  <c r="U38" i="10"/>
  <c r="F25" i="10"/>
  <c r="T25" i="10" s="1"/>
  <c r="F59" i="10"/>
  <c r="T59" i="10" s="1"/>
  <c r="G19" i="10"/>
  <c r="W19" i="10" s="1"/>
  <c r="R4" i="10"/>
  <c r="U4" i="10"/>
  <c r="E17" i="10"/>
  <c r="O17" i="10" s="1"/>
  <c r="F19" i="10"/>
  <c r="S19" i="10" s="1"/>
  <c r="F53" i="10"/>
  <c r="S53" i="10" s="1"/>
  <c r="E27" i="10"/>
  <c r="E18" i="10"/>
  <c r="O18" i="10" s="1"/>
  <c r="F27" i="10"/>
  <c r="F61" i="10"/>
  <c r="P61" i="10"/>
  <c r="Q61" i="10"/>
  <c r="F55" i="10"/>
  <c r="S55" i="10" s="1"/>
  <c r="F21" i="10"/>
  <c r="S21" i="10" s="1"/>
  <c r="F44" i="10"/>
  <c r="R44" i="10" s="1"/>
  <c r="F10" i="10"/>
  <c r="R10" i="10" s="1"/>
  <c r="H28" i="6"/>
  <c r="G61" i="10" s="1"/>
  <c r="F13" i="10"/>
  <c r="S13" i="10" s="1"/>
  <c r="F47" i="10"/>
  <c r="S47" i="10" s="1"/>
  <c r="E10" i="10"/>
  <c r="N10" i="10" s="1"/>
  <c r="E19" i="10"/>
  <c r="O19" i="10" s="1"/>
  <c r="I43" i="6"/>
  <c r="I44" i="6"/>
  <c r="J47" i="6"/>
  <c r="G47" i="6"/>
  <c r="J48" i="6"/>
  <c r="G48" i="6"/>
  <c r="J49" i="6"/>
  <c r="G49" i="6"/>
  <c r="F50" i="6"/>
  <c r="H29" i="6"/>
  <c r="H22" i="6"/>
  <c r="H30" i="6"/>
  <c r="I30" i="6" s="1"/>
  <c r="H9" i="6"/>
  <c r="J31" i="6"/>
  <c r="H27" i="6"/>
  <c r="H15" i="6"/>
  <c r="H21" i="6"/>
  <c r="H39" i="6"/>
  <c r="H41" i="6"/>
  <c r="H42" i="6"/>
  <c r="H38" i="6"/>
  <c r="H46" i="6"/>
  <c r="H45" i="6"/>
  <c r="H17" i="6"/>
  <c r="H40" i="6"/>
  <c r="I16" i="6"/>
  <c r="H19" i="6"/>
  <c r="G31" i="6"/>
  <c r="I18" i="6"/>
  <c r="H7" i="6"/>
  <c r="G40" i="10" s="1"/>
  <c r="V40" i="10" s="1"/>
  <c r="I20" i="6"/>
  <c r="H11" i="6"/>
  <c r="H23" i="6"/>
  <c r="I14" i="6"/>
  <c r="H47" i="10" s="1"/>
  <c r="AA47" i="10" s="1"/>
  <c r="H8" i="6"/>
  <c r="H25" i="6"/>
  <c r="I12" i="6"/>
  <c r="H6" i="6"/>
  <c r="H5" i="6"/>
  <c r="H24" i="6"/>
  <c r="H26" i="6"/>
  <c r="I10" i="6"/>
  <c r="R11" i="10" l="1"/>
  <c r="H63" i="10"/>
  <c r="AC63" i="10" s="1"/>
  <c r="H29" i="10"/>
  <c r="G7" i="10"/>
  <c r="V7" i="10" s="1"/>
  <c r="G41" i="10"/>
  <c r="V41" i="10" s="1"/>
  <c r="H51" i="10"/>
  <c r="AA51" i="10" s="1"/>
  <c r="H17" i="10"/>
  <c r="AA17" i="10" s="1"/>
  <c r="G28" i="10"/>
  <c r="G62" i="10"/>
  <c r="Y62" i="10" s="1"/>
  <c r="G18" i="10"/>
  <c r="W18" i="10" s="1"/>
  <c r="G52" i="10"/>
  <c r="W52" i="10" s="1"/>
  <c r="H47" i="6"/>
  <c r="G58" i="10"/>
  <c r="X58" i="10" s="1"/>
  <c r="G24" i="10"/>
  <c r="X24" i="10" s="1"/>
  <c r="G12" i="10"/>
  <c r="W12" i="10" s="1"/>
  <c r="G46" i="10"/>
  <c r="W46" i="10" s="1"/>
  <c r="I29" i="6"/>
  <c r="G25" i="10"/>
  <c r="X25" i="10" s="1"/>
  <c r="G59" i="10"/>
  <c r="X59" i="10" s="1"/>
  <c r="T61" i="10"/>
  <c r="U61" i="10"/>
  <c r="V45" i="10"/>
  <c r="W45" i="10"/>
  <c r="G10" i="10"/>
  <c r="V10" i="10" s="1"/>
  <c r="G44" i="10"/>
  <c r="V44" i="10" s="1"/>
  <c r="G16" i="10"/>
  <c r="W16" i="10" s="1"/>
  <c r="G50" i="10"/>
  <c r="W50" i="10" s="1"/>
  <c r="K48" i="6"/>
  <c r="I97" i="10" s="1"/>
  <c r="E97" i="10" s="1"/>
  <c r="Q97" i="10" s="1"/>
  <c r="I79" i="10"/>
  <c r="F78" i="10"/>
  <c r="U27" i="10"/>
  <c r="T27" i="10"/>
  <c r="P22" i="10"/>
  <c r="O22" i="10"/>
  <c r="V11" i="10"/>
  <c r="W11" i="10"/>
  <c r="H43" i="10"/>
  <c r="Z43" i="10" s="1"/>
  <c r="H9" i="10"/>
  <c r="Z9" i="10" s="1"/>
  <c r="K49" i="6"/>
  <c r="I98" i="10" s="1"/>
  <c r="E98" i="10" s="1"/>
  <c r="Q98" i="10" s="1"/>
  <c r="I80" i="10"/>
  <c r="H53" i="10"/>
  <c r="AA53" i="10" s="1"/>
  <c r="H19" i="10"/>
  <c r="AA19" i="10" s="1"/>
  <c r="G38" i="10"/>
  <c r="G4" i="10"/>
  <c r="F79" i="10"/>
  <c r="U79" i="10" s="1"/>
  <c r="U28" i="10"/>
  <c r="K47" i="6"/>
  <c r="I78" i="10"/>
  <c r="E78" i="10"/>
  <c r="Q27" i="10"/>
  <c r="P27" i="10"/>
  <c r="H15" i="10"/>
  <c r="AA15" i="10" s="1"/>
  <c r="H49" i="10"/>
  <c r="AA49" i="10" s="1"/>
  <c r="G23" i="10"/>
  <c r="X23" i="10" s="1"/>
  <c r="G57" i="10"/>
  <c r="X57" i="10" s="1"/>
  <c r="I28" i="6"/>
  <c r="I47" i="6" s="1"/>
  <c r="I13" i="6"/>
  <c r="G56" i="10"/>
  <c r="G22" i="10"/>
  <c r="G5" i="10"/>
  <c r="V5" i="10" s="1"/>
  <c r="G39" i="10"/>
  <c r="V39" i="10" s="1"/>
  <c r="G27" i="10"/>
  <c r="H11" i="10"/>
  <c r="H45" i="10"/>
  <c r="G20" i="10"/>
  <c r="W20" i="10" s="1"/>
  <c r="G54" i="10"/>
  <c r="W54" i="10" s="1"/>
  <c r="G48" i="10"/>
  <c r="W48" i="10" s="1"/>
  <c r="G14" i="10"/>
  <c r="W14" i="10" s="1"/>
  <c r="G6" i="10"/>
  <c r="V6" i="10" s="1"/>
  <c r="G26" i="10"/>
  <c r="X26" i="10" s="1"/>
  <c r="G60" i="10"/>
  <c r="X60" i="10" s="1"/>
  <c r="O11" i="10"/>
  <c r="N11" i="10"/>
  <c r="Y61" i="10"/>
  <c r="X61" i="10"/>
  <c r="F80" i="10"/>
  <c r="U80" i="10" s="1"/>
  <c r="U29" i="10"/>
  <c r="G8" i="10"/>
  <c r="V8" i="10" s="1"/>
  <c r="G42" i="10"/>
  <c r="V42" i="10" s="1"/>
  <c r="G29" i="10"/>
  <c r="G63" i="10"/>
  <c r="Y63" i="10" s="1"/>
  <c r="S22" i="10"/>
  <c r="T22" i="10"/>
  <c r="G55" i="10"/>
  <c r="W55" i="10" s="1"/>
  <c r="G21" i="10"/>
  <c r="W21" i="10" s="1"/>
  <c r="H13" i="10"/>
  <c r="AA13" i="10" s="1"/>
  <c r="G50" i="6"/>
  <c r="I22" i="6"/>
  <c r="H48" i="6"/>
  <c r="H49" i="6"/>
  <c r="I49" i="6"/>
  <c r="J50" i="6"/>
  <c r="I15" i="6"/>
  <c r="I27" i="6"/>
  <c r="I21" i="6"/>
  <c r="I9" i="6"/>
  <c r="I45" i="6"/>
  <c r="I46" i="6"/>
  <c r="I38" i="6"/>
  <c r="I42" i="6"/>
  <c r="I41" i="6"/>
  <c r="I39" i="6"/>
  <c r="I40" i="6"/>
  <c r="I19" i="6"/>
  <c r="I17" i="6"/>
  <c r="I25" i="6"/>
  <c r="I26" i="6"/>
  <c r="I8" i="6"/>
  <c r="I23" i="6"/>
  <c r="I11" i="6"/>
  <c r="H31" i="6"/>
  <c r="I5" i="6"/>
  <c r="I24" i="6"/>
  <c r="I6" i="6"/>
  <c r="I7" i="6"/>
  <c r="G97" i="10" l="1"/>
  <c r="Y97" i="10" s="1"/>
  <c r="F97" i="10"/>
  <c r="U97" i="10" s="1"/>
  <c r="X22" i="10"/>
  <c r="W22" i="10"/>
  <c r="H42" i="10"/>
  <c r="Z42" i="10" s="1"/>
  <c r="H8" i="10"/>
  <c r="Z8" i="10" s="1"/>
  <c r="W56" i="10"/>
  <c r="X56" i="10"/>
  <c r="H12" i="10"/>
  <c r="AA12" i="10" s="1"/>
  <c r="H46" i="10"/>
  <c r="AA46" i="10" s="1"/>
  <c r="H62" i="10"/>
  <c r="AC62" i="10" s="1"/>
  <c r="H28" i="10"/>
  <c r="H57" i="10"/>
  <c r="AB57" i="10" s="1"/>
  <c r="H23" i="10"/>
  <c r="AB23" i="10" s="1"/>
  <c r="H48" i="10"/>
  <c r="AA48" i="10" s="1"/>
  <c r="H14" i="10"/>
  <c r="AA14" i="10" s="1"/>
  <c r="H4" i="10"/>
  <c r="H38" i="10"/>
  <c r="H44" i="10"/>
  <c r="Z44" i="10" s="1"/>
  <c r="H10" i="10"/>
  <c r="Z10" i="10" s="1"/>
  <c r="H98" i="10"/>
  <c r="AC98" i="10" s="1"/>
  <c r="H22" i="10"/>
  <c r="H56" i="10"/>
  <c r="G98" i="10"/>
  <c r="Y98" i="10" s="1"/>
  <c r="H7" i="10"/>
  <c r="Z7" i="10" s="1"/>
  <c r="H41" i="10"/>
  <c r="Z41" i="10" s="1"/>
  <c r="I48" i="6"/>
  <c r="H97" i="10" s="1"/>
  <c r="AC97" i="10" s="1"/>
  <c r="T78" i="10"/>
  <c r="U78" i="10"/>
  <c r="H25" i="10"/>
  <c r="AB25" i="10" s="1"/>
  <c r="H59" i="10"/>
  <c r="AB59" i="10" s="1"/>
  <c r="Q78" i="10"/>
  <c r="P78" i="10"/>
  <c r="H55" i="10"/>
  <c r="AA55" i="10" s="1"/>
  <c r="H21" i="10"/>
  <c r="AA21" i="10" s="1"/>
  <c r="F98" i="10"/>
  <c r="U98" i="10" s="1"/>
  <c r="H27" i="10"/>
  <c r="H61" i="10"/>
  <c r="I96" i="10"/>
  <c r="H96" i="10" s="1"/>
  <c r="K50" i="6"/>
  <c r="H18" i="10"/>
  <c r="AA18" i="10" s="1"/>
  <c r="H52" i="10"/>
  <c r="AA52" i="10" s="1"/>
  <c r="G79" i="10"/>
  <c r="Y79" i="10" s="1"/>
  <c r="Y28" i="10"/>
  <c r="H39" i="10"/>
  <c r="Z39" i="10" s="1"/>
  <c r="H5" i="10"/>
  <c r="Z5" i="10" s="1"/>
  <c r="H26" i="10"/>
  <c r="AB26" i="10" s="1"/>
  <c r="H60" i="10"/>
  <c r="AB60" i="10" s="1"/>
  <c r="AA45" i="10"/>
  <c r="Z45" i="10"/>
  <c r="V4" i="10"/>
  <c r="Y4" i="10"/>
  <c r="H50" i="10"/>
  <c r="AA50" i="10" s="1"/>
  <c r="H16" i="10"/>
  <c r="AA16" i="10" s="1"/>
  <c r="Z11" i="10"/>
  <c r="AA11" i="10"/>
  <c r="Y38" i="10"/>
  <c r="V38" i="10"/>
  <c r="H24" i="10"/>
  <c r="AB24" i="10" s="1"/>
  <c r="H58" i="10"/>
  <c r="AB58" i="10" s="1"/>
  <c r="G78" i="10"/>
  <c r="Y27" i="10"/>
  <c r="X27" i="10"/>
  <c r="H6" i="10"/>
  <c r="Z6" i="10" s="1"/>
  <c r="H40" i="10"/>
  <c r="Z40" i="10" s="1"/>
  <c r="H80" i="10"/>
  <c r="AC80" i="10" s="1"/>
  <c r="AC29" i="10"/>
  <c r="H20" i="10"/>
  <c r="AA20" i="10" s="1"/>
  <c r="H54" i="10"/>
  <c r="AA54" i="10" s="1"/>
  <c r="G80" i="10"/>
  <c r="Y80" i="10" s="1"/>
  <c r="Y29" i="10"/>
  <c r="H50" i="6"/>
  <c r="I50" i="6"/>
  <c r="I31" i="6"/>
  <c r="G96" i="10" l="1"/>
  <c r="AC96" i="10"/>
  <c r="AB96" i="10"/>
  <c r="H79" i="10"/>
  <c r="AC79" i="10" s="1"/>
  <c r="AC28" i="10"/>
  <c r="Y96" i="10"/>
  <c r="X96" i="10"/>
  <c r="AA56" i="10"/>
  <c r="AB56" i="10"/>
  <c r="X78" i="10"/>
  <c r="Y78" i="10"/>
  <c r="AB22" i="10"/>
  <c r="AA22" i="10"/>
  <c r="F96" i="10"/>
  <c r="E96" i="10"/>
  <c r="AB61" i="10"/>
  <c r="AC61" i="10"/>
  <c r="H78" i="10"/>
  <c r="AB27" i="10"/>
  <c r="AC27" i="10"/>
  <c r="Z38" i="10"/>
  <c r="AC38" i="10"/>
  <c r="Z4" i="10"/>
  <c r="AC4" i="10"/>
  <c r="U96" i="10" l="1"/>
  <c r="T96" i="10"/>
  <c r="AB78" i="10"/>
  <c r="AC78" i="10"/>
  <c r="Q96" i="10"/>
  <c r="P96" i="10"/>
</calcChain>
</file>

<file path=xl/sharedStrings.xml><?xml version="1.0" encoding="utf-8"?>
<sst xmlns="http://schemas.openxmlformats.org/spreadsheetml/2006/main" count="1699" uniqueCount="563">
  <si>
    <t>Инициатива</t>
  </si>
  <si>
    <t>Практика</t>
  </si>
  <si>
    <t>Планирование</t>
  </si>
  <si>
    <t>Эксплуатация</t>
  </si>
  <si>
    <t>Периодический анализ и тестирование</t>
  </si>
  <si>
    <t>Описание</t>
  </si>
  <si>
    <t>Статус</t>
  </si>
  <si>
    <t>Статический анализ кода</t>
  </si>
  <si>
    <t>Код-ревью</t>
  </si>
  <si>
    <t>Линтеры</t>
  </si>
  <si>
    <t>Использование инструментов SAST</t>
  </si>
  <si>
    <t>Сетевая безопасность</t>
  </si>
  <si>
    <t>Порядок контроля используемого ПО</t>
  </si>
  <si>
    <t>Детектирование секретов</t>
  </si>
  <si>
    <t>Подпись артефактов</t>
  </si>
  <si>
    <t>Сборка</t>
  </si>
  <si>
    <t>Анализ защищённости</t>
  </si>
  <si>
    <t>Инженерные практики QA</t>
  </si>
  <si>
    <t>Тестирование API</t>
  </si>
  <si>
    <t>Динамический анализ</t>
  </si>
  <si>
    <t>Внутрений портал</t>
  </si>
  <si>
    <t>Повышение экспертизы в области AppSec</t>
  </si>
  <si>
    <t>Обучение рядовых сотрудников в ИБ</t>
  </si>
  <si>
    <t>Мониторинг и инциденты</t>
  </si>
  <si>
    <t>Управление уязвимостями</t>
  </si>
  <si>
    <t>Проектирование архитектуры</t>
  </si>
  <si>
    <t>Безопасность инфраструктуры</t>
  </si>
  <si>
    <t>Контроль ТЗ</t>
  </si>
  <si>
    <t>Проверка соответствия требованиям ИБ</t>
  </si>
  <si>
    <t>Проверка подписи артефактов</t>
  </si>
  <si>
    <t>Политика безопасной разработки</t>
  </si>
  <si>
    <t>Регламент безопасной разработки</t>
  </si>
  <si>
    <t>Общая модель угроз</t>
  </si>
  <si>
    <t>Периодический пересмотр требований</t>
  </si>
  <si>
    <t>Определение технологического стека</t>
  </si>
  <si>
    <t>Корректировка стратегии SSDL</t>
  </si>
  <si>
    <t>Безопасное программирование</t>
  </si>
  <si>
    <t>SAST в пайплайне</t>
  </si>
  <si>
    <t>Правила сканирования</t>
  </si>
  <si>
    <t>Использование инструментов OSA</t>
  </si>
  <si>
    <t xml:space="preserve">Анализ образов </t>
  </si>
  <si>
    <t>Хранилище доверенных артефактов</t>
  </si>
  <si>
    <t>Разработка</t>
  </si>
  <si>
    <t>Функциональное тестирование</t>
  </si>
  <si>
    <t xml:space="preserve">Требования к инвентаризации </t>
  </si>
  <si>
    <t>Проверка лицензионной чистоты</t>
  </si>
  <si>
    <t>Использование инструментов DAST</t>
  </si>
  <si>
    <t>DAST в пайплайне</t>
  </si>
  <si>
    <t>Использование инструментов SCA</t>
  </si>
  <si>
    <t>SCA в пайплайне</t>
  </si>
  <si>
    <t>Создание внутренего портала</t>
  </si>
  <si>
    <t>Наполнение внутренего портала</t>
  </si>
  <si>
    <t>Обучение базовой ИБ-гигиене</t>
  </si>
  <si>
    <t>Проведение тестирования</t>
  </si>
  <si>
    <t>Регулярное повышение компетенций</t>
  </si>
  <si>
    <t>Обучение аппсеков</t>
  </si>
  <si>
    <t>Митапы внутри компании</t>
  </si>
  <si>
    <t>Участие во внешних конференциях</t>
  </si>
  <si>
    <t>Институт секчемпов</t>
  </si>
  <si>
    <t>Порядок работы с дефектами</t>
  </si>
  <si>
    <t>Оценка критичности дефектов</t>
  </si>
  <si>
    <t>Метрики</t>
  </si>
  <si>
    <t>Инструменты WAF</t>
  </si>
  <si>
    <t>Моделирование угроз в ЖЦ ПО</t>
  </si>
  <si>
    <t>Баг-баунти</t>
  </si>
  <si>
    <t>Стадия</t>
  </si>
  <si>
    <t>Процесс</t>
  </si>
  <si>
    <t>Определение перечня внедряемых практик</t>
  </si>
  <si>
    <t>Определение текущего и целевого состояния</t>
  </si>
  <si>
    <t>Разработка дорожной карты</t>
  </si>
  <si>
    <t>Выбор перечня метрик</t>
  </si>
  <si>
    <t>Оценка рисков</t>
  </si>
  <si>
    <t>Сегментация сети</t>
  </si>
  <si>
    <t>Фаззинг</t>
  </si>
  <si>
    <t>Использование безопасных компонент</t>
  </si>
  <si>
    <t>Разграничение доступа</t>
  </si>
  <si>
    <t>Релиз и развёртывание</t>
  </si>
  <si>
    <t>ОРД</t>
  </si>
  <si>
    <t>Тестирование</t>
  </si>
  <si>
    <t>MainStageSDL</t>
  </si>
  <si>
    <t>PreStageSDL</t>
  </si>
  <si>
    <t>Повышение экспертизы</t>
  </si>
  <si>
    <t>PostStageSDL</t>
  </si>
  <si>
    <t>Выполнено</t>
  </si>
  <si>
    <t>Запланировано</t>
  </si>
  <si>
    <t>Этап</t>
  </si>
  <si>
    <t>1 этап (2024 год)</t>
  </si>
  <si>
    <t>2 этап (2025 год)</t>
  </si>
  <si>
    <t>3 этап (2026 год)</t>
  </si>
  <si>
    <t>Всего</t>
  </si>
  <si>
    <t>Риски и метрики</t>
  </si>
  <si>
    <t>Компонентный анализ</t>
  </si>
  <si>
    <t>Управление изменениями</t>
  </si>
  <si>
    <t>Итого:</t>
  </si>
  <si>
    <t>PreStage</t>
  </si>
  <si>
    <t>MainStage</t>
  </si>
  <si>
    <t>PostStage</t>
  </si>
  <si>
    <t>1 этап Pre</t>
  </si>
  <si>
    <t>2 этап Pre</t>
  </si>
  <si>
    <t>3 этап Pre</t>
  </si>
  <si>
    <t>1 этап Main</t>
  </si>
  <si>
    <t>1 этап Post</t>
  </si>
  <si>
    <t>1 этап ПЭ</t>
  </si>
  <si>
    <t>2 этап Main</t>
  </si>
  <si>
    <t>2 этап Post</t>
  </si>
  <si>
    <t>2 этап ПЭ</t>
  </si>
  <si>
    <t>3 этап Main</t>
  </si>
  <si>
    <t>3 этап Post</t>
  </si>
  <si>
    <t>3 этап ПЭ</t>
  </si>
  <si>
    <t>Задача</t>
  </si>
  <si>
    <t>Зона ответсвенности</t>
  </si>
  <si>
    <t>1 квартал</t>
  </si>
  <si>
    <t>2 квартал</t>
  </si>
  <si>
    <t>3 квартал</t>
  </si>
  <si>
    <t>4 квартал</t>
  </si>
  <si>
    <t>Дорожная карта</t>
  </si>
  <si>
    <t>Для корректного отображения уберите пустые ячейки</t>
  </si>
  <si>
    <t>Тэги</t>
  </si>
  <si>
    <t>Стратегия</t>
  </si>
  <si>
    <t>Чек-лист внешних регуляторных требований</t>
  </si>
  <si>
    <t>Документирование процесса</t>
  </si>
  <si>
    <t>Требования</t>
  </si>
  <si>
    <t>ОРД
Критичность</t>
  </si>
  <si>
    <t>МУ</t>
  </si>
  <si>
    <t>Модель угроз и требования</t>
  </si>
  <si>
    <t>Требования к инфраструктуре и ПО</t>
  </si>
  <si>
    <t>Меры митигации</t>
  </si>
  <si>
    <t>МУ
Требования</t>
  </si>
  <si>
    <t>Метрики
Риски</t>
  </si>
  <si>
    <t>Метрики
Инструменты</t>
  </si>
  <si>
    <t>Метрики
Стратегия</t>
  </si>
  <si>
    <t>Формирование безопасной архитектуры</t>
  </si>
  <si>
    <t>Технический проект</t>
  </si>
  <si>
    <t>Ролевая модель</t>
  </si>
  <si>
    <t>Учёт рисков при настройке инфраструктуры</t>
  </si>
  <si>
    <t>ТЗ</t>
  </si>
  <si>
    <t>OSA/SCA</t>
  </si>
  <si>
    <t>SAST</t>
  </si>
  <si>
    <t>Кастомные правила SCA</t>
  </si>
  <si>
    <t>Кастомные правила SAST</t>
  </si>
  <si>
    <t>Quality Gates</t>
  </si>
  <si>
    <t>SAST
DAST
OSA/SCA
CS
ПБР</t>
  </si>
  <si>
    <t>DAST
ПБР</t>
  </si>
  <si>
    <t>DAST</t>
  </si>
  <si>
    <t>OSA/SCA
ПБР</t>
  </si>
  <si>
    <t>Соответствие требованиям ИБ</t>
  </si>
  <si>
    <t>SOC</t>
  </si>
  <si>
    <t>Аудиты</t>
  </si>
  <si>
    <t>Внутренние исследования</t>
  </si>
  <si>
    <t>Внешние исследования</t>
  </si>
  <si>
    <t>Внутренние пентесты</t>
  </si>
  <si>
    <t>Внешние пентесты</t>
  </si>
  <si>
    <t>Безопасность конфигурации</t>
  </si>
  <si>
    <t>Техподдержка</t>
  </si>
  <si>
    <t>Выстроить процесс работы техподдержки</t>
  </si>
  <si>
    <t>Зона ответственности</t>
  </si>
  <si>
    <t>Покрытие кода</t>
  </si>
  <si>
    <t>Граничное тестирование</t>
  </si>
  <si>
    <t>Анализ инцидентов</t>
  </si>
  <si>
    <t>Плейбук реагирования</t>
  </si>
  <si>
    <t>Обратная связь</t>
  </si>
  <si>
    <t>Управление секретами</t>
  </si>
  <si>
    <t>Отчёт об обследовании</t>
  </si>
  <si>
    <t>Стратегия SSDL</t>
  </si>
  <si>
    <t>Тиражирование практик безопасной разработки</t>
  </si>
  <si>
    <t>Границы тиражирования</t>
  </si>
  <si>
    <t>AppSec</t>
  </si>
  <si>
    <t>-</t>
  </si>
  <si>
    <t>ID</t>
  </si>
  <si>
    <t>SSDL1</t>
  </si>
  <si>
    <t>SSDL2</t>
  </si>
  <si>
    <t>SSDL3</t>
  </si>
  <si>
    <t>SSDL4</t>
  </si>
  <si>
    <t>SSDL5</t>
  </si>
  <si>
    <t>OAD1</t>
  </si>
  <si>
    <t>OAD2</t>
  </si>
  <si>
    <t>OAD3</t>
  </si>
  <si>
    <t>OAD4</t>
  </si>
  <si>
    <t>OAD5</t>
  </si>
  <si>
    <t>ИТ</t>
  </si>
  <si>
    <t>ИТ/AppSec</t>
  </si>
  <si>
    <t>Методика критичности/ приоритезации приложений</t>
  </si>
  <si>
    <t>Организационно-распорядительная документация</t>
  </si>
  <si>
    <t>Стратегия
Требования</t>
  </si>
  <si>
    <t>TP1</t>
  </si>
  <si>
    <t>TP2</t>
  </si>
  <si>
    <t>TP3</t>
  </si>
  <si>
    <t>TP4</t>
  </si>
  <si>
    <t>Стратегия
Критичность</t>
  </si>
  <si>
    <t>AC1</t>
  </si>
  <si>
    <t>AC2</t>
  </si>
  <si>
    <t>CNFG1</t>
  </si>
  <si>
    <t>CNFG2</t>
  </si>
  <si>
    <t>SC1</t>
  </si>
  <si>
    <t>SC2</t>
  </si>
  <si>
    <t>SC3</t>
  </si>
  <si>
    <t>OSS1</t>
  </si>
  <si>
    <t>OSS2</t>
  </si>
  <si>
    <t>OSS3</t>
  </si>
  <si>
    <t>OSS4</t>
  </si>
  <si>
    <t>SPA1</t>
  </si>
  <si>
    <t>SPA2</t>
  </si>
  <si>
    <t>SPA3</t>
  </si>
  <si>
    <t>SPA4</t>
  </si>
  <si>
    <t>SPA5</t>
  </si>
  <si>
    <t>SPA6</t>
  </si>
  <si>
    <t>SPA7</t>
  </si>
  <si>
    <t>SCA1</t>
  </si>
  <si>
    <t>GF1</t>
  </si>
  <si>
    <t>GF2</t>
  </si>
  <si>
    <t>SCA2</t>
  </si>
  <si>
    <t>SCA3</t>
  </si>
  <si>
    <t>SCA4</t>
  </si>
  <si>
    <t>SCS1</t>
  </si>
  <si>
    <t>SCS2</t>
  </si>
  <si>
    <t>ИБ</t>
  </si>
  <si>
    <t>TMR1</t>
  </si>
  <si>
    <t>TMR2</t>
  </si>
  <si>
    <t>TMR3</t>
  </si>
  <si>
    <t>TMR4</t>
  </si>
  <si>
    <t>TMR5</t>
  </si>
  <si>
    <t>TMR6</t>
  </si>
  <si>
    <t>RM1</t>
  </si>
  <si>
    <t>RM2</t>
  </si>
  <si>
    <t>RM3</t>
  </si>
  <si>
    <t>RM4</t>
  </si>
  <si>
    <t>QA1</t>
  </si>
  <si>
    <t>QA2</t>
  </si>
  <si>
    <t>QA3</t>
  </si>
  <si>
    <t>QA4</t>
  </si>
  <si>
    <t>QA7</t>
  </si>
  <si>
    <t>DPA1</t>
  </si>
  <si>
    <t>DPA2</t>
  </si>
  <si>
    <t>DPA3</t>
  </si>
  <si>
    <t>DPA4</t>
  </si>
  <si>
    <t>DPA5</t>
  </si>
  <si>
    <t>VC1</t>
  </si>
  <si>
    <t>VC2</t>
  </si>
  <si>
    <t>MI1</t>
  </si>
  <si>
    <t>MI2</t>
  </si>
  <si>
    <t>MI3</t>
  </si>
  <si>
    <t>MI4</t>
  </si>
  <si>
    <t>MI5</t>
  </si>
  <si>
    <t>VM1</t>
  </si>
  <si>
    <t>VM2</t>
  </si>
  <si>
    <t>VM3</t>
  </si>
  <si>
    <t>TS1</t>
  </si>
  <si>
    <t>TS2</t>
  </si>
  <si>
    <t>ISA1</t>
  </si>
  <si>
    <t>ISA2</t>
  </si>
  <si>
    <t>ISA3</t>
  </si>
  <si>
    <t>ESA1</t>
  </si>
  <si>
    <t>ESA2</t>
  </si>
  <si>
    <t>ESA3</t>
  </si>
  <si>
    <t>ET1</t>
  </si>
  <si>
    <t>ET2</t>
  </si>
  <si>
    <t>ET3</t>
  </si>
  <si>
    <t>ET4</t>
  </si>
  <si>
    <t>TAS1</t>
  </si>
  <si>
    <t>TAS2</t>
  </si>
  <si>
    <t>TAS3</t>
  </si>
  <si>
    <t>TAS4</t>
  </si>
  <si>
    <t>SP1</t>
  </si>
  <si>
    <t>SP2</t>
  </si>
  <si>
    <t>SP3</t>
  </si>
  <si>
    <t>Стратегия
Метрики
Инциденты
Требования</t>
  </si>
  <si>
    <t>Сделать ОРД обязательной</t>
  </si>
  <si>
    <t>ИБ/ИТ</t>
  </si>
  <si>
    <t>Анализ метрик</t>
  </si>
  <si>
    <t>Организация</t>
  </si>
  <si>
    <t>Модель угроз</t>
  </si>
  <si>
    <t>Модель угроз приложения</t>
  </si>
  <si>
    <t>Чек-лист требований</t>
  </si>
  <si>
    <t>Перечень метрик</t>
  </si>
  <si>
    <t>Рефакторинг</t>
  </si>
  <si>
    <t>Appsec/ИТ</t>
  </si>
  <si>
    <t>VCS</t>
  </si>
  <si>
    <t>Repository Manager</t>
  </si>
  <si>
    <t>ПБР</t>
  </si>
  <si>
    <t>OSA/SCA/CS</t>
  </si>
  <si>
    <r>
      <t xml:space="preserve">Дополнение проверки компонент на наличие уязвимостей </t>
    </r>
    <r>
      <rPr>
        <b/>
        <sz val="11"/>
        <color theme="1"/>
        <rFont val="Calibri"/>
        <family val="2"/>
        <charset val="204"/>
        <scheme val="minor"/>
      </rPr>
      <t>[OSS1]</t>
    </r>
    <r>
      <rPr>
        <sz val="11"/>
        <color theme="1"/>
        <rFont val="Calibri"/>
        <family val="2"/>
        <charset val="204"/>
        <scheme val="minor"/>
      </rPr>
      <t xml:space="preserve"> проверкой законности использования внешних компонент. Проверка лицензионной чистоты проверяет соответствуют ли использующиеся библиотеки или другие артефакты условиям лицензирования, установленным их законным владельцем. Каждый компонент Open Source, а также любой компонент, от которого он может зависеть, имеет лицензию, условия которой нужно соблюдать. Проверка лицензионной чистоты необходима для предотвращения нарушений атворских прав и минимазации юридического риска. Как правило, данная инициатива присутствует в арсенале инструмента OSA, который позволяет автоматизировать такую проверку и избавить разрабов от лишних хлопот.</t>
    </r>
  </si>
  <si>
    <t>Оркестрация SAST</t>
  </si>
  <si>
    <t>Безопасность сборки</t>
  </si>
  <si>
    <t>Платформа сборки</t>
  </si>
  <si>
    <t>Тестирование API позволяет убедиться, что API (программный интерфейс приложения) работает корректно, все заложенные функции соответствуют ожиданиям - проверяется логика работы приложения, взаимодействие его компонентов, а так же его безопасность, производительность и надёжность. Тест API выполняется путем отправки запросов к одной или нескольким конечным точкам API и сравнения ответа с ожидаемыми результатами. Зачастую API поставляется со стороны, поэтому важно тестировать его на уязвимости и проверять механизмы аутентификации.  Тестирование API отлично автоматизируется и ложится в CI/CD конвеер, позволяя проводить постоянное тестирование работоспособности приложения без доступа к его пользовательскому интерфейсу. Реализовать эту инициативу помогают специализированные инструменты тестирования.</t>
  </si>
  <si>
    <r>
      <t xml:space="preserve">DAST - инструмент тестирования приложения методом чёрного ящика. Т.е. на вход поступает уже скомпилированный экземпляр приложения, которое исследуется на предмет наличия потенциальных уязвимостей путём имитации вредоносных атак, моделируя взаимодействие с пользователем, что позволяет найти проблемы, связанные с неправильной конфигурацией, некорректной работой механизмов ввода/аутентификации, недостатками архитектуры и т.д. DAST позволяет найти те уязвимости, которые невозможно было отыскать SAST'ом </t>
    </r>
    <r>
      <rPr>
        <b/>
        <sz val="11"/>
        <color theme="1"/>
        <rFont val="Calibri"/>
        <family val="2"/>
        <charset val="204"/>
        <scheme val="minor"/>
      </rPr>
      <t>[SPA3]</t>
    </r>
    <r>
      <rPr>
        <sz val="11"/>
        <color theme="1"/>
        <rFont val="Calibri"/>
        <family val="2"/>
        <charset val="204"/>
        <scheme val="minor"/>
      </rPr>
      <t xml:space="preserve">. Инструменты динамического тестирования не имеют доступа к кодовой базе, перед началом работы инструменту необходимо собрать точки входа в приложения. </t>
    </r>
  </si>
  <si>
    <t>Инструменты DAST содержат подготовленные наборы профилей сканирования, позволяющие проверять приложения заранее приготовленным сценарием на предмет наличия слабых мест и некорректной работы отдельных механизмов (например, неправильная конфигурация, проблемы с аутентификацией или возможность SQL-инъекций). Для более эффективной работы инструмента рекомендуется создать свои собственные правила сканирования, заточенные под специфику приложения.</t>
  </si>
  <si>
    <r>
      <t xml:space="preserve">Quality gates - это подход, позволяющий заранее настроить политики безопасности при прохождении инструментального сканированя </t>
    </r>
    <r>
      <rPr>
        <b/>
        <sz val="11"/>
        <color theme="1"/>
        <rFont val="Calibri"/>
        <family val="2"/>
        <charset val="204"/>
        <scheme val="minor"/>
      </rPr>
      <t xml:space="preserve">[SPA3], [SCA1], [DPA2], </t>
    </r>
    <r>
      <rPr>
        <sz val="11"/>
        <color theme="1"/>
        <rFont val="Calibri"/>
        <family val="2"/>
        <charset val="204"/>
        <scheme val="minor"/>
      </rPr>
      <t>подразумевающие определённые критерии (например, максимально допустимое количество выяленных дефектов или их критичность), которым должен удовлетворять объект анализа (артефакт, инстанс или исходный код). Проверки QG происходит автоматически и, при непрохождении по критериям качества, политика срабатывает и оповещает сотрудников, что объект анализа содержит проблемы. Если QG перевести в режим блокировки, то объект не будет пропущен на следующие этапы. Однако, чтобы не нарушить CI/CD процессы, на ранних стадиях внедрения рекомендуется использовать quality gates в режиме оповещений. Это позволит снизить количество уязвимостей, внесенных в промышленный контур и сохранить время разработчиков, снизив затраты на позднее исправление.</t>
    </r>
  </si>
  <si>
    <t>Автоматизация процесса развёртывания</t>
  </si>
  <si>
    <t>Обеспечение безопасности выпускаемого ПО</t>
  </si>
  <si>
    <t>Комплексность выполнения конвеера</t>
  </si>
  <si>
    <t>Выход обновлений</t>
  </si>
  <si>
    <t>Настройка параметров развёртывания</t>
  </si>
  <si>
    <t>PA1</t>
  </si>
  <si>
    <t>PA2</t>
  </si>
  <si>
    <t>PA3</t>
  </si>
  <si>
    <t>IA1</t>
  </si>
  <si>
    <t>IA2</t>
  </si>
  <si>
    <t>IA3</t>
  </si>
  <si>
    <t>Кастомизация инструментов анализа</t>
  </si>
  <si>
    <r>
      <t xml:space="preserve">Необходимо формализовать работу с обнаруженными дефектами как в процессе разработки, так и в процессе эксплуатации ПО. Выделить зоны ответственности по отработке и триажу дефектов, выстроить процессы передачи дефектов разработчикам эскалации дефектов. Кроме того, разработать подходы для оценки </t>
    </r>
    <r>
      <rPr>
        <b/>
        <sz val="11"/>
        <color theme="1"/>
        <rFont val="Calibri"/>
        <family val="2"/>
        <charset val="204"/>
        <scheme val="minor"/>
      </rPr>
      <t>[VM3]</t>
    </r>
    <r>
      <rPr>
        <sz val="11"/>
        <color theme="1"/>
        <rFont val="Calibri"/>
        <family val="2"/>
        <charset val="204"/>
        <scheme val="minor"/>
      </rPr>
      <t xml:space="preserve"> и приоритезации дефектов, которые будут регламентировать очерёдность, критичность и допустимость эксплойта. Очень важно использовать централизованное место разбора дефектов (например, дефект-трекер). При наличии инструмента класса ASOC таким местом может стать он.</t>
    </r>
  </si>
  <si>
    <t>Добавление информации о приложениях</t>
  </si>
  <si>
    <t>ИБ/Appsec</t>
  </si>
  <si>
    <t>ИБ/Организация</t>
  </si>
  <si>
    <t>ИТ/ИБ</t>
  </si>
  <si>
    <r>
      <t xml:space="preserve">Для построения процессов безопасной разработки необходимо определить на каком уровне зрелости в данный момент находится Организация. Это включает анализ:
 - </t>
    </r>
    <r>
      <rPr>
        <u/>
        <sz val="11"/>
        <color theme="1"/>
        <rFont val="Calibri"/>
        <family val="2"/>
        <charset val="204"/>
        <scheme val="minor"/>
      </rPr>
      <t>существующих процессов разработки</t>
    </r>
    <r>
      <rPr>
        <sz val="11"/>
        <color theme="1"/>
        <rFont val="Calibri"/>
        <family val="2"/>
        <charset val="204"/>
        <scheme val="minor"/>
      </rPr>
      <t xml:space="preserve">: как организован процесс разработки, какие методологии используются;
 - </t>
    </r>
    <r>
      <rPr>
        <u/>
        <sz val="11"/>
        <color theme="1"/>
        <rFont val="Calibri"/>
        <family val="2"/>
        <charset val="204"/>
        <scheme val="minor"/>
      </rPr>
      <t>применяемых инженерных и инструментальных практик</t>
    </r>
    <r>
      <rPr>
        <sz val="11"/>
        <color theme="1"/>
        <rFont val="Calibri"/>
        <family val="2"/>
        <charset val="204"/>
        <scheme val="minor"/>
      </rPr>
      <t xml:space="preserve">: какие инструменты и технологии применяются для обеспечения безопасности на разных этапах разработки;
 - </t>
    </r>
    <r>
      <rPr>
        <u/>
        <sz val="11"/>
        <color theme="1"/>
        <rFont val="Calibri"/>
        <family val="2"/>
        <charset val="204"/>
        <scheme val="minor"/>
      </rPr>
      <t>уровня экспертизы команды</t>
    </r>
    <r>
      <rPr>
        <sz val="11"/>
        <color theme="1"/>
        <rFont val="Calibri"/>
        <family val="2"/>
        <charset val="204"/>
        <scheme val="minor"/>
      </rPr>
      <t xml:space="preserve">: какими знаниями и навыками в области безопасной разработки обладает команда;
 - </t>
    </r>
    <r>
      <rPr>
        <u/>
        <sz val="11"/>
        <color theme="1"/>
        <rFont val="Calibri"/>
        <family val="2"/>
        <charset val="204"/>
        <scheme val="minor"/>
      </rPr>
      <t>желаемых результатов</t>
    </r>
    <r>
      <rPr>
        <sz val="11"/>
        <color theme="1"/>
        <rFont val="Calibri"/>
        <family val="2"/>
        <charset val="204"/>
        <scheme val="minor"/>
      </rPr>
      <t xml:space="preserve">: каких целей компания хочет достичь в области безопасности разработки.
На основе анализа формируется документ, фиксирующий:
 - </t>
    </r>
    <r>
      <rPr>
        <u/>
        <sz val="11"/>
        <color theme="1"/>
        <rFont val="Calibri"/>
        <family val="2"/>
        <charset val="204"/>
        <scheme val="minor"/>
      </rPr>
      <t>зоны развития:</t>
    </r>
    <r>
      <rPr>
        <sz val="11"/>
        <color theme="1"/>
        <rFont val="Calibri"/>
        <family val="2"/>
        <charset val="204"/>
        <scheme val="minor"/>
      </rPr>
      <t xml:space="preserve"> области, требующие улучшения для повышения уровня зрелости;
 - </t>
    </r>
    <r>
      <rPr>
        <u/>
        <sz val="11"/>
        <color theme="1"/>
        <rFont val="Calibri"/>
        <family val="2"/>
        <charset val="204"/>
        <scheme val="minor"/>
      </rPr>
      <t>сильные стороны:</t>
    </r>
    <r>
      <rPr>
        <sz val="11"/>
        <color theme="1"/>
        <rFont val="Calibri"/>
        <family val="2"/>
        <charset val="204"/>
        <scheme val="minor"/>
      </rPr>
      <t xml:space="preserve"> существующие практики и процессы, которые эффективно работают и могут служить опорой для построения Стратегии SSDL;
 - </t>
    </r>
    <r>
      <rPr>
        <u/>
        <sz val="11"/>
        <color theme="1"/>
        <rFont val="Calibri"/>
        <family val="2"/>
        <charset val="204"/>
        <scheme val="minor"/>
      </rPr>
      <t>слабые стороны:</t>
    </r>
    <r>
      <rPr>
        <sz val="11"/>
        <color theme="1"/>
        <rFont val="Calibri"/>
        <family val="2"/>
        <charset val="204"/>
        <scheme val="minor"/>
      </rPr>
      <t xml:space="preserve"> уязвимые места, которые нуждаются в усилении или исправлении;
 - </t>
    </r>
    <r>
      <rPr>
        <u/>
        <sz val="11"/>
        <color theme="1"/>
        <rFont val="Calibri"/>
        <family val="2"/>
        <charset val="204"/>
        <scheme val="minor"/>
      </rPr>
      <t>целевое состояние:</t>
    </r>
    <r>
      <rPr>
        <sz val="11"/>
        <color theme="1"/>
        <rFont val="Calibri"/>
        <family val="2"/>
        <charset val="204"/>
        <scheme val="minor"/>
      </rPr>
      <t xml:space="preserve"> желаемый уровень зрелости организации в области безопасной разработки;
 - </t>
    </r>
    <r>
      <rPr>
        <u/>
        <sz val="11"/>
        <color theme="1"/>
        <rFont val="Calibri"/>
        <family val="2"/>
        <charset val="204"/>
        <scheme val="minor"/>
      </rPr>
      <t>основные задачи:</t>
    </r>
    <r>
      <rPr>
        <sz val="11"/>
        <color theme="1"/>
        <rFont val="Calibri"/>
        <family val="2"/>
        <charset val="204"/>
        <scheme val="minor"/>
      </rPr>
      <t xml:space="preserve"> конкретные шаги и действия, необходимые для достижения целевого состояния.</t>
    </r>
  </si>
  <si>
    <r>
      <t xml:space="preserve">Создание дорожной карты внедрения безопасной разработки основывается на нескольких ключевых факторах:
 - </t>
    </r>
    <r>
      <rPr>
        <u/>
        <sz val="11"/>
        <color theme="1"/>
        <rFont val="Calibri"/>
        <family val="2"/>
        <charset val="204"/>
        <scheme val="minor"/>
      </rPr>
      <t>Ресурсы:</t>
    </r>
    <r>
      <rPr>
        <sz val="11"/>
        <color theme="1"/>
        <rFont val="Calibri"/>
        <family val="2"/>
        <charset val="204"/>
        <scheme val="minor"/>
      </rPr>
      <t xml:space="preserve"> Учитываются доступные ресурсы организации, включая бюджет, время и персонал.
 - </t>
    </r>
    <r>
      <rPr>
        <u/>
        <sz val="11"/>
        <color theme="1"/>
        <rFont val="Calibri"/>
        <family val="2"/>
        <charset val="204"/>
        <scheme val="minor"/>
      </rPr>
      <t>Уровень экспертизы:</t>
    </r>
    <r>
      <rPr>
        <sz val="11"/>
        <color theme="1"/>
        <rFont val="Calibri"/>
        <family val="2"/>
        <charset val="204"/>
        <scheme val="minor"/>
      </rPr>
      <t xml:space="preserve"> Оценивается текущий уровень знаний и навыков команды в области безопасности, чтобы определить необходимость в обучении или привлечении экспертов.
 - </t>
    </r>
    <r>
      <rPr>
        <u/>
        <sz val="11"/>
        <color theme="1"/>
        <rFont val="Calibri"/>
        <family val="2"/>
        <charset val="204"/>
        <scheme val="minor"/>
      </rPr>
      <t xml:space="preserve">Перечень практик </t>
    </r>
    <r>
      <rPr>
        <b/>
        <u/>
        <sz val="11"/>
        <color theme="1"/>
        <rFont val="Calibri"/>
        <family val="2"/>
        <charset val="204"/>
        <scheme val="minor"/>
      </rPr>
      <t>[SSDL2]</t>
    </r>
    <r>
      <rPr>
        <sz val="11"/>
        <color theme="1"/>
        <rFont val="Calibri"/>
        <family val="2"/>
        <charset val="204"/>
        <scheme val="minor"/>
      </rPr>
      <t xml:space="preserve">: Используется сформированный ранее список практик, необходимых для достижения целевого уровня безопасности.
 - </t>
    </r>
    <r>
      <rPr>
        <u/>
        <sz val="11"/>
        <color theme="1"/>
        <rFont val="Calibri"/>
        <family val="2"/>
        <charset val="204"/>
        <scheme val="minor"/>
      </rPr>
      <t xml:space="preserve">Целевое состояние </t>
    </r>
    <r>
      <rPr>
        <b/>
        <u/>
        <sz val="11"/>
        <color theme="1"/>
        <rFont val="Calibri"/>
        <family val="2"/>
        <charset val="204"/>
        <scheme val="minor"/>
      </rPr>
      <t>[SSDL1]</t>
    </r>
    <r>
      <rPr>
        <sz val="11"/>
        <color theme="1"/>
        <rFont val="Calibri"/>
        <family val="2"/>
        <charset val="204"/>
        <scheme val="minor"/>
      </rPr>
      <t xml:space="preserve">: Дорожная карта должна вести к достижению желаемого уровня зрелости процессов SSDL.
В результате работы формируется детальный календарный план, включающий:
 - </t>
    </r>
    <r>
      <rPr>
        <u/>
        <sz val="11"/>
        <color theme="1"/>
        <rFont val="Calibri"/>
        <family val="2"/>
        <charset val="204"/>
        <scheme val="minor"/>
      </rPr>
      <t>Очередность задач:</t>
    </r>
    <r>
      <rPr>
        <sz val="11"/>
        <color theme="1"/>
        <rFont val="Calibri"/>
        <family val="2"/>
        <charset val="204"/>
        <scheme val="minor"/>
      </rPr>
      <t xml:space="preserve"> Определяется последовательность внедрения практик с учетом их приоритета и взаимозависимости.
 - </t>
    </r>
    <r>
      <rPr>
        <u/>
        <sz val="11"/>
        <color theme="1"/>
        <rFont val="Calibri"/>
        <family val="2"/>
        <charset val="204"/>
        <scheme val="minor"/>
      </rPr>
      <t>Зоны ответственности:</t>
    </r>
    <r>
      <rPr>
        <sz val="11"/>
        <color theme="1"/>
        <rFont val="Calibri"/>
        <family val="2"/>
        <charset val="204"/>
        <scheme val="minor"/>
      </rPr>
      <t xml:space="preserve"> Четко распределяются роли и зоны ответственности за выполнение каждой задачи.
 - </t>
    </r>
    <r>
      <rPr>
        <u/>
        <sz val="11"/>
        <color theme="1"/>
        <rFont val="Calibri"/>
        <family val="2"/>
        <charset val="204"/>
        <scheme val="minor"/>
      </rPr>
      <t>Трудозатраты:</t>
    </r>
    <r>
      <rPr>
        <sz val="11"/>
        <color theme="1"/>
        <rFont val="Calibri"/>
        <family val="2"/>
        <charset val="204"/>
        <scheme val="minor"/>
      </rPr>
      <t xml:space="preserve"> Оценивается время, необходимое для реализации каждой задачи, что позволяет планировать ресурсы и сроки.</t>
    </r>
  </si>
  <si>
    <r>
      <t xml:space="preserve">Внедрение практик безопасной разработки не обязательно должно (и далеко не всегда может) происходить одномоментно во всех проектах организации. Для определения стратегии внедрения практик составляются границы тиражирования, где учитываются:
 - скоуп приложений и проектов, которые будут охвачены стратегией.
 - целевое состояние </t>
    </r>
    <r>
      <rPr>
        <b/>
        <sz val="11"/>
        <color theme="1"/>
        <rFont val="Calibri"/>
        <family val="2"/>
        <charset val="204"/>
        <scheme val="minor"/>
      </rPr>
      <t>[SSDL1]:</t>
    </r>
    <r>
      <rPr>
        <sz val="11"/>
        <color theme="1"/>
        <rFont val="Calibri"/>
        <family val="2"/>
        <charset val="204"/>
        <scheme val="minor"/>
      </rPr>
      <t xml:space="preserve"> Желаемый уровень зрелости процессов безопасной разработки в организации.
 - критичности и категоризации приложений </t>
    </r>
    <r>
      <rPr>
        <b/>
        <sz val="11"/>
        <color theme="1"/>
        <rFont val="Calibri"/>
        <family val="2"/>
        <charset val="204"/>
        <scheme val="minor"/>
      </rPr>
      <t xml:space="preserve">[OAD2];
</t>
    </r>
    <r>
      <rPr>
        <sz val="11"/>
        <color theme="1"/>
        <rFont val="Calibri"/>
        <family val="2"/>
        <charset val="204"/>
        <scheme val="minor"/>
      </rPr>
      <t xml:space="preserve">Границы тиражирования описывают очерёдность внедрения практик. Приоритет отдается наиболее критичным приложениям, где риски от уязвимостей наиболее высоки. Процесс тиражирования можно отразить в дорожной карте </t>
    </r>
    <r>
      <rPr>
        <b/>
        <sz val="11"/>
        <color theme="1"/>
        <rFont val="Calibri"/>
        <family val="2"/>
        <charset val="204"/>
        <scheme val="minor"/>
      </rPr>
      <t>[SSDL3]</t>
    </r>
    <r>
      <rPr>
        <sz val="11"/>
        <color theme="1"/>
        <rFont val="Calibri"/>
        <family val="2"/>
        <charset val="204"/>
        <scheme val="minor"/>
      </rPr>
      <t xml:space="preserve">, где будет описана динамика, поэтапные подход и условия "подключения" новых приложений и проектов. Целевое состояние может различаться для разных категорий приложений. Для некоторых приложений достаточно базового набора практик и некоторые активности будут избыточны, а для других - необходимыми. Идеальный сценарий, но не всегда достижимый - 100% охват. Реальная картина будет зависеть от ресурсов и ограничений организации.
Важно помнить, что внедрение безопасной разработки — это не одноразовая акция, а непрерывный процесс, который может быть оптимизирован с учетом специфики организации </t>
    </r>
    <r>
      <rPr>
        <b/>
        <sz val="11"/>
        <color theme="1"/>
        <rFont val="Calibri"/>
        <family val="2"/>
        <charset val="204"/>
        <scheme val="minor"/>
      </rPr>
      <t xml:space="preserve">[SSDL5]. </t>
    </r>
    <r>
      <rPr>
        <sz val="11"/>
        <color theme="1"/>
        <rFont val="Calibri"/>
        <family val="2"/>
        <charset val="204"/>
        <scheme val="minor"/>
      </rPr>
      <t>Процесс тиражирования должен быть гибким, чтобы адаптироваться к изменениям в ресурсах, приоритетах и требованиях безопасности.</t>
    </r>
  </si>
  <si>
    <r>
      <t xml:space="preserve">В процессе реализации Стратегии важно отслеживать ее актуальность и результативность, поскольку могут возникнуть предпосылки для ее корректировки.
</t>
    </r>
    <r>
      <rPr>
        <u/>
        <sz val="11"/>
        <color theme="1"/>
        <rFont val="Calibri"/>
        <family val="2"/>
        <charset val="204"/>
        <scheme val="minor"/>
      </rPr>
      <t>Ключевые факторы, требующие пересмотра Стратегии:</t>
    </r>
    <r>
      <rPr>
        <sz val="11"/>
        <color theme="1"/>
        <rFont val="Calibri"/>
        <family val="2"/>
        <charset val="204"/>
        <scheme val="minor"/>
      </rPr>
      <t xml:space="preserve">
 - Собираемые метрики </t>
    </r>
    <r>
      <rPr>
        <b/>
        <sz val="11"/>
        <color theme="1"/>
        <rFont val="Calibri"/>
        <family val="2"/>
        <charset val="204"/>
        <scheme val="minor"/>
      </rPr>
      <t>[RM4]</t>
    </r>
    <r>
      <rPr>
        <sz val="11"/>
        <color theme="1"/>
        <rFont val="Calibri"/>
        <family val="2"/>
        <charset val="204"/>
        <scheme val="minor"/>
      </rPr>
      <t xml:space="preserve">: Анализ метрик безопасности поможет оценить результативность внедренных практик и выявить области для улучшения.
 - Возникающие инциденты </t>
    </r>
    <r>
      <rPr>
        <b/>
        <sz val="11"/>
        <color theme="1"/>
        <rFont val="Calibri"/>
        <family val="2"/>
        <charset val="204"/>
        <scheme val="minor"/>
      </rPr>
      <t>[MI4]</t>
    </r>
    <r>
      <rPr>
        <sz val="11"/>
        <color theme="1"/>
        <rFont val="Calibri"/>
        <family val="2"/>
        <charset val="204"/>
        <scheme val="minor"/>
      </rPr>
      <t xml:space="preserve">: Каждый инцидент информационной безопасности — это урок, который может потребовать корректировки стратегии для предотвращения подобных случаев в будущем.
 - Анализ соответствия плану реализации </t>
    </r>
    <r>
      <rPr>
        <b/>
        <sz val="11"/>
        <color theme="1"/>
        <rFont val="Calibri"/>
        <family val="2"/>
        <charset val="204"/>
        <scheme val="minor"/>
      </rPr>
      <t>[SSDL3]</t>
    </r>
    <r>
      <rPr>
        <sz val="11"/>
        <color theme="1"/>
        <rFont val="Calibri"/>
        <family val="2"/>
        <charset val="204"/>
        <scheme val="minor"/>
      </rPr>
      <t xml:space="preserve">: Отслеживание хода внедрения и соответствия плану позволяет своевременно вносить коррективы при необходимости.
</t>
    </r>
    <r>
      <rPr>
        <u/>
        <sz val="11"/>
        <color theme="1"/>
        <rFont val="Calibri"/>
        <family val="2"/>
        <charset val="204"/>
        <scheme val="minor"/>
      </rPr>
      <t xml:space="preserve">Внешние и внутренние изменения, влияющие на Стратегию:
</t>
    </r>
    <r>
      <rPr>
        <sz val="11"/>
        <color theme="1"/>
        <rFont val="Calibri"/>
        <family val="2"/>
        <charset val="204"/>
        <scheme val="minor"/>
      </rPr>
      <t xml:space="preserve"> - Бизнес-цели организации: Изменения в бизнес-стратегии могут потребовать пересмотра приоритетов безопасности и внесения изменений в Стратегию SSDL.
 - Внешние регуляторы</t>
    </r>
    <r>
      <rPr>
        <b/>
        <sz val="11"/>
        <color theme="1"/>
        <rFont val="Calibri"/>
        <family val="2"/>
        <charset val="204"/>
        <scheme val="minor"/>
      </rPr>
      <t xml:space="preserve"> [TMR3]</t>
    </r>
    <r>
      <rPr>
        <sz val="11"/>
        <color theme="1"/>
        <rFont val="Calibri"/>
        <family val="2"/>
        <charset val="204"/>
        <scheme val="minor"/>
      </rPr>
      <t xml:space="preserve">: Новые законы, стандарты и отраслевые рекомендации могут выдвигать дополнительные требования к безопасности разработки.
 - Технические изменения: Развитие технологического стека </t>
    </r>
    <r>
      <rPr>
        <b/>
        <sz val="11"/>
        <color theme="1"/>
        <rFont val="Calibri"/>
        <family val="2"/>
        <charset val="204"/>
        <scheme val="minor"/>
      </rPr>
      <t>[ТР1]</t>
    </r>
    <r>
      <rPr>
        <sz val="11"/>
        <color theme="1"/>
        <rFont val="Calibri"/>
        <family val="2"/>
        <charset val="204"/>
        <scheme val="minor"/>
      </rPr>
      <t>, изменения в инфраструктуре, новые угрозы — все это должно учитываться при актуализации стратегии.</t>
    </r>
  </si>
  <si>
    <r>
      <t xml:space="preserve">Политика безопасной разработки представляет собой основополагающий документ, регламентирующий деятельность организации в области обеспечения безопасности разрабатываемого программного обеспечения. Данный документ устанавливает комплексную систему правил, принципов и практик, направленных на интеграцию мер безопасности во все этапы жизненного цикла разработки ПО. Ключевая цель политики заключается в формировании устойчивой культуры безопасности, обеспечивающей минимизацию уязвимостей и рисков на всех этапах создания и эксплуатации программных продуктов. В документе детализируются процессы разработки с фокусом на безопасность, регламентируются обязательные инженерные практики и методы тестирования безопасности, а также определяются процедуры выявления и устранения уязвимостей. Особое внимание уделяется принципам безопасной эксплуатации приложений в соответствии с установленными нормативными требованиями </t>
    </r>
    <r>
      <rPr>
        <b/>
        <sz val="11"/>
        <color theme="1"/>
        <rFont val="Calibri"/>
        <family val="2"/>
        <charset val="204"/>
        <scheme val="minor"/>
      </rPr>
      <t>[TMR3].</t>
    </r>
  </si>
  <si>
    <r>
      <t xml:space="preserve">Методика ранжирования ПО обеспечивает структурированную классификацию приложений по уровню критичности и/или их категоризацию на основе определенных критериев и особенностей (например, влияние на бизнес, обрабатываемые данные, количество пользователей). Данный подход служит не только эффективным инструментом для целенаправленного применения стратегии безопасной разработки и ее поэтапного тиражирования </t>
    </r>
    <r>
      <rPr>
        <b/>
        <sz val="11"/>
        <color theme="1"/>
        <rFont val="Calibri"/>
        <family val="2"/>
        <charset val="204"/>
        <scheme val="minor"/>
      </rPr>
      <t>[SSDL4]</t>
    </r>
    <r>
      <rPr>
        <sz val="11"/>
        <color theme="1"/>
        <rFont val="Calibri"/>
        <family val="2"/>
        <charset val="204"/>
        <scheme val="minor"/>
      </rPr>
      <t xml:space="preserve">, но и способствует повышению осведомленности сотрудников о специфике разрабатываемых приложений. Четкое понимание характеристик, критичности и потенциальных рисков, связанных с каждым приложением, позволяет сосредоточить усилия на наиболее уязвимых местах и принять адекватные меры безопасности. Информация, полученная в результате ранжирования, может быть включена в паспорт системы </t>
    </r>
    <r>
      <rPr>
        <b/>
        <sz val="11"/>
        <color theme="1"/>
        <rFont val="Calibri"/>
        <family val="2"/>
        <charset val="204"/>
        <scheme val="minor"/>
      </rPr>
      <t>[IA1]</t>
    </r>
    <r>
      <rPr>
        <sz val="11"/>
        <color theme="1"/>
        <rFont val="Calibri"/>
        <family val="2"/>
        <charset val="204"/>
        <scheme val="minor"/>
      </rPr>
      <t xml:space="preserve"> для обеспечения централизованного хранения и доступа к данным о профильях безопасности приложений.</t>
    </r>
  </si>
  <si>
    <t>1. Провести структурированные интервью с представителями команды разработки, тестирования, безопасности, чтобы понять, как организован процесс разработки, какие методологии используются, как интегрированы аспекты безопасности.
2. Изучить существующую документацию по разработке (например, описание процесса разработки, руководства по написанию кода), чтобы выявить формализованные требования и практики, связанные с безопасностью.
3. Составить список инструментов и технологий, которые используются для обеспечения безопасности на разных этапах разработки.
4. Определить, насколько полно и эффективно используются существующие инструменты и технологии, есть ли пробелы в охватe этапов разработки.
5. Оценить уровень экспертизы команды.
6. Учесть специфику деятельности организации, разрабатываемого ПО, а также существующих и потенциальных угроз и рисков.
7. Задокументировать существующие процессы разработки, перечень применяемых инструментов, технологий и практик безопасной разработки и другие аспекты безопасности, выявленные на предыдущих шагах. 
8. Описать желаемый уровень зрелости процессов безопасной разработки (целевое состояние).
9. На основе сравнения текущего и целевого состояний выявить зоны развития.
10. Определить конкретные задачи, решение которых позволит достичь целевого состояния (например, внедрение новых практик, инструментов, обучение сотрудников).</t>
  </si>
  <si>
    <r>
      <t xml:space="preserve">Для внедрения безопасной разработки формируется перечень необходимых практик. Он составляется на основе анализа:
 - </t>
    </r>
    <r>
      <rPr>
        <u/>
        <sz val="11"/>
        <color theme="1"/>
        <rFont val="Calibri"/>
        <family val="2"/>
        <charset val="204"/>
        <scheme val="minor"/>
      </rPr>
      <t>Технического задания (ТЗ) / Технических требований (ТТ)</t>
    </r>
    <r>
      <rPr>
        <sz val="11"/>
        <color theme="1"/>
        <rFont val="Calibri"/>
        <family val="2"/>
        <charset val="204"/>
        <scheme val="minor"/>
      </rPr>
      <t>: Требования к безопасности, заложенные в самом проекте.
 -</t>
    </r>
    <r>
      <rPr>
        <u/>
        <sz val="11"/>
        <color theme="1"/>
        <rFont val="Calibri"/>
        <family val="2"/>
        <charset val="204"/>
        <scheme val="minor"/>
      </rPr>
      <t xml:space="preserve"> Существующих инициатив</t>
    </r>
    <r>
      <rPr>
        <sz val="11"/>
        <color theme="1"/>
        <rFont val="Calibri"/>
        <family val="2"/>
        <charset val="204"/>
        <scheme val="minor"/>
      </rPr>
      <t xml:space="preserve">: Какие практики безопасности уже применяются в организации.
 - </t>
    </r>
    <r>
      <rPr>
        <u/>
        <sz val="11"/>
        <color theme="1"/>
        <rFont val="Calibri"/>
        <family val="2"/>
        <charset val="204"/>
        <scheme val="minor"/>
      </rPr>
      <t xml:space="preserve">Целевого состояния SSDL </t>
    </r>
    <r>
      <rPr>
        <b/>
        <u/>
        <sz val="11"/>
        <color theme="1"/>
        <rFont val="Calibri"/>
        <family val="2"/>
        <charset val="204"/>
        <scheme val="minor"/>
      </rPr>
      <t>[SSDL1]</t>
    </r>
    <r>
      <rPr>
        <u/>
        <sz val="11"/>
        <color theme="1"/>
        <rFont val="Calibri"/>
        <family val="2"/>
        <charset val="204"/>
        <scheme val="minor"/>
      </rPr>
      <t>:</t>
    </r>
    <r>
      <rPr>
        <sz val="11"/>
        <color theme="1"/>
        <rFont val="Calibri"/>
        <family val="2"/>
        <charset val="204"/>
        <scheme val="minor"/>
      </rPr>
      <t xml:space="preserve"> Желаемый уровень зрелости процессов безопасной разработки.
При выборе практик важно учитывать покрытие слабых мест компании, специфику разработки и особенности принятых процессов, а так же доступные ресурсы - возможности компании с точки зрения бюджета, времени и компетенций. Сформированный перечень практик служит основой для составления дорожной карты </t>
    </r>
    <r>
      <rPr>
        <b/>
        <sz val="11"/>
        <color theme="1"/>
        <rFont val="Calibri"/>
        <family val="2"/>
        <charset val="204"/>
        <scheme val="minor"/>
      </rPr>
      <t>[SSDL2]</t>
    </r>
    <r>
      <rPr>
        <sz val="11"/>
        <color theme="1"/>
        <rFont val="Calibri"/>
        <family val="2"/>
        <charset val="204"/>
        <scheme val="minor"/>
      </rPr>
      <t xml:space="preserve"> по внедрению безопасной разработки. Важно отметить, что этот перечень не статичен и может корректироваться по мере развития организации и изменения требований к безопасности </t>
    </r>
    <r>
      <rPr>
        <b/>
        <sz val="11"/>
        <color theme="1"/>
        <rFont val="Calibri"/>
        <family val="2"/>
        <charset val="204"/>
        <scheme val="minor"/>
      </rPr>
      <t>[SSDL5]</t>
    </r>
    <r>
      <rPr>
        <sz val="11"/>
        <color theme="1"/>
        <rFont val="Calibri"/>
        <family val="2"/>
        <charset val="204"/>
        <scheme val="minor"/>
      </rPr>
      <t>.</t>
    </r>
  </si>
  <si>
    <t>1. Изучить требования к безопасности, заложенные в ТЗ/ТТ.
2. Определить специфические требования к безопасности, связанные с обработкой данных, средой эксплуатации, законодательными нормами.
3. Составить перечень практик безопасности, которые уже применяются в организации.
4. Оценить степень их формализации, покрытие этапов разработки и эффективность.
5. Изучить описание целевого уровня зрелости процессов безопасной разработки.
6. Определить, какие практики необходимы для достижения этого уровня.
7. Создать полный список практик, которые могут быть релевантны для организации.
8. Оценить риски, связанные с каждой практикой (например, стоимость внедрения, сложность, влияние на сроки разработки).
9. Учесть специфику разработки и ограничения (актуальность для организации, технологический стек, достуные ресурсы и т.д.)
10. Сформировать итоговый документ, включающий в себя описание выбранных практик, их приоритет, обоснование выбора, а также план по их внедрению (дорожная карта).
11. Планировать периодический пересмотр и корректировку перечня внедряемых практик с учетом изменений в бизнесе, технологиях, угрозах и других факторах.</t>
  </si>
  <si>
    <t>1. Проанализировать доступный бюджет, временные рамки и количество специалистов, которые могут быть задействованы в внедрении безопасной разработки.
2. Учесть как прямые затраты (например, на приобретение инструментов), так и косвенные (например, время сотрудников на обучение).
3. Проанализировать результаты оценки уровня компетенций команды разработки в области безопасности.
4. Изучить сформированный ранее перечень внедряемых практик, их приоритет и взаимосвязи.
5. Еще раз обратиться к описанию целевого уровня зрелости процессов SSDL и определить, каких конкретных результатов необходимо достичь.
6. Разбить процесс внедрения на управляемые этапы, учитывая сложность практик, доступность ресурсов и взаимозависимости между ними.
7. Для каждого этапа определить реалистичные сроки выполнения, принимая во внимание оценку ресурсов и уровня экспертизы.
8. Для каждого этапа определить конкретные задачи, которые необходимо выполнить.
9. Назначить ответственных за выполнение каждой задачи, обеспечив четкое распределение ролей.
10. Представить дорожную карту в наглядном виде, используя диаграммы Ганта, таблицы или другие подходящие форматы.
11. Для каждой задачи кратко описать ее суть, сроки, ответственных, ресурсы и ожидаемые результаты.
12. Регулярно информировать всех участников о ходе реализации дорожной карты, отслеживать прогресс и вносить необходимые коррективы.</t>
  </si>
  <si>
    <t xml:space="preserve">1. Создать полный список приложений и проектов, которые потенциально могут быть охвачены стратегией безопасной разработки.
2. Разделить приложения на группы по типу, назначению, технологическому стеку и другим критериям, которые могут влиять на подход к обеспечению безопасной разработки.
3. Оценить критичность приложений и распределить приложения по категориям критичности (например, критические, высокой, средней и низкой критичности).
4. Определить целевое состояние для каждой категории.
5. Определить последовательность "подключения" приложений к системе безопасной разработки, начиная с наиболее критичных.
6. Запланировать поэтапное расширение охвата приложений практиками безопасной разработки, постепенно повышая общий уровень зрелости SSDL в организации.
7. Регулярно отслеживать ход внедрения практик и достижение целевых показателей для каждой категории приложений и, при необходимости, корректировать план тиражирования Стратегии. </t>
  </si>
  <si>
    <t>1. Определить ключевые показатели эффективности (KPI) для оценки результативности стратегии (например, количество уязвимостей, обнаруженных на разных этапах, время устранения уязвимостей, покрытие кода тестами безопасности).
2. Регулярно собирать и анализировать данные по KPI, чтобы оценить динамику и выявить области, требующие внимания.
3. Внедрить процесс учета и анализа всех инцидентов безопасности, связанных с разрабатываемым ПО. Для каждого инцидента определять причины, которые помогут предотвратить подобные инциденты в будущем.
4. Регулярно отслеживать ход внедрения практик безопасной разработки в соответствии с дорожной картой. Анализировать отклонения от плана и выявлять причины задержек или трудностей.
5. Отслеживать изменения в бизнес-стратегии организации и оценивать их потенциальное влияние на требования к безопасности разработки.
6. Отслеживание изменений в законодательстве и стандартах
7. Отслеживать изменения в технологическом стеке организации, появление новых угроз, уязвимостей и атак.
8. На основании полученных данных мониторинга и анализа определить, необходима ли корректировка стратегии безопасной разработки.
9. При необходимости внести изменения в стратегию, дорожную карту, перечень внедряемых практик, а также в процессы и инструменты, используемые для обеспечения безопасности.</t>
  </si>
  <si>
    <r>
      <t xml:space="preserve">Регламент безопасной разработки выступает в качестве практического руководства, детализирующего положения и принципы, определенные в Политике безопасной разработки </t>
    </r>
    <r>
      <rPr>
        <b/>
        <sz val="11"/>
        <color theme="1"/>
        <rFont val="Calibri"/>
        <family val="2"/>
        <charset val="204"/>
        <scheme val="minor"/>
      </rPr>
      <t>[OAD1]</t>
    </r>
    <r>
      <rPr>
        <sz val="11"/>
        <color theme="1"/>
        <rFont val="Calibri"/>
        <family val="2"/>
        <charset val="204"/>
        <scheme val="minor"/>
      </rPr>
      <t>. Если Политика отвечает на вопрос "Что нужно делать?", то Регламент раскрывает "Как именно это делать?". В нем подробно описываются конкретные шаги, последовательность действий, взаимосвязь практик, распределение ролей и ответственности, формируя четкое понимание процессов безопасной разработки. Для наглядности и полноты изложения Регламент может дополняться описанием практик и задач, процессными картами, инструкциями и другими приложениями, облегчающими внедрение и соблюдение требований безопасности.</t>
    </r>
  </si>
  <si>
    <r>
      <t xml:space="preserve">Чем чётче и структурированнее выстроен процесс разработки, тем более предсказуемым, управляемым и безопасным он становится. Формализация процессов, выраженная в инструкциях, регламентах, описаниях методологий и этапов разработки </t>
    </r>
    <r>
      <rPr>
        <b/>
        <sz val="11"/>
        <color theme="1"/>
        <rFont val="Calibri"/>
        <family val="2"/>
        <charset val="204"/>
        <scheme val="minor"/>
      </rPr>
      <t>[TP3]</t>
    </r>
    <r>
      <rPr>
        <sz val="11"/>
        <color theme="1"/>
        <rFont val="Calibri"/>
        <family val="2"/>
        <charset val="204"/>
        <scheme val="minor"/>
      </rPr>
      <t xml:space="preserve">, делает его прозрачным и понятным для всех участников, упрощает анализ, аудит и контроль, а также минимизирует риски за счет устранения хаоса и внедрения единых стандартов. Более того, формализация способствует автоматизации и ускорению разработки, а также облегчает внедрение изменений, в том числе новых практик безопасной разработки </t>
    </r>
    <r>
      <rPr>
        <b/>
        <sz val="11"/>
        <color theme="1"/>
        <rFont val="Calibri"/>
        <family val="2"/>
        <charset val="204"/>
        <scheme val="minor"/>
      </rPr>
      <t>[SSDL2]</t>
    </r>
    <r>
      <rPr>
        <sz val="11"/>
        <color theme="1"/>
        <rFont val="Calibri"/>
        <family val="2"/>
        <charset val="204"/>
        <scheme val="minor"/>
      </rPr>
      <t>.</t>
    </r>
  </si>
  <si>
    <r>
      <t xml:space="preserve">Разработка нормативной документации, такой как регламенты, политики и требования </t>
    </r>
    <r>
      <rPr>
        <b/>
        <sz val="11"/>
        <color theme="1"/>
        <rFont val="Calibri"/>
        <family val="2"/>
        <charset val="204"/>
        <scheme val="minor"/>
      </rPr>
      <t>[OAD3, OAD4, TMR3]</t>
    </r>
    <r>
      <rPr>
        <sz val="11"/>
        <color theme="1"/>
        <rFont val="Calibri"/>
        <family val="2"/>
        <charset val="204"/>
        <scheme val="minor"/>
      </rPr>
      <t>, является необходимым, но недостаточным условием для достижения целевого уровня зрелости процессов. Для обеспечения эффективности и результативности данных документов ключевым аспектом является их обязательное применение всеми сотрудниками организации. Необходимо внедрить механизмы контроля за неукоснительным соблюдением установленных правил и процедур на всех уровнях организационной структуры. Только при условии системного подхода к имплементации и контролю за исполнением документация будет способствовать достижению желаемых результатов.</t>
    </r>
  </si>
  <si>
    <t>1. Официальное утверждение документов руководством.
2. Обеспечить доступность документов всем сотрудникам в удобном формате (например, на внутреннем портале).
3. Ввести обязательное ознакомление с документами для всех, кого они касаются, с фиксацией в соответствующих журналах или системах.
4. Интегрировать требования документов в существующие процессы разработки, тестирования, внедрения и эксплуатации ПО.
5. Настроить используемые инструменты и системы (например, для управления проектами, версионного контроля) таким образом, чтобы они поддерживали выполнение требований.
6. Разработать шаблоны документов и чек-листы, которые упростят сотрудникам выполнение требований и контроль за их соблюдением.
7. Отслеживать показатели соблюдения регламентов и требований (например, при помощи аудитов)</t>
  </si>
  <si>
    <t>Модель угроз – это систематический подход к выявлению и оценке рисков безопасности системы или приложения. Она представляет собой детальный анализ потенциальных угроз, уязвимостей, которые могут быть использованы злоумышленниками, и последствий от возможных атак. Процесс моделирования угроз включает в себя идентификацию активов системы, определение потенциальных злоумышленников и их целей, выявление слабых мест в системе, описание возможных векторов атак и оценку потенциального ущерба от их реализации. Результаты моделирования угроз используются для разработки эффективных мер безопасности и снижения рисков до приемлемого уровня.</t>
  </si>
  <si>
    <r>
      <t xml:space="preserve">Чек-лист безопасности для приложения (или организации) формируется на основе анализа всех применимых регуляторных требований, учитывая критичность и категорию приложения </t>
    </r>
    <r>
      <rPr>
        <b/>
        <sz val="11"/>
        <color theme="1"/>
        <rFont val="Calibri"/>
        <family val="2"/>
        <charset val="204"/>
        <scheme val="minor"/>
      </rPr>
      <t>[OAD2]</t>
    </r>
    <r>
      <rPr>
        <sz val="11"/>
        <color theme="1"/>
        <rFont val="Calibri"/>
        <family val="2"/>
        <charset val="204"/>
        <scheme val="minor"/>
      </rPr>
      <t xml:space="preserve">. Его цель – обеспечить соответствие приложения всем необходимым нормативным требованиям и снизить риски безопасности, путём  объединения всех необходимых требований в один лаконичный документ, который: 
 - Описывает совокупность всех необходимых требований в одном месте.
 - Является ценным инструментом при проектировании архитектуры </t>
    </r>
    <r>
      <rPr>
        <b/>
        <sz val="11"/>
        <color theme="1"/>
        <rFont val="Calibri"/>
        <family val="2"/>
        <charset val="204"/>
        <scheme val="minor"/>
      </rPr>
      <t>[TMR4]</t>
    </r>
    <r>
      <rPr>
        <sz val="11"/>
        <color theme="1"/>
        <rFont val="Calibri"/>
        <family val="2"/>
        <charset val="204"/>
        <scheme val="minor"/>
      </rPr>
      <t xml:space="preserve">.
 - Помогает определить необходимые практики безопасности </t>
    </r>
    <r>
      <rPr>
        <b/>
        <sz val="11"/>
        <color theme="1"/>
        <rFont val="Calibri"/>
        <family val="2"/>
        <charset val="204"/>
        <scheme val="minor"/>
      </rPr>
      <t>[SSDL2]</t>
    </r>
    <r>
      <rPr>
        <sz val="11"/>
        <color theme="1"/>
        <rFont val="Calibri"/>
        <family val="2"/>
        <charset val="204"/>
        <scheme val="minor"/>
      </rPr>
      <t xml:space="preserve">.
 - Упрощает проведение аудитов и мероприятий по проверке соответствия требованиям </t>
    </r>
    <r>
      <rPr>
        <b/>
        <sz val="11"/>
        <color theme="1"/>
        <rFont val="Calibri"/>
        <family val="2"/>
        <charset val="204"/>
        <scheme val="minor"/>
      </rPr>
      <t>[VC2]</t>
    </r>
    <r>
      <rPr>
        <sz val="11"/>
        <color theme="1"/>
        <rFont val="Calibri"/>
        <family val="2"/>
        <charset val="204"/>
        <scheme val="minor"/>
      </rPr>
      <t>.
Таким образом, чек-лист служит единым источником информации по требованиям безопасности, повышая эффективность работы по обеспечению соответствия и снижению рисков.</t>
    </r>
  </si>
  <si>
    <r>
      <t xml:space="preserve">Составление базовых требований ИБ которые обязательны для всей инфраструктуры, используемого программного обеспечения (ПО) и приложений организации. Эти требования устанавливают минимально допустимый уровень защищенности, служат основой для проверок соответствия </t>
    </r>
    <r>
      <rPr>
        <b/>
        <sz val="11"/>
        <color theme="1"/>
        <rFont val="Calibri"/>
        <family val="2"/>
        <charset val="204"/>
        <scheme val="minor"/>
      </rPr>
      <t>[VC2]</t>
    </r>
    <r>
      <rPr>
        <sz val="11"/>
        <color theme="1"/>
        <rFont val="Calibri"/>
        <family val="2"/>
        <charset val="204"/>
        <scheme val="minor"/>
      </rPr>
      <t xml:space="preserve"> и обеспечивают единый подход к обеспечению безопасности. Документ с требованиями включает общие меры защиты для всей инфраструктуры и ПО, а также специальные меры, учитывающие специфику конкретных приложений и технологий. Разработанные требования рекомендуется объединить с чек-листом регуляторных требований. </t>
    </r>
    <r>
      <rPr>
        <b/>
        <sz val="11"/>
        <color theme="1"/>
        <rFont val="Calibri"/>
        <family val="2"/>
        <charset val="204"/>
        <scheme val="minor"/>
      </rPr>
      <t>[TMR3]</t>
    </r>
    <r>
      <rPr>
        <sz val="11"/>
        <color theme="1"/>
        <rFont val="Calibri"/>
        <family val="2"/>
        <charset val="204"/>
        <scheme val="minor"/>
      </rPr>
      <t>.</t>
    </r>
  </si>
  <si>
    <t>1. Назначить ответственных за разработку требований ИБ.
2. Изучить существующую документацию (политики, стандарты, регламенты) и особенности процесса разработки.
3. Ознакомиться с лучшими практиками и стандартами ИБ.
4. Определить общие меры защиты, обязательные для всей инфраструктуры и ПО.
5. Конкретно, понятно и измеримо сфорулировать требования.
6. Для каждого типа приложений или технологий (например, веб-приложения, мобильные приложения, облачные сервисы) определить дополнительные меры защиты с учетом их специфики.
8. Сгруппировать требования по категориям и области применения.
9. Оформить, согласовать и утвердить требования ИБ в виде официального документа.
10. Довести требования до всех заинтересованных сторон и сделать их выполнение обязательным. 
11. Дополнить чек-лист разработанными требованиями.
12. Обеспечить контроль выполнения требований и регулярное обновление документа.</t>
  </si>
  <si>
    <r>
      <t xml:space="preserve">Важно комплексно подходить к анализу рисков, рассматривая угрозы не только на этапе эксплуатации </t>
    </r>
    <r>
      <rPr>
        <b/>
        <sz val="11"/>
        <color theme="1"/>
        <rFont val="Calibri"/>
        <family val="2"/>
        <charset val="204"/>
        <scheme val="minor"/>
      </rPr>
      <t>[TMR1]</t>
    </r>
    <r>
      <rPr>
        <sz val="11"/>
        <color theme="1"/>
        <rFont val="Calibri"/>
        <family val="2"/>
        <charset val="204"/>
        <scheme val="minor"/>
      </rPr>
      <t>, но и на всех этапах жизненного цикла разработки ПО. Модель угроз должна охватывать потенциальные риски, которые могут возникнуть на ранних стадиях (разработка, планирование). Эта модель должна учитываться при релизе продукта. При выпуске приложений в производственную среду, модель угроз должна использоваться для оценки остаточных рисков и принятия решения о необходимости дополнительных мер безопасности.Регулярное обновление модели угроз с учетом изменений в системе, в угрожающей среде и в используемых злоумышленниками методах позволит обеспечить постоянную защиту от атак и минимизировать риски для бизнеса.</t>
    </r>
  </si>
  <si>
    <t xml:space="preserve">1. Определить область применения  модели угроз, для которой проводится моделирование угроз, её границы и ключевые компоненты;
2. Определить методологию разрабатываемой модели угроз
3. Определить роли, которые будут учавстовать в процессе моделирования угроз
4. Определить защищаемые активы: данные, компоненты приложения, инфраструктура, технологический стенд и т.д.
5. Классифицировать активы по уровню критичности: от самых важных до менее важных.
6. Определить потенциальных злоумышленников -внутренних (сотрудники, контрагенты) и внешних (хакеры, конкуренты, мошенники).
7. Определить мотивацию каждого типа злоумышленника: финансовая выгода, репутационный ущерб, политические мотивы и т.д.
8. Провести оценку возможностей злоумышленников: уровень технических знаний, доступ к ресурсам, мотивация.
9. Провести анализ с точки зрения безопасности: выявить слабые места в используемом ПО, операционных системах, сети, политиках доступа, людях.
10. Провести анализ конфигурации: правильность настройки инфраструктуры и программного обеспечения.
11. Определить вектора атак - последовательность действий, которые может предпринять злоумышленник, чтобы получить доступ к системе и нанести ущерб.
12. Описать потенциальные последствия каждой атаки.
13. Оценить риски: определить вероятность и последствия воздействия каждой атаки, а так же уровень риска (как произведение вероятности и воздействия).
14. Регулярно обновлять модель угроз с учетом архитектурных и других изменений.
</t>
  </si>
  <si>
    <t>1. Определить область применения  модели угроз, для которой проводится моделирование угроз, её границы и ключевые компоненты;
2. Определить методологию разрабатываемой модели угроз;
3. Определить роли, которые будут учавстовать в процессе моделирования угроз
4. Определить защищаемые активы: данные, компоненты приложения и т.д.
5. Классифицировать активы по уровню критичности: от самых важных до менее важных.
6. Определить потенциальных злоумышленников -внутренних (сотрудники, контрагенты) и внешних (хакеры, конкуренты, мошенники).
7. Определить мотивацию каждого типа злоумышленника: финансовая выгода, репутационный ущерб, политические мотивы и т.д.
8. Провести оценку возможностей злоумышленников: уровень технических знаний, доступ к ресурсам, мотивация.
9. Провести анализ с точки зрения безопасности: выявить слабые места в используемом ПО, операционных системах, сети, политиках доступа, людях.
10. Провести анализ конфигурации: правильность настройки инфраструктуры и программного обеспечения.
11. Определить вектора атак - последовательность действий, которые может предпринять злоумышленник, чтобы получить доступ к системе и нанести ущерб.
12. Описать потенциальные последствия каждой атаки.
13. Оценить риски: определить вероятность и последствия воздействия каждой атаки, а так же уровень риска (как произведение вероятности и воздействия).
14. Регулярно обновлять модель угроз с учетом архитектурных и других изменений</t>
  </si>
  <si>
    <r>
      <t xml:space="preserve">Меры митигации играют ключевую роль в управлении рисками информационной безопасности. Их основная задача - снизить вероятность реализации угроз и минимизировать потенциальный ущерб для организации. Выбор и реализация мер митигации основываются на результатах моделирования угроз </t>
    </r>
    <r>
      <rPr>
        <b/>
        <sz val="11"/>
        <color theme="1"/>
        <rFont val="Calibri"/>
        <family val="2"/>
        <charset val="204"/>
        <scheme val="minor"/>
      </rPr>
      <t xml:space="preserve">[TMR1] </t>
    </r>
    <r>
      <rPr>
        <sz val="11"/>
        <color theme="1"/>
        <rFont val="Calibri"/>
        <family val="2"/>
        <charset val="204"/>
        <scheme val="minor"/>
      </rPr>
      <t xml:space="preserve">и направлены на противодействие выявленным рискам.
Эффективные меры митигации учитывают специфику организации, особенности ее инфраструктуры, критичность информационных активов и характер потенциальных угроз. Они представляют собой совокупность технических, организационных и административных мер, направленных на:
 - Предотвращение рисков: устранение уязвимостей, блокирование атак, ограничение доступа к конфиденциальной информации.
 - Снижение вероятности реализации рисков: повышение сложности доступа к системам, внедрение многофакторной аутентификации, обучение сотрудников.
 - Минимизацию последствий реализации рисков: резервное копирование данных, разработка плана действий при инцидентах ИБ.
</t>
    </r>
  </si>
  <si>
    <t>1. Проанализировать результаты моделирования угроз для идентификации актуальных угроз.
2. Оценить вероятность реализации каждой угрозы и потенциальный ущерб для организации.
3. Для каждого выявленного риска определить набор мер, направленных на предотвращение, снижение вероятности реализации или минимизацию последствий.
4. Определить план реализации мер митигации (ответственных за реализацию каждой меры, сроки, ресурсы).
5. Внедрять меры в соответствии с разработанным планом.
6. Периодически проводить аудиты безопасности для оценки эффективности и корректировки мер митигации.</t>
  </si>
  <si>
    <t>Шаги реализации</t>
  </si>
  <si>
    <t>Категоризация ИС</t>
  </si>
  <si>
    <t>Изменения в регуляторах и стандартах, эволюция бизнес-целей приложения, модификация стратегии SSDL, появление новых угроз и лучших практик в сфере информационной безопасности требуют постоянного пересмотра и обновления требований. Чтобы быть уверенным в актуальности мер безопасности, необходима регулярная оценка и актуализация существующих требований. Определение оптимальной периодичности анализа и внедрение этого процесса в стандартные процедуры – ключевые факторы для поддержания эффективной системы информационной безопасности.</t>
  </si>
  <si>
    <t>1. Назначить ответственных за анализ и обновление требований ИБ. 
2. Определить какие именно требования и будут анализироваться (например, политики безопасности, стандарты, процедуры) и объекты защиты, на которые распросраняются эти требования (например, информационные системы, персональные данные, бизнес-процессы).
3. Установить периодичность анализа, исходя из динамики изменений в сфере информационной безопасности и бизнес-среде.
4. Определить критерии оценки актуальности требований безопасности.
5. Разработать шаблоны документов для фиксации результатов анализа и планируемых изменений.
6. Собрать информацию об изменениях в законодательстве, стандартах, угрозах и лучших практиках.
7. Проанализировать актуальность текущих требований на основе выбранных критериев.
8. Разработать предложения по изменению или дополнению требований.
9. Согласовать и внедрить утвержденные изменения в документацию и процессы обеспечения информационной безопасности.
10. Оповестить и ознакомить сотрудников по новым или измененным требованиям.
11. Осуществлять контроль за соблюдением обновленных требований.
12. По возможности, автоматизировать процесс сбора информации об изменениях в сфере ИБ (например, с помощью специализированных сервисов).</t>
  </si>
  <si>
    <t xml:space="preserve">1. Сформировать цели и задачи для сбора метрик, области применения (эффективность разработки, безопасность продуктов, ROI и т.д.).
2. Определить кому будут транслироваться метрики - заинтересованные стороны (руководство, разработчики, аппсеки).
3. Подобрать метрики, которые будут соответствовать выбранным целям и задачам, а так же будут релевантны, измеримы и собираемы.
4. Сформировать перечень метрик для каждой области применения. </t>
  </si>
  <si>
    <t>1. Проанализировать перечень метрик метрик, которые необходимо собирать.
2. Для каждой метрики определить источники данных, их тип (временные, текстовые, числовые) и доступность.
3. Выбрать и настроить инструменты для автоматизации сбора, исходя из источников и формата данных.
4. Разработать и задокументировать процесс сбора и обработки данных для каждой метрики, указав ответственных, периодичность и методику сбора.
5. Стандартизировать форматы данных, чтобы их можно было легко объединять и анализировать.
6. Периодически анализировать процесс сбора метрик на предмет корректности собираемых данных и эффективности работы инструментов сбора.</t>
  </si>
  <si>
    <r>
      <t xml:space="preserve">После определения перечня собираемых метрик </t>
    </r>
    <r>
      <rPr>
        <b/>
        <sz val="11"/>
        <color theme="1"/>
        <rFont val="Calibri"/>
        <family val="2"/>
        <charset val="204"/>
        <scheme val="minor"/>
      </rPr>
      <t>[RM1]</t>
    </r>
    <r>
      <rPr>
        <sz val="11"/>
        <color theme="1"/>
        <rFont val="Calibri"/>
        <family val="2"/>
        <charset val="204"/>
        <scheme val="minor"/>
      </rPr>
      <t xml:space="preserve"> необходимо разработать план их сбора и определить откуда и как эможно получить данные для расчёта этих метрик. Источники данных могут быть различными: внутренние системы (системы контроля версий, баг-трекеры, логи), внешние источники (отзывы пользователей, аналитика), а также данные, собранные вручную (опросы, экспертные оценки). Для автоматизации сбора можно использовать специализированные инструменты: системы мониторинга, инструменты автоматического анализа (например, SAST </t>
    </r>
    <r>
      <rPr>
        <b/>
        <sz val="11"/>
        <color theme="1"/>
        <rFont val="Calibri"/>
        <family val="2"/>
        <charset val="204"/>
        <scheme val="minor"/>
      </rPr>
      <t>[SPA3]</t>
    </r>
    <r>
      <rPr>
        <sz val="11"/>
        <color theme="1"/>
        <rFont val="Calibri"/>
        <family val="2"/>
        <charset val="204"/>
        <scheme val="minor"/>
      </rPr>
      <t xml:space="preserve">)  или оркестратор </t>
    </r>
    <r>
      <rPr>
        <b/>
        <sz val="11"/>
        <color theme="1"/>
        <rFont val="Calibri"/>
        <family val="2"/>
        <charset val="204"/>
        <scheme val="minor"/>
      </rPr>
      <t xml:space="preserve">[SPA6] </t>
    </r>
    <r>
      <rPr>
        <sz val="11"/>
        <color theme="1"/>
        <rFont val="Calibri"/>
        <family val="2"/>
        <charset val="204"/>
        <scheme val="minor"/>
      </rPr>
      <t xml:space="preserve">и т.д. Важно определить, на каких этапах жизненного цикла разработки или эксплуатации системы целесообразнее всего собирать данные для каждой метрики. Например, на этапе проектирования можно оценивать инфраструктурные мощности и риски </t>
    </r>
    <r>
      <rPr>
        <b/>
        <sz val="11"/>
        <color theme="1"/>
        <rFont val="Calibri"/>
        <family val="2"/>
        <charset val="204"/>
        <scheme val="minor"/>
      </rPr>
      <t>[RM2]</t>
    </r>
    <r>
      <rPr>
        <sz val="11"/>
        <color theme="1"/>
        <rFont val="Calibri"/>
        <family val="2"/>
        <charset val="204"/>
        <scheme val="minor"/>
      </rPr>
      <t xml:space="preserve">, на этапе разработки — количество ошибок в коде, на этапе эксплуатации — доступность системы и инциденты </t>
    </r>
    <r>
      <rPr>
        <b/>
        <sz val="11"/>
        <color theme="1"/>
        <rFont val="Calibri"/>
        <family val="2"/>
        <charset val="204"/>
        <scheme val="minor"/>
      </rPr>
      <t>[MI4]</t>
    </r>
    <r>
      <rPr>
        <sz val="11"/>
        <color theme="1"/>
        <rFont val="Calibri"/>
        <family val="2"/>
        <charset val="204"/>
        <scheme val="minor"/>
      </rPr>
      <t xml:space="preserve">. </t>
    </r>
  </si>
  <si>
    <r>
      <t xml:space="preserve">Регулярный анализ собранных метрик безопасности, особенно данных о дефектах, инцидентах и экономических показателях, играет ключевую роль в развитии системы информационной безопасности. Проведение периодических ретроспектив, посвященных анализу этих данных, позволяет оценить эффективность предпринимаемых мер и скорректировать стратегию безопасности.
В ходе ретроспективы важно проанализировать:
 - Динамику метрик: наблюдается ли прогресс в уменьшении количества дефектов и инцидентов, снижении ущерба?
 - Сильные и слабые стороны: какие процессы и практики работают эффективно, а какие требуют улучшения?
 - Эффективность инструментов: насколько хорошо инструменты SSDL помогают выявлять и предотвращать проблемы?
 - Корреляцию между метриками: есть ли связь между внедрением конкретных практик и изменениями в метриках?
Результаты ретроспективы служат фундаментом для принятия взвешенных решений: корректировки стратегии SSDL </t>
    </r>
    <r>
      <rPr>
        <b/>
        <sz val="11"/>
        <color theme="1"/>
        <rFont val="Calibri"/>
        <family val="2"/>
        <charset val="204"/>
        <scheme val="minor"/>
      </rPr>
      <t>[SSDL5]</t>
    </r>
    <r>
      <rPr>
        <sz val="11"/>
        <color theme="1"/>
        <rFont val="Calibri"/>
        <family val="2"/>
        <charset val="204"/>
        <scheme val="minor"/>
      </rPr>
      <t>, оптимизации бюджета на ИБ и повышения осведомленности сотрудников - донесения до них значимости безопасной разработки, формирования культуры безопасности.</t>
    </r>
  </si>
  <si>
    <t xml:space="preserve">1. Определить периодичность проведения ретроспектив.
2. Сформируйте команду экспертов, включая представителей разработки, безопасности, тестирования и руководства.
3. Собрать и сформировать отчёты по всем ключевым метрикам за выбранный период.
4. Определить формат проведения: рабочая встреча, презентация, онлайн-дискуссия.
5. Оценить динамику метрик: позитивные и негативные изменения, их возможные причины.
6. Проанализироватьэффективность процессов и инструментов.
7. Выявить корреляцию между метриками и предпринятыми действиями: какие изменения привели к положительным/негативным сдвигам?
8. Разработать план и конкретные задачи по улучшению процессов разработки и SSDL.
</t>
  </si>
  <si>
    <r>
      <t xml:space="preserve">Технологический стек — это набор инструментов и технологий, используемых на всех этапах жизненного цикла программного обеспечения: от проектирования инфраструктуры до разработки, тестирования, развертывания и поддержки приложений.
При выборе инструментов необходимо учитывать не только функциональные требования (ТЗ/ТТ), но и требования к безопасности инфраструктуры и ПО </t>
    </r>
    <r>
      <rPr>
        <b/>
        <sz val="11"/>
        <color theme="1"/>
        <rFont val="Calibri"/>
        <family val="2"/>
        <charset val="204"/>
        <scheme val="minor"/>
      </rPr>
      <t>[TMR4]</t>
    </r>
    <r>
      <rPr>
        <sz val="11"/>
        <color theme="1"/>
        <rFont val="Calibri"/>
        <family val="2"/>
        <charset val="204"/>
        <scheme val="minor"/>
      </rPr>
      <t xml:space="preserve">. Важно анализировать уязвимости и риски, связанные с каждым компонентом стека, а также возможности их интеграции с системами безопасности.
Документирование и стандартизация технологического стека — важный шаг к построению эффективной и безопасной системы разработки. Стандартизация (в рамках организации или отдельных типов проектов) упрощает:
 - Внедрение практик безопасной разработки </t>
    </r>
    <r>
      <rPr>
        <b/>
        <sz val="11"/>
        <color theme="1"/>
        <rFont val="Calibri"/>
        <family val="2"/>
        <charset val="204"/>
        <scheme val="minor"/>
      </rPr>
      <t xml:space="preserve">[SSDL2] </t>
    </r>
    <r>
      <rPr>
        <sz val="11"/>
        <color theme="1"/>
        <rFont val="Calibri"/>
        <family val="2"/>
        <charset val="204"/>
        <scheme val="minor"/>
      </rPr>
      <t xml:space="preserve"> и определение единых требований;
 - Анализ защищенности: оценка рисков и уязвимостей становится более структурированной и эффективной.
 - Взаимодействие команд: общий технологический стек облегчает коммуникацию и понимание процессов разработки.
Тщательно продуманный и стандартизированный технологический стек — это фундамент для создания надежного, безопасного и эффективного программного обеспечения.</t>
    </r>
  </si>
  <si>
    <t>1. Проанализировать требований, существующих процессов и используемых инструментов. 
2. Сформировать предварительный перечень инструментов и возможных решений для каждого этапа ЖЦ ПО (разработка, тестирование, деплой и т.д.)
3. Оценить как технические характеристики, так и аспекты безопасности инструментов.
4. Оценить стоимость внедрения и поддержки различных вариантов.
5. Провести анализ рисков безопасности, связанных с использованием выбранных инструментов и убедиться, что инструменты имеют достаточный уровень защиты и соответствуют требованиям организации.
6. Разработать меры по минимизации рисков, например, настройку безопасных конфигураций.
7. Создать документ, описывающий стандартный технологический стек, с указанием версий инструментов, конфигураций и рекомендаций по использованию.
9. Описать процессы обновления стека и добавления новых инструментов.
10. Внедрить процессы контроля за использованием утвержденных инструментов и соблюдением стандартов.
11. Регулярно пересматривать и актуализировать технологический стек с учетом новых технологий, изменений в требованиях безопасности и обратной связи от команд разработки.</t>
  </si>
  <si>
    <t>1. Определение контекст и цели оценки рисков: какое приложение/система анализируется и какие решения будут приняты на основе рисков.
2. За основу анализа собрать данные о бизнес-метриках и результаты моделирования угроз.
3. Определить методологию оценки рисков.
4. Связать бизнес-метрики с угрозами, рассчитать потенциальный ущерб от реализации угроз и их вероятность.
5. Ранжировать риски по степени их влияния на бизнес.
6. Выявить недопустимые события и разработать план по их минимизации.
7. Разработать рекомендации по улучшению процессов безопасной разработки с учетом полученных результатов анализа.
8. Разработать артефакты, отражающие результаты анализа (например, графики, диаграммы, таблицы, отчёты с выводами и рекомендациями и т.д.)</t>
  </si>
  <si>
    <t>Политика использования ПО</t>
  </si>
  <si>
    <t>План митигации</t>
  </si>
  <si>
    <t>Технологический стек</t>
  </si>
  <si>
    <t>Артефакты процесса разработки</t>
  </si>
  <si>
    <t>Определение CI/CD-конвейера</t>
  </si>
  <si>
    <r>
      <t xml:space="preserve">Только при наличии зрелого и налаженного DevOps-процесса можно говорить о успешном внедрении DevSecOps и интеграции безопасности в каждый этап разработки. В основе эффективного DevOps лежит автоматизация и минимизация рутинных работ, что позволяет:
 - Сократить операционные расходы; 
 - Оптимизировать распределение ресурсов;
 - Минимизировать человеческий фактор;
 - Сократить время вывода продукта на рынок;
Ключевым элементом автоматизированного DevOps является построение CI/CD-конвейера:
 - Определение подходов к сборке и доставке приложения: выбор инструментов и конфигураций.
 - Выбор методологии разработки (Agile, Waterfall или гибридные подходы).
 - Определение этапов конвейера (сборка, тестирование, деплой, мониторинг).
 - Внедрение системы контроля качества и безопасности на каждом этапе </t>
    </r>
    <r>
      <rPr>
        <b/>
        <sz val="11"/>
        <color theme="1"/>
        <rFont val="Calibri"/>
        <family val="2"/>
        <charset val="204"/>
        <scheme val="minor"/>
      </rPr>
      <t>[VC1].</t>
    </r>
    <r>
      <rPr>
        <sz val="11"/>
        <color theme="1"/>
        <rFont val="Calibri"/>
        <family val="2"/>
        <charset val="204"/>
        <scheme val="minor"/>
      </rPr>
      <t xml:space="preserve">
 - Разделение окружений (Dev, Test, Prod) для изоляции каждого этапа.
 - Документирование всех процессов и инструментов </t>
    </r>
    <r>
      <rPr>
        <b/>
        <sz val="11"/>
        <color theme="1"/>
        <rFont val="Calibri"/>
        <family val="2"/>
        <charset val="204"/>
        <scheme val="minor"/>
      </rPr>
      <t xml:space="preserve">[OAD5] </t>
    </r>
    <r>
      <rPr>
        <sz val="11"/>
        <color theme="1"/>
        <rFont val="Calibri"/>
        <family val="2"/>
        <charset val="204"/>
        <scheme val="minor"/>
      </rPr>
      <t xml:space="preserve">для обеспечения прозрачности и поддерживаемости.
</t>
    </r>
  </si>
  <si>
    <t>Определение подходов к сбору метрик</t>
  </si>
  <si>
    <t>1. Сбор и анализ всех требований к архитектуре (функциональные, требования ИБ и т.д.)
2. Анализ ограничений и особенностей приложения/системы: существующая архитектуры приложения и/или смежных систем, технологический стек, совместимость компонентов стека.
3. Формирование проекта безопасной архитектуры с учётом всех требований, ограничений и принципов безопасности. 
4. Проведение первичного анализа архитектуры.
5. Разработка технического проекта с описанием компонентов, тех.стека, схемами, механизмов безопасности, ответственных, результатами анализа безопасности.
6. Периодический анализ и, при необходиомсти, пересмотр архитектуры.</t>
  </si>
  <si>
    <t>1. Проанализировать существующую инфраструктуру.
2. Определить критичность данных и систем.
3. Определить модель сегментации.
4. Спроектировать сетевую схему, включающую все устройства, сервисы, зоны и связи между ними.
5. Определить правила доступа между зонами: какой трафик разрешен, а какой запрещен.
6. Внедрить и настроить технические средства в соответствии с правилами (брандмауэры, маршрутизаторы, VLAN, VPN).
7. Регулярно анализировать логи брандмауэра и систем мониторинга.
8. При необходимости актуализировать политики безопасности и правила доступа.</t>
  </si>
  <si>
    <t>Ролевая модель доступа (RBAC) — это модель управления доступом, которая основана на привязке прав не к отдельным пользователям, а к ролям, которые они выполняют в организации. Это позволяет упростить администрирование доступа, повысить уровень безопасности и обеспечить соответствие требованиям регуляторов. Ключевые элементы ролевой модели: роли, права доступа и ресурсы.
Принцип наименьших привилегий является фундаментальным при построении ролевой модели: каждый пользователь должен иметь доступ только к тем ресурсам и операциям, которые ему необходимы для выполнения своих рабочих обязанностей. На основе ролевой модели в организации можно настроить доменную аутентификацию, которая позволит централизованно управлять учетными записями и правами доступа и упростит процесс предоставления и отзыва прав при смене должности или увольнении сотрудников.</t>
  </si>
  <si>
    <t>1. Изучить структуру организации и должностные обязанности.
2. Создать список ролей, отражающий должностные функции сотрудников.
3. Определить ресурсы, к которым нужен доступ: файлы, папки, приложения, базы данных и т.д.
4. Назначьте права доступа каждой роли к соответствующим ресурсам, руководствуясь принципом наименьших привилегий.
5. Настроить доменную аутентификацию на основе службы каталогов (например, Active Directory).
6. Создать группы безопасности, соответствующие определенным ролям в RBAC.
7. Назначить пользователей в соответствующие группы, основываясь на их должностных обязанностях.
8. Настроить политики доступа к ресурсам, основываясь на группах безопасности.
9. Внедрить правила учёта УЗ пользователей, групп и ролей: назначения, смены, удаления привилегий и т.д.</t>
  </si>
  <si>
    <t>Харденинг</t>
  </si>
  <si>
    <r>
      <t xml:space="preserve">Харденинг - это безопасная настройка конфигураций для устранения потенциальных уязвимостей и снижения рисков кибератак. Во главе активности - тщательная инвентаризации и настройка всех элементов IT-инфраструктуры, анализ их конфигураций на соответствие требованиям безопасности </t>
    </r>
    <r>
      <rPr>
        <b/>
        <sz val="11"/>
        <color theme="1"/>
        <rFont val="Calibri"/>
        <family val="2"/>
        <charset val="204"/>
        <scheme val="minor"/>
      </rPr>
      <t>[TMR4]</t>
    </r>
    <r>
      <rPr>
        <sz val="11"/>
        <color theme="1"/>
        <rFont val="Calibri"/>
        <family val="2"/>
        <charset val="204"/>
        <scheme val="minor"/>
      </rPr>
      <t xml:space="preserve"> и лучшим практикам. Основные принципы харденинга:
 - Применение принципа минимальных привилегий: отключение всех ненужных сервисов, протоколов, портов, ограничение прав доступа пользователей и приложений.
 - Установка безопасных параметров: настройка аутентификации, авторизации, шифрования, журналирования, резервного копирования.
 - Своевременное обновление ПО: установка патчей безопасности, обновление антивирусных баз и т.д.
 - Документирование и автоматизация: создание документации по конфигурациям, автоматизация процессов настройки и мониторинга.</t>
    </r>
  </si>
  <si>
    <r>
      <t xml:space="preserve">Безопасность инфраструктуры не ограничивается базовым харденингом </t>
    </r>
    <r>
      <rPr>
        <b/>
        <sz val="11"/>
        <color theme="1"/>
        <rFont val="Calibri"/>
        <family val="2"/>
        <charset val="204"/>
        <scheme val="minor"/>
      </rPr>
      <t>[CNFG1]</t>
    </r>
    <r>
      <rPr>
        <sz val="11"/>
        <color theme="1"/>
        <rFont val="Calibri"/>
        <family val="2"/>
        <charset val="204"/>
        <scheme val="minor"/>
      </rPr>
      <t xml:space="preserve">. Важно учитывать специфику и слабые места приложений/организации, руководствуясь актуальными для организации рисками. Анализ результатов моделирования угроз </t>
    </r>
    <r>
      <rPr>
        <b/>
        <sz val="11"/>
        <color theme="1"/>
        <rFont val="Calibri"/>
        <family val="2"/>
        <charset val="204"/>
        <scheme val="minor"/>
      </rPr>
      <t>[TMR1]</t>
    </r>
    <r>
      <rPr>
        <sz val="11"/>
        <color theme="1"/>
        <rFont val="Calibri"/>
        <family val="2"/>
        <charset val="204"/>
        <scheme val="minor"/>
      </rPr>
      <t xml:space="preserve">, разработка мер митигации </t>
    </r>
    <r>
      <rPr>
        <b/>
        <sz val="11"/>
        <color theme="1"/>
        <rFont val="Calibri"/>
        <family val="2"/>
        <charset val="204"/>
        <scheme val="minor"/>
      </rPr>
      <t>[TMR5]</t>
    </r>
    <r>
      <rPr>
        <sz val="11"/>
        <color theme="1"/>
        <rFont val="Calibri"/>
        <family val="2"/>
        <charset val="204"/>
        <scheme val="minor"/>
      </rPr>
      <t xml:space="preserve"> и следование рекомендациям безопасности выбранного технологического стека </t>
    </r>
    <r>
      <rPr>
        <b/>
        <sz val="11"/>
        <color theme="1"/>
        <rFont val="Calibri"/>
        <family val="2"/>
        <charset val="204"/>
        <scheme val="minor"/>
      </rPr>
      <t>[TP1]</t>
    </r>
    <r>
      <rPr>
        <sz val="11"/>
        <color theme="1"/>
        <rFont val="Calibri"/>
        <family val="2"/>
        <charset val="204"/>
        <scheme val="minor"/>
      </rPr>
      <t xml:space="preserve">  - ключевые аспекты этого процесса. </t>
    </r>
  </si>
  <si>
    <t>1. Проанализировать актуальные для приложения/инфраструктуры риски и слабые места.
2. Ознакомиться с предлагаемыми (по результатам других активностей) мерами митигаций, рекомендаций по контролю ПО и ограничениями технологического стека.
3. Проанализировать текущее состояние безопасности конфигураций активов инфраструктуры.
4. Выбрать и внедрить меры защиты в существующую IT-инфраструктуру.
Настройте и протестируйте работу новых систем и механизмов безопасности.
Убедитесь, что меры безопасности не влияют на производительность и доступность критически важных приложений.
5. Дополнить документацию по безопасной настройке конфигураций.
6. Регулярно анализировать и актуализировать настройки безопасности с учетом новых угроз и изменений в инфраструктуре.</t>
  </si>
  <si>
    <t>Артефакты процесса разработки
Описание конфигураций инфраструктуры</t>
  </si>
  <si>
    <t>Описание конфигураций инфраструктуры</t>
  </si>
  <si>
    <r>
      <t xml:space="preserve">Порядок контроля использования ПО - это комплексный подход, который охватывает весь жизненный цикл программного обеспечения в организации и направлен на минимизацию рисков, связанных с его использованием. Необходимо учитывать не только технологический стек </t>
    </r>
    <r>
      <rPr>
        <b/>
        <sz val="11"/>
        <color theme="1"/>
        <rFont val="Calibri"/>
        <family val="2"/>
        <charset val="204"/>
        <scheme val="minor"/>
      </rPr>
      <t>[TP1]</t>
    </r>
    <r>
      <rPr>
        <sz val="11"/>
        <color theme="1"/>
        <rFont val="Calibri"/>
        <family val="2"/>
        <charset val="204"/>
        <scheme val="minor"/>
      </rPr>
      <t xml:space="preserve">, но и все компоненты, используемые в процессе разработки - от операционных систем до библиотек с открытым кодом </t>
    </r>
    <r>
      <rPr>
        <b/>
        <sz val="11"/>
        <color theme="1"/>
        <rFont val="Calibri"/>
        <family val="2"/>
        <charset val="204"/>
        <scheme val="minor"/>
      </rPr>
      <t>[OSS5</t>
    </r>
    <r>
      <rPr>
        <sz val="11"/>
        <color theme="1"/>
        <rFont val="Calibri"/>
        <family val="2"/>
        <charset val="204"/>
        <scheme val="minor"/>
      </rPr>
      <t xml:space="preserve">]. При этом важна не только инвентаризация, но и классификация ПО по его критичности, уровню доверия к разработчику и другим параметрам.
На основе этой информации формируется политика использования ПО, которая определяет критерии отбора допустимых программ, процедуры одобрения нового ПО и правила работы с компонентами с открытым исходным кодом. Цель — исключить или минимизировать использование ПО, которое может представлять угрозу безопасности.
Для эффективного контроля рекомендуется внедрение соответствующих инструментов: систем управления активами (ITAM), систем контроля версий </t>
    </r>
    <r>
      <rPr>
        <b/>
        <sz val="11"/>
        <color theme="1"/>
        <rFont val="Calibri"/>
        <family val="2"/>
        <charset val="204"/>
        <scheme val="minor"/>
      </rPr>
      <t>[GF1]</t>
    </r>
    <r>
      <rPr>
        <sz val="11"/>
        <color theme="1"/>
        <rFont val="Calibri"/>
        <family val="2"/>
        <charset val="204"/>
        <scheme val="minor"/>
      </rPr>
      <t xml:space="preserve">, средств мониторинга безопасности </t>
    </r>
    <r>
      <rPr>
        <b/>
        <sz val="11"/>
        <color theme="1"/>
        <rFont val="Calibri"/>
        <family val="2"/>
        <charset val="204"/>
        <scheme val="minor"/>
      </rPr>
      <t>[MI3]</t>
    </r>
    <r>
      <rPr>
        <sz val="11"/>
        <color theme="1"/>
        <rFont val="Calibri"/>
        <family val="2"/>
        <charset val="204"/>
        <scheme val="minor"/>
      </rPr>
      <t>. Эти инструменты помогают автоматизировать процессы инвентаризации, отслеживания лицензий, управления уязвимостями и реагирования на инциденты.</t>
    </r>
  </si>
  <si>
    <t>1. Проанализировать ТЗ и сформированные в нём требования.
2. Перевести ТЗ в формат задач.
3. Декомпозировать задачи, разбив крупные на более мелкие и управляемые блоки.
4. Распределить задачи между сотрудниками.
5. Осуществить контроль исполнения ТЗ на различных этапах тестирования (ревью и инструменты безопасной разработки, практики QA, приёмо-сдаточные испытания)
6. Проанализировать соответствие разработанного кода требованиям ТЗ. 
7. По мере анализа кода, фиксировать связь между элементами кода и конкретными требованиями ТЗ. Это поможет в дальнейшем доказывать соответствие разработанного ПО заданным требованиям.</t>
  </si>
  <si>
    <t>Регламент безопасного кодирования</t>
  </si>
  <si>
    <t xml:space="preserve">1. Изучить лучшие практики безопасного кодирования: OWASP Top 10, CWE, SANS Top 25, NIST Cybersecurity Framework и т.д.
2. Провести анализ существующего кода: определить распространенные уязвимости, которые встречаются в проектах компании.
3. Провести опрос разработчиков: узнать их мнение о существующих практиках безопасности, выявление проблемных зон, предложения по улучшению.
4. Изучить специфику и слабые места разрабатываемых приложений.
5. Разработать регламент безопасного кодирования, где будут содержаться все принципы и лучшие практики написания безопасного кода. 
6. Дополнить регламент конкткретными правилами, которые должны соблюдать разработчики 
7. Утвердить и сделать регламент обязательным к исполнению.
8. Довести регламент до сотрудников и разместить во внутреннем портале. </t>
  </si>
  <si>
    <t>1. Провести инвентаризацию IT-инфраструктуры: сервера, сетевые устройства, рабочие станции, приложения и базы данных.
2. Проанализировать существуюие настройки безопасности и оценить их соответствие требованиям.
3. Разработать план и инструкции по харденингу для каждого типа систем и приложений.
4. Внедрить меры харденинга, такие как:
 - Отключение ненужных сервисов, протоколов, портов;
 - Настройка сильных паролей и механизмов аутентификации;
 - Журналирование и мониторинг событий безопасности;
 - Настройка брандмауэров и других инструментов безопасности;
 - Внедрение шифрования данных при хранении и передаче;
 - Регулярная установка обновлений и патчей;
5. Создатать подробную документацию по безопасной настройке конфигураций.
6. Довести информацию до сотрудников и разместить во внутреннем портале. 
7. Регулярно анализировать и актуализировать настройки безопасности с учетом новых угроз и изменений в инфре.</t>
  </si>
  <si>
    <t>1. Определить цели и задачи внедрения CI/CD.
2. Определить методологию разработки, этапы, требования безопасности и необходимые меры контроля на каждом этапе.
3. Определить технологический стек.
4. Настроить инструменты (репозиториев кода, системы контроля версий и т.д.)
5. Создать пайплайны CI/CD для автоматизации этапов сборки, тестирования и деплоя.
6. Настроить окружения (Dev, Test, Prod) и процесс автоматического перемещения кода между ними.
7. Задокументировать все этапы и процессы CI/CD-конвейера.
8. Довести информацию до сотрудников и разместить во внутреннем портале. 
9. Отслеживать ключевые метрики CI/CD-конвейера (время сборки, частота деплоя, количество ошибок и уязвимостей) и, при необходимости, вносить коррективы.</t>
  </si>
  <si>
    <t>1. Провести полный анализ всего ПО, используемого в организации, включая операционные системы, серверное ПО, приложения, библиотеки, фреймворки, компоненты с открытым исходным кодом (OSS).
2. Классифицировать ПО по типам, критичности для бизнеса, уровню доверия к разработчику.
3. Создайте реестр с описанием каждого компонента: название, версия, разработчик, назначение, место использования, информация о поддержке и лицензии.
4. Утвердить перечень допустимого ПО и определить критерии отбора (например, уровень безопасности, наличие поддержки, лицензионная чистота).
5. Установить процедуру одобрения нового ПО: кто и на основании каких критериев может одобрять использование ПО, не входящего в утвержденный перечень.
6. Разработать правила использования ПО с открытым исходным кодом (OSS): оценка рисков, проверка лицензий, контроль уязвимостей.
7. На основе предыдущих пунктов сформировать политику использования ПО, дополнив её, при необходимости, информацией о мерах безопасности, которые необходимо применять при работе с компонентами.
8. Довести политику до сотрудников и разместить во внутреннем портале. 
9. Внедрить инструменты контроля используемого ПО (инвентаризация, отслеживание лицензий, мониторинг безопасности и т.д.).
10. Анализировать данные о выявленных уязвимостях и инцидентах безопасности, связанных с ПО, для своевременного принятия мер по их устранению.</t>
  </si>
  <si>
    <t xml:space="preserve"> 1. Определить область применения чек-листа (для конкретного приложения, для всей организации, для определенного типа приложений).
2. Определить все применимые регуляторы и требования законодательства. 
3. Провести анализ каждого регулятора и выделить требования, которые непосредственно относятся к безопасности приложения (или организации).
4. Составить список всех актуальных регуляторных требований.
5. Сгруппировать требования по категориям (например, аутентификация, авторизация, шифрование, безопасность данных, управление уязвимостями)
6. Изучить каждое требование на дублирование и объедините похожие требования.
7. Создать структуру чек-листа. Разделить его на разделы по категориям требований.
8. Сформулируйте требования в виде конкретных вопросов или утверждений, на которые можно ответить "да" или "нет"
9. Добавьте столбцы для отмечания соответствия требованиям (например, "Выполнено", "Не выполнено", "В процессе")
10. Использовать чек-лист при проведении необходимых мероприятий, где важен учёт требований (например, при проектировании, ПСИ или аудитах).
11. Довести перечень до сотрудников и разместить во внутреннем портале. 
12. Отслеживать изменения в регуляторных требованиях и регулярно обновлять чек-лист.</t>
  </si>
  <si>
    <t>Чек-лист требований
Требования ИБ к ПО</t>
  </si>
  <si>
    <t>1. Проанализировать Политику, чтобы четко понимать контекст, цели и общие требования к безопасной разработке.
2. Определить, для кого предназначен Регламент (разработчики, тестировщики, специалисты по безопасности, руководители проектов и т.д.), чтобы адаптировать язык и уровень детализации.
3. Определить логическую структуру документа, разделы, подразделы, чтобы обеспечить его понятность и удобство использования.
4. Для каждого процесса, обозначенного в Политике, описать конкретные шаги, которые необходимо выполнить.
5. Определить ролевую модель и чётко указать, кто и за что отвечает в каждом процессе.
6. Предоставить информацию об инструментах и технологиях, которые рекомендуется или обязательно использовать для реализации практик безопасности.
7. Дополнить (при необходимости) текстовое описание схемами, диаграммами, таблицами и другими визуальными элементами, чтобы улучшить восприятие и понимание материала (например, наглядные процессные карты, отражающие последовательность действий и взаимодействие участников в рамках процессов безопасной разработки)
8. Разработать шаблоны документов (например, плана тестирования безопасности) и чек-листы, которые помогут сотрудникам следовать требованиям Регламента.
9. Создать или дополнить внутренний портал безопасности дополнительной информацией, примерами, рекомендациями по безопасной разработке.
10. Довести регламент до сотрудников и разместить во внутреннем портале. 
11. Утвердить документ и внедрить процедуры контроля за соблюдением требований Регламента, например, в рамках внутренних аудитов.
12. Установить периодичность пересмотра и актуализации Регламента с учетом изменений в законодательстве, стандартах, технологиях и угрозах безопасности.</t>
  </si>
  <si>
    <t>1. Четко сформулировать цели классификации приложений (например, оптимизация ресурсов на безопасность, приоритизация внедрения практик SSDL)
2. Определить критерии, на основе которых будет проводиться ранжирование. 
3. Разработать шкалу критичности с определенным количеством уровней (например, низкий, средний, высокий, критический).
4. Описать характеристики приложений, соответствующие каждому уровню критичности.
5. При необходимости разработать дополнительные категории для группировки приложений по специфике (например, фронтенд/бэкенд, мобильные/веб-приложения).
6. Формализовать и задокументировать методику ранжирования (пошаговую инструкцию по оценке и классификации приложений)
7. Определить ответственных за проведение ранжирования.
8. Протестировать методику на небольшом количестве приложений для выявления недостатков и корректировки.
9. Провести обучение сотрудников по применению методики.
10. Осуществить ранжирование всех приложений, подпадающих под действие стратегии безопасной разработки.
11. Включить информацию о критичности приложений в паспорт системы.
12. Довести информацию до сотрудников и разместить во внутреннем портале. 
13. Использовать данные ранжирования при планировании и реализации мероприятий по обеспечению безопасности разработки.
14. Периодически пересматривать и актуализировать методику с учетом изменений в бизнесе, технологиях и требованиях безопасности.</t>
  </si>
  <si>
    <t>1. Проанализировать, как организована разработка в настоящее время, какие методологии используются, какие инструменты применяются.
2. Оценить, насколько в целом формализован текущий процесс разработки и какие его аспекты требуют первоочередного внимания.
3. Детально описать каждый этап процесса разработки, включая цели, входные и выходные данные, ответственных, сроки и критерии успешного завершения.
4. Создать необходимую документацию, регламентирующую выполнение каждого этапа, например, инструкции по написанию кода, проведению тестирования, управлению версиями.
5. Использовать схемы, диаграммы, модели для наглядного представления процесса разработки и взаимосвязи его этапов.
6. Поэтапно внедрять формализованный процесс, начиная с отдельных команд или проектов, и, по мере готовности, распространять на всю организацию.
7. Максимально автоматизировать рутинные операции и процессы, например, сбор требований, тестирование, сборку и развертывание ПО.
8. Довести информацию до сотрудников и разместить во внутреннем портале. 
9. Внедрить механизмы контроля за соблюдением формализованного процесса, например, регулярные аудиты, код-ревью, анализ метрики.</t>
  </si>
  <si>
    <t xml:space="preserve">1. Определить цели, задачи и области действия Политики.
2. Сформировать рабочую группу с участием представителей разработки, безопасности, юристов и других заинтересованных сторон.
3. Провести анализ существующих процессов разработки, используемых инструментов и практик безопасности.
4. Изучить отраслевые стандарты и рекомендации, релевантные для организации.
5. Описать основные принципы, цели и обязательства организации в области безопасности ПО.
6. Детализировать требования к различным практикам SSDL, включая:
Управление рисками безопасности;
Безопасное проектированию и разработке;
Тестировании безопасности на всех этапах;
Управление уязвимостями;
Реагирование на инциденты безопасности и т.д.
7. Четко определить роли и ответственных за выполнение требований.
8. Согласовать и обеспечить официальное утверждение Политики руководством организации.
9. Довести политику до сотрудников и разместить во внутреннем портале. 
10. Провести анализ существующих процессов разработки, выявить и внедрить необходимые изменения для соответствия Политике.
11. Разработать или адаптировать шаблоны документации (например, Модель Угроз), учитывающие требования Политики.
12. Внедрить метрики и индикаторы для оценки эффективности Политики и отслеживания прогресса.
13. Пересматривать и актуализировать Политику не реже одного раза в год или при значительных изменениях в законодательстве, технологиях, угрозах безопасности.
</t>
  </si>
  <si>
    <r>
      <t xml:space="preserve">Метрики - это измеримые показатели, которые отражают эффективность работы инструментов, приложений и организации в целом. Анализ метрик позволяет выявить сильные и слабые стороны, определить зоны развития и своевременно оптимизировать процессы разработки и эксплуатации.
Ключевым этапом является определение целей сбора и использования метрик. Важно разделять метрики по областям применения, например:
 - </t>
    </r>
    <r>
      <rPr>
        <u/>
        <sz val="11"/>
        <color theme="1"/>
        <rFont val="Calibri"/>
        <family val="2"/>
        <charset val="204"/>
        <scheme val="minor"/>
      </rPr>
      <t>Бизнес-метрики</t>
    </r>
    <r>
      <rPr>
        <sz val="11"/>
        <color theme="1"/>
        <rFont val="Calibri"/>
        <family val="2"/>
        <charset val="204"/>
        <scheme val="minor"/>
      </rPr>
      <t xml:space="preserve"> </t>
    </r>
    <r>
      <rPr>
        <b/>
        <sz val="11"/>
        <color theme="1"/>
        <rFont val="Calibri"/>
        <family val="2"/>
        <charset val="204"/>
        <scheme val="minor"/>
      </rPr>
      <t>[RM2]</t>
    </r>
    <r>
      <rPr>
        <sz val="11"/>
        <color theme="1"/>
        <rFont val="Calibri"/>
        <family val="2"/>
        <charset val="204"/>
        <scheme val="minor"/>
      </rPr>
      <t xml:space="preserve">: отражают влияние технологий на бизнес-показатели (например, ROI, time-to-market).
 - </t>
    </r>
    <r>
      <rPr>
        <u/>
        <sz val="11"/>
        <color theme="1"/>
        <rFont val="Calibri"/>
        <family val="2"/>
        <charset val="204"/>
        <scheme val="minor"/>
      </rPr>
      <t>Метрики стратегии</t>
    </r>
    <r>
      <rPr>
        <sz val="11"/>
        <color theme="1"/>
        <rFont val="Calibri"/>
        <family val="2"/>
        <charset val="204"/>
        <scheme val="minor"/>
      </rPr>
      <t xml:space="preserve"> </t>
    </r>
    <r>
      <rPr>
        <b/>
        <sz val="11"/>
        <color theme="1"/>
        <rFont val="Calibri"/>
        <family val="2"/>
        <charset val="204"/>
        <scheme val="minor"/>
      </rPr>
      <t>[SSDL5]</t>
    </r>
    <r>
      <rPr>
        <sz val="11"/>
        <color theme="1"/>
        <rFont val="Calibri"/>
        <family val="2"/>
        <charset val="204"/>
        <scheme val="minor"/>
      </rPr>
      <t xml:space="preserve">: показывают прогресс в реализации стратегии безопасной разработки (например, количество уязвимостей, найденных на разных этапах).
 - </t>
    </r>
    <r>
      <rPr>
        <u/>
        <sz val="11"/>
        <color theme="1"/>
        <rFont val="Calibri"/>
        <family val="2"/>
        <charset val="204"/>
        <scheme val="minor"/>
      </rPr>
      <t>Операционные метрики</t>
    </r>
    <r>
      <rPr>
        <sz val="11"/>
        <color theme="1"/>
        <rFont val="Calibri"/>
        <family val="2"/>
        <charset val="204"/>
        <scheme val="minor"/>
      </rPr>
      <t>: характеризуют эффективность эксплуатации систем (например, время простоя, количество инцидентов).
Каждой цели соответствует свой набор метрик, при этом некоторые метрики могут использоваться для разных целей. Состав необходимых метрик формируется исходя из поставленных задач.
Важнейшее свойство метрик - измеримость. Каждый показатель должен быть четко определен и допускать объективное измерение.</t>
    </r>
  </si>
  <si>
    <r>
      <t xml:space="preserve">На этапе проектирования важно учесть не только функциональные требования, но и комплекс мер, которые обеспечат безопасность данных и устойчивость системы к атакам. Архитектура должна проектироваться с учетом всех требований </t>
    </r>
    <r>
      <rPr>
        <b/>
        <sz val="11"/>
        <color theme="1"/>
        <rFont val="Calibri"/>
        <family val="2"/>
        <charset val="204"/>
        <scheme val="minor"/>
      </rPr>
      <t>[TMR4]</t>
    </r>
    <r>
      <rPr>
        <sz val="11"/>
        <color theme="1"/>
        <rFont val="Calibri"/>
        <family val="2"/>
        <charset val="204"/>
        <scheme val="minor"/>
      </rPr>
      <t xml:space="preserve">, принципов безопасной разработки, используемого технологического стека </t>
    </r>
    <r>
      <rPr>
        <b/>
        <sz val="11"/>
        <color theme="1"/>
        <rFont val="Calibri"/>
        <family val="2"/>
        <charset val="204"/>
        <scheme val="minor"/>
      </rPr>
      <t>[TP1]</t>
    </r>
    <r>
      <rPr>
        <sz val="11"/>
        <color theme="1"/>
        <rFont val="Calibri"/>
        <family val="2"/>
        <charset val="204"/>
        <scheme val="minor"/>
      </rPr>
      <t xml:space="preserve">, используемой методологии и распределения сред </t>
    </r>
    <r>
      <rPr>
        <b/>
        <sz val="11"/>
        <color theme="1"/>
        <rFont val="Calibri"/>
        <family val="2"/>
        <charset val="204"/>
        <scheme val="minor"/>
      </rPr>
      <t xml:space="preserve">[TP3]. </t>
    </r>
    <r>
      <rPr>
        <sz val="11"/>
        <color theme="1"/>
        <rFont val="Calibri"/>
        <family val="2"/>
        <charset val="204"/>
        <scheme val="minor"/>
      </rPr>
      <t xml:space="preserve">Ключевыми принципами проектирования безопасной архитектуры являются:
 - </t>
    </r>
    <r>
      <rPr>
        <u/>
        <sz val="11"/>
        <color theme="1"/>
        <rFont val="Calibri"/>
        <family val="2"/>
        <charset val="204"/>
        <scheme val="minor"/>
      </rPr>
      <t>Безопасность по умолчанию</t>
    </r>
    <r>
      <rPr>
        <sz val="11"/>
        <color theme="1"/>
        <rFont val="Calibri"/>
        <family val="2"/>
        <charset val="204"/>
        <scheme val="minor"/>
      </rPr>
      <t xml:space="preserve">: система должна быть максимально защищена "из коробки", с минимальными привилегиями для пользователей и процессов.
 - </t>
    </r>
    <r>
      <rPr>
        <u/>
        <sz val="11"/>
        <color theme="1"/>
        <rFont val="Calibri"/>
        <family val="2"/>
        <charset val="204"/>
        <scheme val="minor"/>
      </rPr>
      <t>Глубокая защита</t>
    </r>
    <r>
      <rPr>
        <sz val="11"/>
        <color theme="1"/>
        <rFont val="Calibri"/>
        <family val="2"/>
        <charset val="204"/>
        <scheme val="minor"/>
      </rPr>
      <t xml:space="preserve">: использование нескольких уровней защиты для предотвращения несанкционированного доступа.
 - </t>
    </r>
    <r>
      <rPr>
        <u/>
        <sz val="11"/>
        <color theme="1"/>
        <rFont val="Calibri"/>
        <family val="2"/>
        <charset val="204"/>
        <scheme val="minor"/>
      </rPr>
      <t xml:space="preserve">Минимизация поверхности атаки </t>
    </r>
    <r>
      <rPr>
        <b/>
        <u/>
        <sz val="11"/>
        <color theme="1"/>
        <rFont val="Calibri"/>
        <family val="2"/>
        <charset val="204"/>
        <scheme val="minor"/>
      </rPr>
      <t>[CNFG1]</t>
    </r>
    <r>
      <rPr>
        <sz val="11"/>
        <color theme="1"/>
        <rFont val="Calibri"/>
        <family val="2"/>
        <charset val="204"/>
        <scheme val="minor"/>
      </rPr>
      <t xml:space="preserve">: ограничение количества открытых портов, сервисов и интерфейсов.
 - </t>
    </r>
    <r>
      <rPr>
        <u/>
        <sz val="11"/>
        <color theme="1"/>
        <rFont val="Calibri"/>
        <family val="2"/>
        <charset val="204"/>
        <scheme val="minor"/>
      </rPr>
      <t>Принцип наименьших привилегий</t>
    </r>
    <r>
      <rPr>
        <b/>
        <sz val="11"/>
        <color theme="1"/>
        <rFont val="Calibri"/>
        <family val="2"/>
        <charset val="204"/>
        <scheme val="minor"/>
      </rPr>
      <t xml:space="preserve"> [AC2]</t>
    </r>
    <r>
      <rPr>
        <sz val="11"/>
        <color theme="1"/>
        <rFont val="Calibri"/>
        <family val="2"/>
        <charset val="204"/>
        <scheme val="minor"/>
      </rPr>
      <t>: предоставление пользователям и процессам только тех прав доступа, которые необходимы для выполнения их функций.
Эти принципы должны быть заложены в самом начале и учитываться при принятии всех архитектурных решений.</t>
    </r>
    <r>
      <rPr>
        <b/>
        <sz val="11"/>
        <color theme="1"/>
        <rFont val="Calibri"/>
        <family val="2"/>
        <charset val="204"/>
        <scheme val="minor"/>
      </rPr>
      <t xml:space="preserve">
</t>
    </r>
    <r>
      <rPr>
        <sz val="11"/>
        <color theme="1"/>
        <rFont val="Calibri"/>
        <family val="2"/>
        <charset val="204"/>
        <scheme val="minor"/>
      </rPr>
      <t>Важно также провести тщательный анализ архитектуры на предмет потенциальных уязвимостей и рисков безопасности, что позволит выявить слабые места еще на ранних этапах и своевременно внести необходимые изменения для их устранения.
Результатом проектирования становится технический проект — документ, который подробно описывает архитектуру системы, технологический стек, подходы к управлению данными, концепцию обеспечения безопасности, а также содержит результаты анализа безопасности и меры по минимизации рисков.</t>
    </r>
  </si>
  <si>
    <r>
      <t xml:space="preserve">Для создания защищенных приложений  важно закладывать безопасность еще на этапе разработки.
Два ключевых принципа безопасного кодирования:
 - </t>
    </r>
    <r>
      <rPr>
        <u/>
        <sz val="11"/>
        <color theme="1"/>
        <rFont val="Calibri"/>
        <family val="2"/>
        <charset val="204"/>
        <scheme val="minor"/>
      </rPr>
      <t>Defensive programming</t>
    </r>
    <r>
      <rPr>
        <sz val="11"/>
        <color theme="1"/>
        <rFont val="Calibri"/>
        <family val="2"/>
        <charset val="204"/>
        <scheme val="minor"/>
      </rPr>
      <t xml:space="preserve"> - проактивный подход, при котором разработчики заранее учитывают все возможные ошибки, некорректные данные, нештатные ситуации, которые могут возникнуть во время работы приложения.
 - </t>
    </r>
    <r>
      <rPr>
        <u/>
        <sz val="11"/>
        <color theme="1"/>
        <rFont val="Calibri"/>
        <family val="2"/>
        <charset val="204"/>
        <scheme val="minor"/>
      </rPr>
      <t>Secure coding</t>
    </r>
    <r>
      <rPr>
        <sz val="11"/>
        <color theme="1"/>
        <rFont val="Calibri"/>
        <family val="2"/>
        <charset val="204"/>
        <scheme val="minor"/>
      </rPr>
      <t xml:space="preserve"> - изучение и применение разработчиками лучших практик безопасного кодинга: использование проверенных библиотек, избегание нежелательных конструкций и т.д.
На основе этих принципов и лучших практик необходимо разработать внутренний документ — "Регламент безопасного кодирования". Этот документ должен содержать конкретные правила, рекомендации и примеры безопасного кода, которыми должны руководствоваться все разработчики в организации.
Для изучения уязвимостей и практик безопасного кода разработчики могут проходить специализированные курсы </t>
    </r>
    <r>
      <rPr>
        <b/>
        <sz val="11"/>
        <color theme="1"/>
        <rFont val="Calibri"/>
        <family val="2"/>
        <charset val="204"/>
        <scheme val="minor"/>
      </rPr>
      <t>[ET2]</t>
    </r>
    <r>
      <rPr>
        <sz val="11"/>
        <color theme="1"/>
        <rFont val="Calibri"/>
        <family val="2"/>
        <charset val="204"/>
        <scheme val="minor"/>
      </rPr>
      <t xml:space="preserve"> или изучать списки известных уязвимостей (OWASP top-10, CVSS, CWE и т.д.)
</t>
    </r>
  </si>
  <si>
    <r>
      <t xml:space="preserve">На этапе написания кода следует осуществлять контроль соответствия кода техническому заданию и всем сформулированным в ТЗ требованиям — как функциональным, так и нефункциональным (в т.ч. ИБ).
При организации контроля нужно руководствоваться двумя принципами: 
 - </t>
    </r>
    <r>
      <rPr>
        <u/>
        <sz val="11"/>
        <color theme="1"/>
        <rFont val="Calibri"/>
        <family val="2"/>
        <charset val="204"/>
        <scheme val="minor"/>
      </rPr>
      <t>Исключение избыточности</t>
    </r>
    <r>
      <rPr>
        <sz val="11"/>
        <color theme="1"/>
        <rFont val="Calibri"/>
        <family val="2"/>
        <charset val="204"/>
        <scheme val="minor"/>
      </rPr>
      <t xml:space="preserve">: код должен быть лаконичным и содержать только то, что необходимо для реализации заданной функциональности. "Лишний" код — это не только признак некачественной разработки, но и потенциальная проблема безопасности, усложняющая тестирование и поддержку продукта.
 - </t>
    </r>
    <r>
      <rPr>
        <u/>
        <sz val="11"/>
        <color theme="1"/>
        <rFont val="Calibri"/>
        <family val="2"/>
        <charset val="204"/>
        <scheme val="minor"/>
      </rPr>
      <t>Обеспечение полноты</t>
    </r>
    <r>
      <rPr>
        <sz val="11"/>
        <color theme="1"/>
        <rFont val="Calibri"/>
        <family val="2"/>
        <charset val="204"/>
        <scheme val="minor"/>
      </rPr>
      <t>: код должен реализовывать все требования, описанные в ТЗ.
Контроль ТЗ достигается благодаря грамотной декомпозиции задач - разбиение больших и сложных блоков функциональности на более мелкие и управляемые модули упрощает контроль их реализации в коде.</t>
    </r>
  </si>
  <si>
    <r>
      <t xml:space="preserve">Рефакторинг - это процесс изменения существующего кода приложения без изменения его функциональности. Цель рефакторинга - улучшить структуру, читаемость и оптимизацию кода, что упрощает его анализ, модификацию и сопровождение в будущем.
Вот некоторые ключевые аспекты рефакторинга:
 - </t>
    </r>
    <r>
      <rPr>
        <u/>
        <sz val="11"/>
        <color theme="1"/>
        <rFont val="Calibri"/>
        <family val="2"/>
        <charset val="204"/>
        <scheme val="minor"/>
      </rPr>
      <t>Повышение читаемости и понятности кода</t>
    </r>
    <r>
      <rPr>
        <sz val="11"/>
        <color theme="1"/>
        <rFont val="Calibri"/>
        <family val="2"/>
        <charset val="204"/>
        <scheme val="minor"/>
      </rPr>
      <t xml:space="preserve">: Структурирование, использование осмысленных имен переменных и функций, сокращение дублирующегося кода, разделение сложных функций на более мелкие и т.д.
 - </t>
    </r>
    <r>
      <rPr>
        <u/>
        <sz val="11"/>
        <color theme="1"/>
        <rFont val="Calibri"/>
        <family val="2"/>
        <charset val="204"/>
        <scheme val="minor"/>
      </rPr>
      <t>Улучшение производительности:</t>
    </r>
    <r>
      <rPr>
        <sz val="11"/>
        <color theme="1"/>
        <rFont val="Calibri"/>
        <family val="2"/>
        <charset val="204"/>
        <scheme val="minor"/>
      </rPr>
      <t xml:space="preserve"> Оптимизация алгоритмов, использование более эффективных структур данных, устранение ненужных вычислений и т.д.
 - </t>
    </r>
    <r>
      <rPr>
        <u/>
        <sz val="11"/>
        <color theme="1"/>
        <rFont val="Calibri"/>
        <family val="2"/>
        <charset val="204"/>
        <scheme val="minor"/>
      </rPr>
      <t>Снижение сложности:</t>
    </r>
    <r>
      <rPr>
        <sz val="11"/>
        <color theme="1"/>
        <rFont val="Calibri"/>
        <family val="2"/>
        <charset val="204"/>
        <scheme val="minor"/>
      </rPr>
      <t xml:space="preserve"> Упрощение логики, разделение кода на модули, использование шаблонов проектирования, что делает код более легко понимаемым и модифицируемым.
 - </t>
    </r>
    <r>
      <rPr>
        <u/>
        <sz val="11"/>
        <color theme="1"/>
        <rFont val="Calibri"/>
        <family val="2"/>
        <charset val="204"/>
        <scheme val="minor"/>
      </rPr>
      <t>Устранение потенциальных уязвимостей</t>
    </r>
    <r>
      <rPr>
        <sz val="11"/>
        <color theme="1"/>
        <rFont val="Calibri"/>
        <family val="2"/>
        <charset val="204"/>
        <scheme val="minor"/>
      </rPr>
      <t xml:space="preserve">: Рефакторинг может помочь исправить ошибки в коде, которые могут приводить к уязвимостям. Например, переработка кода, связанного с обработкой ввода данных, может устранить риски SQL-инъекций или межсайтовых скриптингов.
</t>
    </r>
  </si>
  <si>
    <t>1. Идентифицировать участки кода, которые нуждаются в улучшении: сложные, нечитаемые, дублирующиеся, неэффективные.
2. Тщательно изучить исходный код, чтобы понять его структуру, логику, зависимости и т.д.
3. Определить план рефакторинга и ответственных.
3. Вносить изменения поэтапно, регулярно проверяя код тестами.
4. Использовать инструменты рефакторинга (например, плагины для IDE) для автоматизации простых операций, таких как переименование переменных, извлечение методов и т.д.
5. Задокументировать все изменения, внесенные в код, чтобы позже легче было отслеживать историю рефакторинга.
6. Провести тестирование производительности приложения после рефакторинга, чтобы убедиться, что изменения не ухудшили производительность.
7. Проводить рефакторинг регулярно при возникновении необходимости.</t>
  </si>
  <si>
    <r>
      <t xml:space="preserve">Автоматизация развертывания - это процесс, который позволяет переносить приложения между различными средами (разработка, тестирование, производство) и настраивать их конфигурацию без необходимости вносить изменения в сам код. Ключевой принцип здесь - отделение кода приложения от его конфигурационных параметров, которые могут легко меняться без перекомпиляции.
Автоматизация развертывания достигается благодаря стандартизации процессов и использованию инструментов (например, Jenkins, Ansible, Docker, Kubernetes). Настройка параметров развертывания осуществляется через конфигурационные файлы или специальные инструменты, которые позволяют легко изменять параметры без необходимости в изменении кода. Такой подход значительно сокращает время развертывания, минимизирует риски возникновения ошибок, делает процесс развертывания более гибким, а так же оптимизирует работу сотрудников, осовбождая их от рутинных задач. 
Важно, чтобы подробная инструкция по развёртыванию была задументирована для переиспользования, а так же упрощения и понимания процесса </t>
    </r>
    <r>
      <rPr>
        <b/>
        <sz val="11"/>
        <color theme="1"/>
        <rFont val="Calibri"/>
        <family val="2"/>
        <charset val="204"/>
        <scheme val="minor"/>
      </rPr>
      <t>[OAD4]</t>
    </r>
    <r>
      <rPr>
        <sz val="11"/>
        <color theme="1"/>
        <rFont val="Calibri"/>
        <family val="2"/>
        <charset val="204"/>
        <scheme val="minor"/>
      </rPr>
      <t>.</t>
    </r>
  </si>
  <si>
    <r>
      <t xml:space="preserve">Перед развёртыванием приложения попадает в продуктивную среду необходимо убедиться, что оно прошло все этапы и необходимое тестирование, соответствует всем требованиям качества и безопасности, а так же соблюдает ОРД  Компании </t>
    </r>
    <r>
      <rPr>
        <b/>
        <sz val="11"/>
        <color theme="1"/>
        <rFont val="Calibri"/>
        <family val="2"/>
        <charset val="204"/>
        <scheme val="minor"/>
      </rPr>
      <t>[OAD5]</t>
    </r>
    <r>
      <rPr>
        <sz val="11"/>
        <color theme="1"/>
        <rFont val="Calibri"/>
        <family val="2"/>
        <charset val="204"/>
        <scheme val="minor"/>
      </rPr>
      <t xml:space="preserve">. Это особенно важно в рамках CI/CD конвейера, где автоматизация может ускорить процесс и повысить риск развертывания уязвимого продукта.
Ключевые этапы проверки включают функциональное тестирование, нагрузочное, инструментальные проверки безопасности и проверку соответствия требованиям и политике безопасности компании. В идеале эта проверка происходит во время приемки-сдачи, но в контексте глубокой автоматизации процесса развертывания риск выхода в прод уязвимого продукта увеличивается.
Для минимизации этого риска можно применять Quality Gate </t>
    </r>
    <r>
      <rPr>
        <b/>
        <sz val="11"/>
        <color theme="1"/>
        <rFont val="Calibri"/>
        <family val="2"/>
        <charset val="204"/>
        <scheme val="minor"/>
      </rPr>
      <t>[VC1]</t>
    </r>
    <r>
      <rPr>
        <sz val="11"/>
        <color theme="1"/>
        <rFont val="Calibri"/>
        <family val="2"/>
        <charset val="204"/>
        <scheme val="minor"/>
      </rPr>
      <t xml:space="preserve"> в блокирующем режиме, что  предотвращает развертывание приложения в Production, если оно не удовлетворяет заданным критериям.</t>
    </r>
  </si>
  <si>
    <t xml:space="preserve">1. Проанализировать документацию по процессу разработки и выявить необходимые шаги, проверки и требования, необходимые для разрешения деплоя приложения. 
2. Выяснить какие есть несоответствия и разработать план корректировки процесса.
3. Настроить пайплайны разработки в соответствии с выявленными требованиями (добавить все необходимые шаги и виды тестирования).
4. Внедрить QG в пайплайн разработки для автоматизации проверки качества и недопущения уязвимого продукта в промышленную эксплуатацию. 
5. Обновить документацию по процессу разработки в соответствии с изменениями.
</t>
  </si>
  <si>
    <t>Эксплуатационная документация</t>
  </si>
  <si>
    <r>
      <t xml:space="preserve">Развертываемое приложение должно сопровождаться комплексной документацией, которая обеспечивает четкое понимание его структуры, функциональности, используемых технологий и процесса эксплуатации. Такая документация может содержать следующую информацию:
 - </t>
    </r>
    <r>
      <rPr>
        <u/>
        <sz val="11"/>
        <color theme="1"/>
        <rFont val="Calibri"/>
        <family val="2"/>
        <charset val="204"/>
        <scheme val="minor"/>
      </rPr>
      <t xml:space="preserve">Архитектурная схема </t>
    </r>
    <r>
      <rPr>
        <b/>
        <u/>
        <sz val="11"/>
        <color theme="1"/>
        <rFont val="Calibri"/>
        <family val="2"/>
        <charset val="204"/>
        <scheme val="minor"/>
      </rPr>
      <t>[TP4]</t>
    </r>
    <r>
      <rPr>
        <sz val="11"/>
        <color theme="1"/>
        <rFont val="Calibri"/>
        <family val="2"/>
        <charset val="204"/>
        <scheme val="minor"/>
      </rPr>
      <t xml:space="preserve">: общее устройство приложения, взаимодействие компонентов и подсистем, используемые технологии и инфраструктурные решения.
 - </t>
    </r>
    <r>
      <rPr>
        <u/>
        <sz val="11"/>
        <color theme="1"/>
        <rFont val="Calibri"/>
        <family val="2"/>
        <charset val="204"/>
        <scheme val="minor"/>
      </rPr>
      <t>Описание компонентов и подсистем</t>
    </r>
    <r>
      <rPr>
        <sz val="11"/>
        <color theme="1"/>
        <rFont val="Calibri"/>
        <family val="2"/>
        <charset val="204"/>
        <scheme val="minor"/>
      </rPr>
      <t xml:space="preserve">: подробное описание каждого компонента или подсистемы приложения, их функциональность, взаимодействие с другими компонентами, используемые технологии и библиотеки.
 - </t>
    </r>
    <r>
      <rPr>
        <u/>
        <sz val="11"/>
        <color theme="1"/>
        <rFont val="Calibri"/>
        <family val="2"/>
        <charset val="204"/>
        <scheme val="minor"/>
      </rPr>
      <t>Диаграммы потоков данных</t>
    </r>
    <r>
      <rPr>
        <sz val="11"/>
        <color theme="1"/>
        <rFont val="Calibri"/>
        <family val="2"/>
        <charset val="204"/>
        <scheme val="minor"/>
      </rPr>
      <t xml:space="preserve">: визуализация движения данных в приложении и между компонентами.
 - </t>
    </r>
    <r>
      <rPr>
        <u/>
        <sz val="11"/>
        <color theme="1"/>
        <rFont val="Calibri"/>
        <family val="2"/>
        <charset val="204"/>
        <scheme val="minor"/>
      </rPr>
      <t>Руководства по эксплуатации</t>
    </r>
    <r>
      <rPr>
        <sz val="11"/>
        <color theme="1"/>
        <rFont val="Calibri"/>
        <family val="2"/>
        <charset val="204"/>
        <scheme val="minor"/>
      </rPr>
      <t xml:space="preserve">: процессы установки, настройки, запуска и остановки приложения, а также решения по устранению распространенных проблем и ошибок.
 - </t>
    </r>
    <r>
      <rPr>
        <u/>
        <sz val="11"/>
        <color theme="1"/>
        <rFont val="Calibri"/>
        <family val="2"/>
        <charset val="204"/>
        <scheme val="minor"/>
      </rPr>
      <t xml:space="preserve">Настройки конфигурации </t>
    </r>
    <r>
      <rPr>
        <b/>
        <u/>
        <sz val="11"/>
        <color theme="1"/>
        <rFont val="Calibri"/>
        <family val="2"/>
        <charset val="204"/>
        <scheme val="minor"/>
      </rPr>
      <t>[PA1]</t>
    </r>
    <r>
      <rPr>
        <sz val="11"/>
        <color theme="1"/>
        <rFont val="Calibri"/>
        <family val="2"/>
        <charset val="204"/>
        <scheme val="minor"/>
      </rPr>
      <t xml:space="preserve">: детальное описание всех конфигурационных параметров приложения
 - </t>
    </r>
    <r>
      <rPr>
        <u/>
        <sz val="11"/>
        <color theme="1"/>
        <rFont val="Calibri"/>
        <family val="2"/>
        <charset val="204"/>
        <scheme val="minor"/>
      </rPr>
      <t xml:space="preserve">Описание механизмов внедрения в эксплуатацию и обновления </t>
    </r>
    <r>
      <rPr>
        <b/>
        <u/>
        <sz val="11"/>
        <color theme="1"/>
        <rFont val="Calibri"/>
        <family val="2"/>
        <charset val="204"/>
        <scheme val="minor"/>
      </rPr>
      <t>[PA2]</t>
    </r>
    <r>
      <rPr>
        <sz val="11"/>
        <color theme="1"/>
        <rFont val="Calibri"/>
        <family val="2"/>
        <charset val="204"/>
        <scheme val="minor"/>
      </rPr>
      <t>: процесс развертывания приложения, а также механизмы обновления.
 -</t>
    </r>
    <r>
      <rPr>
        <u/>
        <sz val="11"/>
        <color theme="1"/>
        <rFont val="Calibri"/>
        <family val="2"/>
        <charset val="204"/>
        <scheme val="minor"/>
      </rPr>
      <t xml:space="preserve"> Паспорт системы</t>
    </r>
    <r>
      <rPr>
        <sz val="11"/>
        <color theme="1"/>
        <rFont val="Calibri"/>
        <family val="2"/>
        <charset val="204"/>
        <scheme val="minor"/>
      </rPr>
      <t xml:space="preserve">: краткое описание приложения, его функциональности, используемого технологического стека </t>
    </r>
    <r>
      <rPr>
        <b/>
        <sz val="11"/>
        <color theme="1"/>
        <rFont val="Calibri"/>
        <family val="2"/>
        <charset val="204"/>
        <scheme val="minor"/>
      </rPr>
      <t>[TP1].</t>
    </r>
    <r>
      <rPr>
        <sz val="11"/>
        <color theme="1"/>
        <rFont val="Calibri"/>
        <family val="2"/>
        <charset val="204"/>
        <scheme val="minor"/>
      </rPr>
      <t xml:space="preserve">
 Такая документация позволяет лучше понимать приложение разработчикам, администраторам и другим заинтересованным лицам, упрощает процесс эксплуатации, а также позволяет легче вносить изменения в приложение, обновлять его и проводить аудит безопасности </t>
    </r>
    <r>
      <rPr>
        <b/>
        <sz val="11"/>
        <color theme="1"/>
        <rFont val="Calibri"/>
        <family val="2"/>
        <charset val="204"/>
        <scheme val="minor"/>
      </rPr>
      <t>[ISA2]</t>
    </r>
    <r>
      <rPr>
        <sz val="11"/>
        <color theme="1"/>
        <rFont val="Calibri"/>
        <family val="2"/>
        <charset val="204"/>
        <scheme val="minor"/>
      </rPr>
      <t xml:space="preserve">.
</t>
    </r>
  </si>
  <si>
    <t>1. Выбрать целевую аудиторию и цели документации.
2. Определить состав (перечень артефактов) и формат документации.
3. Собрать информацию о используемых технологиях (языки программирования, фреймворки, библиотеки, базы данных, облачные платформы и т.д.).
4. Собрать информацию об архитектуре приложения, каждом компоненте или подсистеме приложения, их функциональности, взаимодействии с другими компонентами и т.д.
5. Собрать информацию о конфигурации приложения, процессе развёртывания и обновления.
6. На основе выбранного перечня и собранной информации составить необходимую документацию. 
7. Проверить правильность и полноту документации, убедиться в ее четкости и легкости понимания.
8. Утвердить документацию и сделать её обязательной при выводе продукта в продуктовую среду.
9. Опубликовать документацию во внутреннем портале и ознакомить с ней сотрудников.
10. Регулярно обновлять документацию в соответствии с изменениями в приложении и процессах.</t>
  </si>
  <si>
    <t>Менеджер секретов</t>
  </si>
  <si>
    <r>
      <t xml:space="preserve">Управление секретами - это процесс защиты и управления конфиденциальной информацией, которая позволяет получить доступ к приложениям, ресурсам или связать компоненты системы друг с другом. Секретами могут выступать логины, пароли, токены API, криптографические ключи, сертификаты, токены, конфигурационные параметры и т.д.
Утечка секретов может привести к несанкционированному доступу к приложению и его ресурсам, а также к сбою системы или некорректной работе приложения. Для минимизации рисков используют менеджеры секретов - инструменты, которые предоставляют централизованное хранилище для секретов и обеспечивают контроль доступа к ним.
Менеджер секретов решает следующие задачи:
 - </t>
    </r>
    <r>
      <rPr>
        <u/>
        <sz val="11"/>
        <color theme="1"/>
        <rFont val="Calibri"/>
        <family val="2"/>
        <charset val="204"/>
        <scheme val="minor"/>
      </rPr>
      <t>Безопасное хранение</t>
    </r>
    <r>
      <rPr>
        <sz val="11"/>
        <color theme="1"/>
        <rFont val="Calibri"/>
        <family val="2"/>
        <charset val="204"/>
        <scheme val="minor"/>
      </rPr>
      <t xml:space="preserve">: Секреты хранятся в зашифрованном виде, доступ к ним имеют только авторизованные пользователи и приложения.
 - </t>
    </r>
    <r>
      <rPr>
        <u/>
        <sz val="11"/>
        <color theme="1"/>
        <rFont val="Calibri"/>
        <family val="2"/>
        <charset val="204"/>
        <scheme val="minor"/>
      </rPr>
      <t>Контроль доступа</t>
    </r>
    <r>
      <rPr>
        <sz val="11"/>
        <color theme="1"/>
        <rFont val="Calibri"/>
        <family val="2"/>
        <charset val="204"/>
        <scheme val="minor"/>
      </rPr>
      <t xml:space="preserve">: Определяются права доступа к секретам для разных пользователей и приложений.
 - </t>
    </r>
    <r>
      <rPr>
        <u/>
        <sz val="11"/>
        <color theme="1"/>
        <rFont val="Calibri"/>
        <family val="2"/>
        <charset val="204"/>
        <scheme val="minor"/>
      </rPr>
      <t>Версионирование</t>
    </r>
    <r>
      <rPr>
        <sz val="11"/>
        <color theme="1"/>
        <rFont val="Calibri"/>
        <family val="2"/>
        <charset val="204"/>
        <scheme val="minor"/>
      </rPr>
      <t xml:space="preserve">: Отслеживаются изменения секретов и обеспечивается возможность отката к предыдущим версиям.
 - </t>
    </r>
    <r>
      <rPr>
        <u/>
        <sz val="11"/>
        <color theme="1"/>
        <rFont val="Calibri"/>
        <family val="2"/>
        <charset val="204"/>
        <scheme val="minor"/>
      </rPr>
      <t>Интеграция с CI/CD</t>
    </r>
    <r>
      <rPr>
        <sz val="11"/>
        <color theme="1"/>
        <rFont val="Calibri"/>
        <family val="2"/>
        <charset val="204"/>
        <scheme val="minor"/>
      </rPr>
      <t>: Менеджер секретов интегрируется с CI/CD конвейерами для автоматизированного доступа к секретам во время развертывания приложений.
На этапе развертывания приложения менеджер секретов предоставляет необходимые секреты приложению (например, ключи для подключения к базе данных, токены API для взаимодействия с другими сервисами). При этом секреты не хранятся в коде приложения и не раскрываются в процессе развертывания.</t>
    </r>
  </si>
  <si>
    <t>1. Определить требования к менеджеру секретов (функциональность, интеграции, безопасность, стоимость) и выбрать подходящее решение.
2. Создать инфраструктуру для менеджера секретов (например, виртуальную машину или контейнер).
3. Настроить менеджер секретов (например, создать политики доступа, задать права для пользователей, определить конфигурации и т.д.).
4. Интегрировать менеджер секретов с CI/CD конвейером 
5. Настроить процесс доступа к секретам во время развертывания приложений
6. Создать все необходимые секреты в менеджере секретов (например, ключи базы данных, токены API, сертификаты).
7. Задать права доступа к секретам для пользователей и приложений.
8. Использовать менеджер секретов для предоставления секретов приложению во время развертывания.
9. Использовать API менеджера секретов для доступа к секретам в runtime (например, для подключения к базе данных или авторизации пользователей).</t>
  </si>
  <si>
    <t>1. Создать ключ подписи для подписи артефактов.
2. Настроить процесс подписи кода на этапе сборки (например, с помощью скрипта или инструмента CI/CD).
3. В недрить проверку подписи на этапах развертывания и использования артефакта.
4. Сделать эту проверку обязательной и блокирующей в случае неудовлетворительного результата.
5. Задокументировать процесс подписи и проверки подписи, включая используемые инструменты и шаги.
6. Ознакомить сотрудников с документацией и разместить во внутреннем портале.</t>
  </si>
  <si>
    <r>
      <t xml:space="preserve">Проверка подписи в релизе позволяет доказать подлинность и целостность артефакта, т.е. то, что он не был изменен с момента его создания, а значит, соответствует оригинальной версии и не содержит вредоносного кода.
Если в организации применяется правило подписи кода </t>
    </r>
    <r>
      <rPr>
        <b/>
        <sz val="11"/>
        <color theme="1"/>
        <rFont val="Calibri"/>
        <family val="2"/>
        <charset val="204"/>
        <scheme val="minor"/>
      </rPr>
      <t xml:space="preserve">[SCS1] </t>
    </r>
    <r>
      <rPr>
        <sz val="11"/>
        <color theme="1"/>
        <rFont val="Calibri"/>
        <family val="2"/>
        <charset val="204"/>
        <scheme val="minor"/>
      </rPr>
      <t xml:space="preserve">на этапе сборки, то проверка позволяет идентифицировать авторство артефакта и убедиться, что он не был изменён или подделан с момента подписи на последующих этапах. 
</t>
    </r>
  </si>
  <si>
    <t>Функциональное тестирование - это процесс проверки соответствия разрабатываемого продукта заданным требованиям. Цель такого тестирования - убедиться, что приложение выполняет все запланированные функции корректно и соответствует ожиданиям. Такое тестирование позволяет выявить ошибки в работе приложения, которые могут привести к уязвимостям и наличию недекларированных возможностей, которыми может воспользоваться злоумышленник. Функциональное тестирование не только проверяет общую работоспособность приложения и его основные функции, но также охватывает проверку механизмов безопасности, компонентов системы (например, базы данных), API и других важных аспектов.
Во время функционального тестирования осуществляется проверка различных сценариев использования приложения, включая положительные и отрицательные тесты.  Особое внимание уделяется проверке механизмов безопасности (аутентификация, авторизация, шифрование) для убеждения в отсутствии уязвимостей, которые могут быть использованы злоумышленниками.Стоит упомянуть, что эта инициатива предполагает абстрагирование от архитектуры и методов разработки ПО, учитывая лишь состояние конечного продукта.</t>
  </si>
  <si>
    <r>
      <t xml:space="preserve">Автотестирование - это процесс автоматизации функционального тестирования </t>
    </r>
    <r>
      <rPr>
        <b/>
        <sz val="11"/>
        <color theme="1"/>
        <rFont val="Calibri"/>
        <family val="2"/>
        <charset val="204"/>
        <scheme val="minor"/>
      </rPr>
      <t>[QA1]</t>
    </r>
    <r>
      <rPr>
        <sz val="11"/>
        <color theme="1"/>
        <rFont val="Calibri"/>
        <family val="2"/>
        <charset val="204"/>
        <scheme val="minor"/>
      </rPr>
      <t xml:space="preserve"> с помощью специализированных инструментов и заранее подготовленных тест-кейсов. Тестировщики занимаются написанием автотестов, которые проверяют приложение на ошибки, баги и корректную работу функциональных возможностей. Основными преимуществами автотестирования являются уменьшение времени тестирования, автоматизация ручного труда и минимизация человеческого фактора. Это позволяет тестировщикам сосредоточиться на более сложных задачах, а также увеличить частоту тестирования и обеспечить более стабильное качество продукта. Однако, автотестирование не может полностью заменить ручное тестирование. Ручное тестирование позволяет выявить ошибки, которые могут быть пропущены автотестами, а также оценить юзабилити и общее впечатление от приложения. Для более эффективного использования автотестирования рекомендуется сочетать его с ручным тестированием. Также важно создавать автотесты, которые имитируют злоумышленника и основные атаки (abuse-тесты). Это поможет выявить уязвимости в приложении и увеличить его безопасность.</t>
    </r>
  </si>
  <si>
    <t>Использование автотестов</t>
  </si>
  <si>
    <t>Регламент тестирования</t>
  </si>
  <si>
    <t>Граничное тестирование - это метод тестирования, который фокусируется на проверке поведения приложения при вводе значений, находящихся на границе допустимого диапазона входных данных. Этот метод помогает выявить ошибки, связанные с некорректной обработкой граничных значений, которые могут привести к непредсказуемому поведению приложения, а также создать уязвимости для злоумышленников. Граничное тестирование особенно важно при проверке функций, которые оперируют числовыми данными, строками, списками или другими типами данных, имеющих ограничения. Ошибки в обработке граничных значений могут привести к переполнению буфера, некорректному форматированию данных, неправильному расчету и другим проблемам, которые могут быть использованы для атаки на приложение.
Граничное тестирование включает в себя проверку трех значений для каждой границы диапазона:
 - Граничное значение: Само значение границы диапазона.
 - Значение перед границей: Значение, которое находится непосредственно перед границей диапазона.
 - Значение после границы: Значение, которое находится непосредственно после границы диапазона.
Проведение граничного тестирования помогает выявить ошибки в логике приложения и увеличить его устойчивость к атакам.</t>
  </si>
  <si>
    <t>1. Тщательно изучить техническую документацию приложения, чтобы определить диапазоны допустимых значений для каждого входного параметра.
2. Определить ограничения для каждого типа данных (например, максимальная длина строки, минимальное и максимальное значение числа).
3. Создать список граничных значений для каждого параметра ввода, включая граничное значение, значение перед границей и значение после границы.
4. Создать тестовые кейсы, описывающие шаги проверки приложения с использованием граничных значений.
5. Определить ожидаемый результат для каждого тестового кейса, включая корректные результаты и ошибки обработки граничных значений.
4. Запустить тестовые кейсы с использованием граничных значений и сравнить полученные результаты с ожидаемыми.
5. Составить отчет о проведенном тестировании, включая список выявленных ошибок и проблем, а также рекомендации по их исправлению.
6. Интегрировать граничное тестирование в CI/CD-конвейер, переведя данные вид тестирования в формат автотестов.
7. Составить документацию (или дополнить документацию по тестированию), описывающую процесс граничного тестиования, тест-кейсы и т.д.
8. Ознакомить сотрудников с документацией и выложить во внутреннем портале.</t>
  </si>
  <si>
    <t>1. Уточнить цели автотестирования: проверка функциональности, выявление ошибок, обеспечение безопасности, ускорение тестирования и т.д.
2. Определить инструменты для автотестов.
3. Настроить тестовую среду, которая будет использоваться для запуска автотестов.
4. Разработать тестовые кейсы, описывающие шаги проверки каждой функции приложения. Включить в кейсы ожидаемые результаты и критерии успешного тестирования.
5. Используя выбранные инструменты, написать автотесты на основе разработанных тестовых кейсов.
6. Применить параметризацию тестов для упрощения их написания и увеличения гибкости.
7. Использовать данные из файлов (например, CSV, JSON) для заполнения входных данных тестов.
8. Разработать стратегию автотестирования, определяющую области приложения, которые будут тестироваться автоматически, частоту запуска тестов и т.д.
9. Интегрировать автотесты в CI/CD конвейер для автоматического запуска тестов при каждом изменении кода.
10. Настроить создание отчетов о результатах автотестирования для анализа и управления качеством приложения.
11. Составить документацию (или дополнить документацию по тестированию), описывающую процесс проведения автотестов, сценарии автотестов, их параметры и т.д.
12. Ознакомить сотрудников с информацией и выложить во внутреннем портале.</t>
  </si>
  <si>
    <t>1. Тщательно изучить технические требования и спецификации приложения, чтобы понять его функциональность, ожидаемое поведение и основные сценарии использования.
2. Составить тестовые кейсы, описывающие шаги проверки каждой функции приложения. Включить в кейсы ожидаемые результаты и критерии успешного тестирования.
3. Определить инструменты для автоматизации тестирования и ручного тестирования.
4. Проверить работу всех основных функций приложения в соответствии с тестовыми кейсами.
5. Проверить работу приложения в нестандартных ситуациях (например, при неверном вводе, отсутствии подключения к сети и т.д.).
6. Провести проверку механизмов безопасности приложения, включая аутентификацию, авторизацию, шифрование и защиту от SQL-инъекций и межсайтовых скриптингов.
7. Составить отчет о проведенном тестировании, включая список выявленных ошибок и проблем, а также рекомендации по их исправлению.
8. Составить документацию (регламент тестирования), описывающую процесс проведения функционального тестирования, тест-кейсы и т.д.
9. Ознакомить сотрудников с информацией и выложить во внутреннем портале.</t>
  </si>
  <si>
    <r>
      <t xml:space="preserve">Покрытие кода - это метрика, которая показывает, какая часть кодовой базы приложения покрыта различными тестами. Эта метрика оценивает качество тестирования и указывает на уровень надежности приложения.Высокое покрытие кода увеличивает уверенность в том, что приложение работает корректно и не содержит скрытых ошибок или уязвимостей. С другой стороны, низкое покрытие кода указывает на то, что большая часть кода не тестируется, что увеличивает риск появления ошибок и уязвимостей. Покрытие кода можно использовать как метрику оценки стратегии SSDL </t>
    </r>
    <r>
      <rPr>
        <b/>
        <sz val="11"/>
        <color theme="1"/>
        <rFont val="Calibri"/>
        <family val="2"/>
        <charset val="204"/>
        <scheme val="minor"/>
      </rPr>
      <t>[SSDL5]</t>
    </r>
    <r>
      <rPr>
        <sz val="11"/>
        <color theme="1"/>
        <rFont val="Calibri"/>
        <family val="2"/>
        <charset val="204"/>
        <scheme val="minor"/>
      </rPr>
      <t>. Высокое покрытие кода указывает на высокую эффективность стратегии, а низкое покрытие требует дополнительных мер по тестированию и устранению уязвимостей. Важно отметить, что целевой результат покрытия кода зависит от конкретного приложения и его критичности. 100% покрытие кода зачастую является недостижимым и непрактичным, так как тестирование всех ветвей кода может быть слишком дорогостоящим и временезатратным. Однако, необходимо стремиться к достаточно высокому покрытию кода, чтобы обеспечить надежность и безопасность приложения.</t>
    </r>
  </si>
  <si>
    <t>1. Определить подходы к снятию метрики покрытия кода. Для автоматизированного создания отчётов о покрытия можно применять специализированные инструменты. 
2. Выбрать инструмент, который соответствует используемому языку программирования и платформе разработки.
3. Интегрировать инструмент покрытия кода с системой сборки или CI/CD конвейером.
Настроить инструмент для создания отчетов о покрытии кода в желаемом формате (например, HTML, XML).
4. Запустить тесты с включенным инструментом покрытия кода.
5. Получить отчёт инструмента, собравшего информацию о выполненных тестами строках кода.
6. Изучить отчет о покрытии кода и определить участки кода, которые не тестируются.
7. Создать новые тестовые кейсы для участков кода, которые не покрыты тестами.
8. Регулярно использовать метрику покрытия кода для корректировки стратегии SSDL.</t>
  </si>
  <si>
    <t>1. Определить, цели и объекты проверки Quality Gates  (безопасность, качество кода, производительность, соответствие стандартам и т.д.).
2. Установить конкретные критерии для каждого типа проверки. 
3. В CI/CD конвейере создать правила QG, описывающие критерии качества и безопасности, которые должны быть удовлетворены перед продолжением процесса развертывания.
4. Настроить систему оповещений, которая будет информировать разработчиков о несоответствии кода критериям QG.
5. На ранних стадиях внедрения QG использовать их в режиме оповещений, чтобы разработчики могли исправить ошибки и несоответствия без прерывания CI/CD процессов.
6. После установления необходимого уровня качества и безопасности перевести QG в режим блокировки, чтобы предотвратить развертывание несоответствующего кода в продакшн.
7. Анализировать результаты сканирования и отслеживать тенденции в качестве и безопасности кода.
8. Задокументировать правила и критерия QG, ознакомить с ними сотрудников и выложить во внутреннем портале.
9. Регулярно обновлять критерии QG в соответствии с изменениями в требованиях и политике безопасности.</t>
  </si>
  <si>
    <r>
      <t xml:space="preserve">Перед релизом приложения в продуктивную среду необходимо убедиться, что оно не только соответствует функциональным требованиям </t>
    </r>
    <r>
      <rPr>
        <b/>
        <sz val="11"/>
        <color theme="1"/>
        <rFont val="Calibri"/>
        <family val="2"/>
        <charset val="204"/>
        <scheme val="minor"/>
      </rPr>
      <t>[QA1]</t>
    </r>
    <r>
      <rPr>
        <sz val="11"/>
        <color theme="1"/>
        <rFont val="Calibri"/>
        <family val="2"/>
        <charset val="204"/>
        <scheme val="minor"/>
      </rPr>
      <t xml:space="preserve">, но и отвечает требованиям ИБ </t>
    </r>
    <r>
      <rPr>
        <b/>
        <sz val="11"/>
        <color theme="1"/>
        <rFont val="Calibri"/>
        <family val="2"/>
        <charset val="204"/>
        <scheme val="minor"/>
      </rPr>
      <t>[TMR3]</t>
    </r>
    <r>
      <rPr>
        <sz val="11"/>
        <color theme="1"/>
        <rFont val="Calibri"/>
        <family val="2"/>
        <charset val="204"/>
        <scheme val="minor"/>
      </rPr>
      <t>. Традиционно проверка соответствия требованиям ИБ осуществляется отдельно специалистами по ИБ или в рамках приёмо-сдаточных мероприятий. Однако некоторые тесты можно включить в рамках практик QA, что позволит увеличить эффективность и скорость проверки.</t>
    </r>
  </si>
  <si>
    <t>1. Определить все требования к ИБ для приложения, включая политики безопасности, стандарты и регламенты.
2. Создать тестовые кейсы, которые проверяют соответствие приложения требованиям ИБ.
3. Где тест-кейсы неприменимы создать возможность проверки требований другим способом (например, орг.меры, аудиты и т.д.)
4. Включить тесты для проверки механизмов безопасности.
5. Добавить тестовые кейсы ИБ в существующие тестовые сценарии QA.
6. Провести тестирования ИБ, изучить результаты тестирования.
7. Сопоставить результаты с требованиями ИБ и определить какие из них выполнены, а какие - нет. 
8. Исправить ошибки и уязвимости в коде приложения в соответствии с результатами тестирования.
9. Провести повторное тестирование ИБ, убедившись в выполнении всех требований ИБ.
10. Задокументировать все найденные проблемы и решения.
11. Задокументировать (или дополнить документацию по тестированию) используемые инструменты и методы тестирования ИБ.</t>
  </si>
  <si>
    <t>1. Тщательно изучить документацию API (например, Swagger, OpenAPI), чтобы понять его функциональность, концевые точки (endpoints), методы запросов (GET, POST, PUT, DELETE), параметры ввода и ожидаемые результаты.
2. Создать тестовые кейсы, описывающие шаги проверки каждой функции API. Включить в кейсы ожидаемые результаты и критерии успешного тестирования.
3. Определить инструменты для автоматизации тестирования API 
4. Используя выбранные инструменты, написать тесты на основе разработанных тестовых кейсов.
5. Применить параметризацию тестов для упрощения их написания и увеличения гибкости.
6. Использовать данные из файлов (например, CSV, JSON) для заполнения входных данных тестов.
7.  Запустить тесты API с помощью выбранных инструментов.
8. Составить отчет о результатах тестирования, включая список выявленных ошибок и рекомендации по их исправлению.
9. Интегрировать тесты API в CI/CD конвейер
10. Составить документацию (или дополнить документацию по тестированию), описывающую процесс тестирования API, тест-кейсы и т.д.
11. Ознакомить сотрудников с документацией и выложить во внутреннем портале.</t>
  </si>
  <si>
    <r>
      <t>Контроль версий - это практика отслеживания изменений в коде и управления ими, которая обеспечивает командную работу над проектом, уменьшая риск потери данных и обеспечивая возможность вернуться к предыдущим версиям кода. Системы контроля версий (например, Git) позволяют сохранять историю изменений кода, создавать ветки (branches) для разработки новых функций или исправления ошибок, а также сливать (merge) изменения из разных веток в основную ветку кода. Контроль версий является основой для CI/CD-конвейера</t>
    </r>
    <r>
      <rPr>
        <b/>
        <sz val="11"/>
        <color theme="1"/>
        <rFont val="Calibri"/>
        <family val="2"/>
        <charset val="204"/>
        <scheme val="minor"/>
      </rPr>
      <t xml:space="preserve"> [TP3]</t>
    </r>
    <r>
      <rPr>
        <sz val="11"/>
        <color theme="1"/>
        <rFont val="Calibri"/>
        <family val="2"/>
        <charset val="204"/>
        <scheme val="minor"/>
      </rPr>
      <t xml:space="preserve">, так как он позволяет автоматизировать процесс сборки и развертывания приложений и обеспечить отслеживаемость изменений. 
Ключевые аспекты настройки системы контроля версий:
 - Механизмы изменения кода: Правила и процессы внесения изменений в код, например, использование коммитов, pull-requests, ревью кода </t>
    </r>
    <r>
      <rPr>
        <b/>
        <sz val="11"/>
        <color theme="1"/>
        <rFont val="Calibri"/>
        <family val="2"/>
        <charset val="204"/>
        <scheme val="minor"/>
      </rPr>
      <t>[SPA2]</t>
    </r>
    <r>
      <rPr>
        <sz val="11"/>
        <color theme="1"/>
        <rFont val="Calibri"/>
        <family val="2"/>
        <charset val="204"/>
        <scheme val="minor"/>
      </rPr>
      <t xml:space="preserve">.
 - Ветвление: Стратегия ветвления, определяющая способы создания новых веток для разработки новых функций или исправления ошибок.
 - Правила слияния версий: Правила слияния изменений из разных веток, например, использование pull-requests и ревью кода.
 - Настройка системы контроля версий: Настрока системы контроля версий в соответствии с требованиями ИБ к ПО </t>
    </r>
    <r>
      <rPr>
        <b/>
        <sz val="11"/>
        <color theme="1"/>
        <rFont val="Calibri"/>
        <family val="2"/>
        <charset val="204"/>
        <scheme val="minor"/>
      </rPr>
      <t>[TMR4</t>
    </r>
    <r>
      <rPr>
        <sz val="11"/>
        <color theme="1"/>
        <rFont val="Calibri"/>
        <family val="2"/>
        <charset val="204"/>
        <scheme val="minor"/>
      </rPr>
      <t>].</t>
    </r>
  </si>
  <si>
    <t>Система контроля версий</t>
  </si>
  <si>
    <t>Организация распределённого рабочего процесса</t>
  </si>
  <si>
    <t xml:space="preserve">1. Проанализировать требования к системе контроля версий, учитывая размер проекта, количество разработчиков, интеграции с другими инструментами, и т.д.
2. Выбрать систему контроля версий, которая лучшего всего соответствует требованиям приложения.
3. Создать репозиторий в выбранной системе контроля версий для хранения кода проекта.
4. Разработать стратегию ветвления, определяющую способы создания новых веток для разработки новых функций или исправления ошибок.
5. Установить правила слияния изменений из разных веток.
6. Настроить систему контроля версий в соответствии с требованиями ИБ.
7. Создать документацию по использованию системы контроля версий, включая описание процессов работы, правил ветвления и слияния.
8. Ознакомить сотрудников с документацией и выложить во внутреннем портале.
</t>
  </si>
  <si>
    <t>Инструмент</t>
  </si>
  <si>
    <t>Артефакт</t>
  </si>
  <si>
    <t>ASOC</t>
  </si>
  <si>
    <t>Сегментация сети подразумевает разделение инфраструктуры на изолированные сегменты (зоны) с различными уровнями доверия. Доступ между зонами строго контролируется, чтобы ограничить движение трафика и предотвратить несанкционированный доступ.
Обычно выделяют такие зоны, как внутренняя сеть (INT) для хранения конфиденциальных данных, внешняя сеть (EXT) для публичного доступа и демилитаризованная зона (DMZ) для размещения общедоступных сервисов. Каждому устройству и приложению в сети назначается конкретная зона, исходя из его назначения и критичности.
Сегментация сети значительно повышает уровень безопасности, ограничивая зону поражения в случае инцидента. Если один сегмент будет скомпрометирован, злоумышленник столкнется с преградами при попытке доступа к другим зонам. Это позволяет минимизировать ущерб и сохранить работоспособность критичных сервисов.</t>
  </si>
  <si>
    <t>Артефакты процесса разработки
Регламент безопасного кодирования</t>
  </si>
  <si>
    <t>Инструменты автотестирования</t>
  </si>
  <si>
    <t>Инструменты тестирования API</t>
  </si>
  <si>
    <t>Инструменты анализа покрытия кода</t>
  </si>
  <si>
    <t>CI/CD</t>
  </si>
  <si>
    <t>SAST
DAST
SCA
CS
ASOC
CI/CD</t>
  </si>
  <si>
    <t>DAST
ASOC</t>
  </si>
  <si>
    <t>DAST
CI/CD</t>
  </si>
  <si>
    <r>
      <t xml:space="preserve">Распределенный рабочий процесс - это модель разработки, которая использует несколько репозиториев для хранения кода проекта. В отличие от централизованных систем контроля версий, где все разработчики работают с одним центральным репозиторием, распределенная модель позволяет каждому разработчику иметь полную копию репозитория на своем компьютере. Это обеспечивает большую гибкость и независимость в работе, а также снижает риски, связанные с проблемами связи или некорректной синхронизацией работ. Каждый разработчик может работать над своей веткой (branch) кода и вносить изменения без опасения повлиять на работу других членов команды. При использовании распределенного рабочего процесса необходимо определить роли сотрудников и права доступа к репозиториям. Важно также установить четкие правила ветвления и слияния кода </t>
    </r>
    <r>
      <rPr>
        <b/>
        <sz val="11"/>
        <color theme="1"/>
        <rFont val="Calibri"/>
        <family val="2"/>
        <charset val="204"/>
        <scheme val="minor"/>
      </rPr>
      <t>[GF1]</t>
    </r>
    <r>
      <rPr>
        <sz val="11"/>
        <color theme="1"/>
        <rFont val="Calibri"/>
        <family val="2"/>
        <charset val="204"/>
        <scheme val="minor"/>
      </rPr>
      <t>, чтобы обеспечить координацию работ и сохранение целостности кода проекта.</t>
    </r>
  </si>
  <si>
    <t>1. Изучить документацию по использованию контроля версий и процессам разработки.
2. Определить роли сотрудников (например, разработчики, тестировщики, менеджеры) и их права доступа к репозиториям (чтение, запись, управление).
3. Настроить распределённую модель контроля версий с учетом определенных ролей и прав доступа.
4. Настроить распределённую модель с учётом установленных правил ветвления и слияния кода.
5. Дополнить документацию по использованию системы контроля версий правилам работы в распределенной модели.
6. Ознакомить сотрудников с документаций и выложить во внутреннем портале.</t>
  </si>
  <si>
    <r>
      <t xml:space="preserve">Подпись артефактов гарантирует целостность артефакта и подтверждает его происхождение.
Ключевые аспекты подписи артефактов:
 - </t>
    </r>
    <r>
      <rPr>
        <u/>
        <sz val="11"/>
        <color theme="1"/>
        <rFont val="Calibri"/>
        <family val="2"/>
        <charset val="204"/>
        <scheme val="minor"/>
      </rPr>
      <t>Целостность</t>
    </r>
    <r>
      <rPr>
        <sz val="11"/>
        <color theme="1"/>
        <rFont val="Calibri"/>
        <family val="2"/>
        <charset val="204"/>
        <scheme val="minor"/>
      </rPr>
      <t xml:space="preserve">: Подпись артефакта позволяет убедиться, что он не был изменен с момента его создания.
 - </t>
    </r>
    <r>
      <rPr>
        <u/>
        <sz val="11"/>
        <color theme="1"/>
        <rFont val="Calibri"/>
        <family val="2"/>
        <charset val="204"/>
        <scheme val="minor"/>
      </rPr>
      <t>Происхождение</t>
    </r>
    <r>
      <rPr>
        <sz val="11"/>
        <color theme="1"/>
        <rFont val="Calibri"/>
        <family val="2"/>
        <charset val="204"/>
        <scheme val="minor"/>
      </rPr>
      <t xml:space="preserve">: Подпись артефакта содержит информацию о его происхождении (provenance): кем, где, когда и как он был создан и модифицирован.
 - </t>
    </r>
    <r>
      <rPr>
        <u/>
        <sz val="11"/>
        <color theme="1"/>
        <rFont val="Calibri"/>
        <family val="2"/>
        <charset val="204"/>
        <scheme val="minor"/>
      </rPr>
      <t>Доверие</t>
    </r>
    <r>
      <rPr>
        <sz val="11"/>
        <color theme="1"/>
        <rFont val="Calibri"/>
        <family val="2"/>
        <charset val="204"/>
        <scheme val="minor"/>
      </rPr>
      <t xml:space="preserve">: Подпись артефакта повышает доверие к нему, так как она подтверждает его аутентичность и целостность.
Подпись артефакта, как правило, осуществляется на этапе сборки (например, при создании пакета приложения) и используется в дальнейшем на этапе развёртывания для подтверждения целостност и аутентичности артефакта </t>
    </r>
    <r>
      <rPr>
        <b/>
        <sz val="11"/>
        <color theme="1"/>
        <rFont val="Calibri"/>
        <family val="2"/>
        <charset val="204"/>
        <scheme val="minor"/>
      </rPr>
      <t>[IA3]</t>
    </r>
    <r>
      <rPr>
        <sz val="11"/>
        <color theme="1"/>
        <rFont val="Calibri"/>
        <family val="2"/>
        <charset val="204"/>
        <scheme val="minor"/>
      </rPr>
      <t>. Подпись артефактов помогает предотвратить несанкционированные изменения и подделки артефактов, увеличивает доверие к приложению и его компонентам и позволяет легче отследить происхождение и историю изменений артефакта.</t>
    </r>
  </si>
  <si>
    <t xml:space="preserve">1. Выбрать алгоритм подписи в зависимости от требований ИБ и используемого технологического стека.
2. Выбрать и настроить инструмент подписи в соответствии с алгоритмом.
3. Подготовить артефакт к подписанию (это может включать в себя сжатие, хеширование или другие операции, в зависимости от используемых инструментов и алгоритмов)
4. Сгенерировать секретный ключ. Он должен быть надежно защищен от несанкционированного доступа. Рекомендуется использовать специализированные системы управления ключами для хранения и управления секретными ключами.
5. На этапе развёртывания проверять артефакт, использкя публичный ключ, связанный с секретным. Проверка подписи позволяет убедиться, что артефакт не был изменен с момента его подписания.
6. Подпись артефактов интегрировать в пайплайн разработки для автоматизации процесса.
7. Задокументировать процесс подписи и проверки подписи, включая используемые инструменты и шаги.
8. Ознакомить сотрудников с документацией и разместить во внутреннем портале.
</t>
  </si>
  <si>
    <t>Настройка платформы сборки</t>
  </si>
  <si>
    <r>
      <t xml:space="preserve">Платформа сборки может состоять из репозиториев исходного кода, репозиториев компонент, процессов непрерывной интеграции и доставки и т.д. Каждая система в конвейере может иметь уязвимости или неправильную конфигурацию </t>
    </r>
    <r>
      <rPr>
        <b/>
        <sz val="11"/>
        <color theme="1"/>
        <rFont val="Calibri"/>
        <family val="2"/>
        <charset val="204"/>
        <scheme val="minor"/>
      </rPr>
      <t>[CNFG1]</t>
    </r>
    <r>
      <rPr>
        <sz val="11"/>
        <color theme="1"/>
        <rFont val="Calibri"/>
        <family val="2"/>
        <charset val="204"/>
        <scheme val="minor"/>
      </rPr>
      <t xml:space="preserve">, что предоставит возможность для атаки на цепочку поставок. Для безопасной сборки необходимо, чтобы платформа предоставляла возможность подписи артефактов </t>
    </r>
    <r>
      <rPr>
        <b/>
        <sz val="11"/>
        <color theme="1"/>
        <rFont val="Calibri"/>
        <family val="2"/>
        <charset val="204"/>
        <scheme val="minor"/>
      </rPr>
      <t>[SCS1]</t>
    </r>
    <r>
      <rPr>
        <sz val="11"/>
        <color theme="1"/>
        <rFont val="Calibri"/>
        <family val="2"/>
        <charset val="204"/>
        <scheme val="minor"/>
      </rPr>
      <t>, хранила и предоставляла подробную информацию о сборках (включая список использованных зависимостей, коммиты исходного кода, конфигурацию сборки), а так же выполняла все сборки в новой, изолированной среде, чтобы в случае компроментации сборки она не влияла на другие. Использование этих мер позволяет значительно повысить безопасность процесса сборки и минимизировать риски атак на цепочку поставок.</t>
    </r>
  </si>
  <si>
    <t xml:space="preserve">1. Изучить требования к безопасности платформы сборки, включая требования к подписи артефактов, хранению информации о сборках, использованию изолированных сред и т.д.
2. Создать политику безопасности платформы сборки, которая определяет правила и процедуры для обеспечения безопасности платформы сборки.
3. Выбрать подходящие инструменты для обеспечения сборки и настроить их в соответствия всем требованиям политики безопасности. 
4. Создать хранилище для хранения информации о сборках, включая метаданные, логи и артефакты.
5. Ограничить доступ к платформе сборки только авторизованным пользователям.
6. Регулярно обновляйте платформу сборки и ее компоненты для устранения уязвимостей и обеспечения актуальности защитных мер.
7. Задокументировать процесс сборки и настройки конфигурации платформы сборки.
8. Ознакомить сотрудников с документацией и разместить во внутреннем портале.
</t>
  </si>
  <si>
    <t>SBOM</t>
  </si>
  <si>
    <r>
      <t xml:space="preserve">Использование инструмента OSA (Open Source Analysis) позволяет осуществлять контроль внешних компонентов и библиотек, используемых в разработке, для исключения риска попадания небезопасных компонентов , содержащих известные уязвимости, в контур разработки.Инструмент работает как прокси-сервер, перехватывая артефакты из внешних репозиториев и пропуская только те, которые соответствуют заданным политикам безопасности. Проверка заключается в сравнении компонентов с базами данных известных уязвимостей (например, CVE) и идентификации возможных проблем. Как правило, является подпрактикой инструмента компонентного анализа </t>
    </r>
    <r>
      <rPr>
        <b/>
        <sz val="11"/>
        <color theme="1"/>
        <rFont val="Calibri"/>
        <family val="2"/>
        <charset val="204"/>
        <scheme val="minor"/>
      </rPr>
      <t>[SCA1].</t>
    </r>
  </si>
  <si>
    <t>1. Проанализировать доступные решения анализа образов и выбрать наиболее подходящий инструмент, сравнив их функциональность, поддержку различных типов уязвимостей, интеграцию с существующими технологическим стеком, стоимость, соответствие требованиям и т.д.
2. Провести пилотирование выбранного инструмента, чтобы оценить его эффективность, удобство использования, соответствие требованиям. 
3. Определить сотрудников, которые будут ответственны за внедрение и работу с инструментом, разбор результатов и т.д.
4. Установить и настроить инструмент анализа образов.
5. Сформулировать политики безопасности, которые будут использоваться для оценки результатов анализа. Например, задать допустимый уровень уязвимости, минимально допустимую версию операционной системы и т.д.
6. Провести сканирование docker-образов с помощью выбранного инструмента и провести анализ отчётов.
7. Принять меры по устранению выявленных проблем безопасности, например, обновить компоненты, переконфигурировать Docker-образы или отказаться от использования уязвимых компонентов.
8. Разработать регламент работы с инструментом (или дополнить регламент безопасной разработки), в которым будут описаны концепция работы и преимущества инструмента, инструкции и материалы по его использованию и т.д. 
9. Ознакомить сотрудников с регламентом и выложить во внутреннем портале.
10. Внедрить инструмент в качестве обязательной проверки при использовании docker-образов.
11. Исключить вероятность попадания в контур разработки образов, не удовлетворяющих политикам безопасности.</t>
  </si>
  <si>
    <t>1. Определить все внешние компоненты (библиотеки, фреймворки, инструменты), используемые в проекте.
2. Изучить лицензионные соглашения каждого компонента. Это можно сделать вручную, но рекомендуется использовать специализированные инструменты (например, OSA), которые автоматически извлекают лицензионную информацию из файлов компонентов.
3. Определить потенциальные юридические риски, связанные с использованием каждого компонента. Например, некоторые лицензии могут требовать раскрытия исходного кода проекта или ограничивать коммерческое использование компонента.
4. Отредактировать хранилище доверенных компонент, введя обязательство каждого компонента проходить проверку лицензионной чистоты.
5. Интегрировать процесс проверки лицензионной чистоты с инструментами OSA, чтобы автоматизировать анализ и проверку лицензий. 
6. Разработать регламент проверки лицензионной чистоты (или дополнить регламент безопасной разработки).
7. Ознакомить сотрудников с регламентом и выложить во внутреннем портале.</t>
  </si>
  <si>
    <t>SCA5</t>
  </si>
  <si>
    <r>
      <t xml:space="preserve">Инвентаризация всех используемых компонентов и зависимостей, как собственных, так и сторонних, в масштабах всей организации и отдельного приложения. Инвентаризация предоставляет полное представление о всех используемых компонентах, что позволяет лучше управлять рисками, связанными с их использованием, а так же способствует стандартизации использования компонентов, что упрощает разработку и поддерживает повторное использование проверенных компонентов. Инвентаризация создает основу для быстрого и эффективного компонентного анализа </t>
    </r>
    <r>
      <rPr>
        <b/>
        <sz val="11"/>
        <color theme="1"/>
        <rFont val="Calibri"/>
        <family val="2"/>
        <charset val="204"/>
        <scheme val="minor"/>
      </rPr>
      <t>[SCA1].</t>
    </r>
    <r>
      <rPr>
        <sz val="11"/>
        <color theme="1"/>
        <rFont val="Calibri"/>
        <family val="2"/>
        <charset val="204"/>
        <scheme val="minor"/>
      </rPr>
      <t xml:space="preserve"> Кроме того инвентаризация позволяет эффективно управлять зависимостями между компонентами и предотвращать конфликты версий или нежелательные взаимодействия.</t>
    </r>
  </si>
  <si>
    <t>1. Выбрать инструмент для инвентаризации. Существуют различные инструменты, которые помогают проводить инвентаризацию компонентов, включая инструменты SCA и другие специализированные решения.
2. Создать централизованное хранилище информации о всех используемых компонентах, включая их версии, лицензии и другие релевантные данные.
3. Автоматизировать процесс обновления инвентаризации компонентов, чтобы она была актуальной и отражала все изменения в используемых компонентах.
4. Использовать инвентаризацию как документацию по разрабатываемым приложениям (паспорт системы) и выложить во внутренний портал.</t>
  </si>
  <si>
    <r>
      <t xml:space="preserve">Линтер – это инструмент анализа кода, который автоматически проверяет исходный код на наличие различных типов ошибок и проблем, без необходимости его запуска. Линтеры анализируют код на соответствие заданным правилам, выявляя такие проблемы, как синтаксические ошибки, неиспользуемые переменные, потенциальные уязвимости и т.д. Кроме того, линтер позволяет задать единый стиль кодирования и выявлять нарушение этого стиля. Линтеры помогают повысить качество кода, сделать его более понятным и соответствующим заданным стандартам. Они особенно полезны при ревью кода </t>
    </r>
    <r>
      <rPr>
        <b/>
        <sz val="11"/>
        <color theme="1"/>
        <rFont val="Calibri"/>
        <family val="2"/>
        <charset val="204"/>
        <scheme val="minor"/>
      </rPr>
      <t>[SPA2]</t>
    </r>
    <r>
      <rPr>
        <sz val="11"/>
        <color theme="1"/>
        <rFont val="Calibri"/>
        <family val="2"/>
        <charset val="204"/>
        <scheme val="minor"/>
      </rPr>
      <t xml:space="preserve">, поскольку позволяют обнаружить многие ошибки и проблемы на ранних стадиях разработки. Однако, линтеры часто ограничиваются проверкой ошибок и стиля кодирования. Для более глубокого анализа и поиска более сложных проблем (например, уязвимостей в логике программы) необходимо использовать специализированные решения класса SAST </t>
    </r>
    <r>
      <rPr>
        <b/>
        <sz val="11"/>
        <color theme="1"/>
        <rFont val="Calibri"/>
        <family val="2"/>
        <charset val="204"/>
        <scheme val="minor"/>
      </rPr>
      <t>[SPA3]</t>
    </r>
    <r>
      <rPr>
        <sz val="11"/>
        <color theme="1"/>
        <rFont val="Calibri"/>
        <family val="2"/>
        <charset val="204"/>
        <scheme val="minor"/>
      </rPr>
      <t xml:space="preserve">. </t>
    </r>
  </si>
  <si>
    <t>Линтер</t>
  </si>
  <si>
    <t>1. Выбрать линтер или инструмент code-style.
2. Установить линтер в среде разработки.
3. Разработать правила кодирования в соответствии с требованиями и настоить соответствующим образом линтер.
4. Интегрировать линтер с инструментарием процесса разработки (системами управления версиями, CI/CD и т.д.)
5. Настроить автоматизированную проверку кода линтером при каждом сохранении файла или перед коммитом.
6. Дополнить регламент безопасного кодирования конкретными правилами линтера.</t>
  </si>
  <si>
    <t>Код-ревью – это инженерная практика, которая подразумевает рецензирование кода одного разработчика другим. Свежий взгляд на код от коллеги, особенно более опытного или компетентного в данной области, может быть чрезвычайно полезным и эффективным в поиске ошибок, несоответствий или неэффективности в коде. Из дополнительных преимущества код-ревью:
 - Улучшение стиля кодирования: Код-ревью помогает обеспечить соответствие кода единым стандартам стиля и улучшить его читаемость.
 - Обмен знаниями: Процесс ревью позволяет разработчикам обмениваться опытом и знаниями, что способствует росту компетенции всей команды.
 - Увеличение сплоченности: Совместная работа авторов и рецензентов повышает уровень взаимопонимания в команде и способствует более эффективному взаимодействию.</t>
  </si>
  <si>
    <t>1. Определить модель ревью кода и установить правила проведения ревью (определение ролей и ответственных, формат обратной связи, критерии оценки и т.д.)
2. Интегрировать процесс ревью в установленный процесс разработки.
3. Дополнить регламент безопасного кодирования процессом ревью кода.</t>
  </si>
  <si>
    <t>Инструмент статического анализа кода (SAST) – это метод тестирования белого ящика, который анализирует исходный код без его фактического выполнения, чтобы автоматически находить и исправлять уязвимости на ранней стадии разработки. SAST использует наборы правил, определяющие известные уязвимости, что позволяет выявлять потенциальные проблемы в коде и предотвращать их проникновение в готовое приложение. Запуск сканирования SAST может быть осуществлен как автоматически в рамках пайплайна разработки, так и вручную, что позволяет оперативно получать обратную связь по внесенным изменениям и гибко встраивать SAST в процессы разработки.</t>
  </si>
  <si>
    <t>1. Проанализировать доступные решения SAST и выбрать наиболее подходящий инструмент, сравнив их функциональность, поддержку языков программирования, интеграцию с существующими технологическим стеком, стоимость, соответствие требованиям и т.д.
2. Провести пилотирование выбранного инструмента, чтобы оценить его эффективность, удобство использования, соответствие требованиям. 
3. Определить сотрудников, которые будут ответственны за внедрение и работу с инструментом, разбор результатов и т.д.
4. Установить и настроить инструмент SAST.
5. Интегрировать SAST в ограниченном количестве проектов (для первичного анализа и проверки работы инструмента).
7. Определить процессы разбора результатов (определить правила выставления статусов, этапы закрытия уязвимости, периодичность проведения сканирования и т.д.).
8. Провести первичное сканирования в заранее определённых проектах.
9. По результатам сканирования сформировтаь и разобрать технический долг.
10. Разработать регламент работы с инструментом (или дополнить регламент безопасной разработки), в которым будут описаны концепция работы и преимущества инструмента, инструкции и материалы по его использованию и т.д. 
11. Ознакомить сотрудников с регламентом и выложить во внутреннем портале.</t>
  </si>
  <si>
    <r>
      <t xml:space="preserve">Оркестратор позволяет автоматизировать и централизовать запуск всех инструментальных практик безопасной разработки, предоставляя единый интерфейс для управления ими и удобный доступ к найденным дефектам </t>
    </r>
    <r>
      <rPr>
        <b/>
        <sz val="11"/>
        <color theme="1"/>
        <rFont val="Calibri"/>
        <family val="2"/>
        <charset val="204"/>
        <scheme val="minor"/>
      </rPr>
      <t>[VM1]</t>
    </r>
    <r>
      <rPr>
        <sz val="11"/>
        <color theme="1"/>
        <rFont val="Calibri"/>
        <family val="2"/>
        <charset val="204"/>
        <scheme val="minor"/>
      </rPr>
      <t xml:space="preserve">. Это позволяет упростить процесс и создать единый "пункт управления" для всех инструментов безопасности. Кроме того, многие решения ASOC (Application Security Orchestration and Correlation) позволяют собирать метрики о работе инструментов </t>
    </r>
    <r>
      <rPr>
        <b/>
        <sz val="11"/>
        <color theme="1"/>
        <rFont val="Calibri"/>
        <family val="2"/>
        <charset val="204"/>
        <scheme val="minor"/>
      </rPr>
      <t>[RM3</t>
    </r>
    <r>
      <rPr>
        <sz val="11"/>
        <color theme="1"/>
        <rFont val="Calibri"/>
        <family val="2"/>
        <charset val="204"/>
        <scheme val="minor"/>
      </rPr>
      <t>], что помогает оценивать эффективность и повышать качество безопасности приложений.</t>
    </r>
  </si>
  <si>
    <t>OSA/SCA
ASOC</t>
  </si>
  <si>
    <t>SAST
ASOC</t>
  </si>
  <si>
    <t>OSA/SCA
CI/CD</t>
  </si>
  <si>
    <t>SAST
CI/CD</t>
  </si>
  <si>
    <r>
      <t xml:space="preserve">Оркестратор позволяет автоматизировать и централизовать запуск всех инструментальных практик безопасной разработки, предоставляя единый интерфейс для управления ими и удобный доступ к найденным дефектам </t>
    </r>
    <r>
      <rPr>
        <b/>
        <sz val="11"/>
        <color theme="1"/>
        <rFont val="Calibri"/>
        <family val="2"/>
        <charset val="204"/>
        <scheme val="minor"/>
      </rPr>
      <t>[VM1]</t>
    </r>
    <r>
      <rPr>
        <sz val="11"/>
        <color theme="1"/>
        <rFont val="Calibri"/>
        <family val="2"/>
        <charset val="204"/>
        <scheme val="minor"/>
      </rPr>
      <t xml:space="preserve">. Это позволяет упростить процесс и создать единый "пункт управления" для всех инструментов безопасности. Кроме того, многие решения ASOC (Application Security Orchestration and Correlation) позволяют собирать метрики о работе инструментов </t>
    </r>
    <r>
      <rPr>
        <b/>
        <sz val="11"/>
        <color theme="1"/>
        <rFont val="Calibri"/>
        <family val="2"/>
        <charset val="204"/>
        <scheme val="minor"/>
      </rPr>
      <t>[RM3]</t>
    </r>
    <r>
      <rPr>
        <sz val="11"/>
        <color theme="1"/>
        <rFont val="Calibri"/>
        <family val="2"/>
        <charset val="204"/>
        <scheme val="minor"/>
      </rPr>
      <t>, что помогает оценивать эффективность и повышать качество безопасности приложений.</t>
    </r>
  </si>
  <si>
    <r>
      <t xml:space="preserve">Для достижения максимальной эффективности работы инструмента SCA недостаточно пилотирования или неконсистентного использования инструмента в формате ручных проверок </t>
    </r>
    <r>
      <rPr>
        <b/>
        <sz val="11"/>
        <color theme="1"/>
        <rFont val="Calibri"/>
        <family val="2"/>
        <charset val="204"/>
        <scheme val="minor"/>
      </rPr>
      <t>[SCA1]</t>
    </r>
    <r>
      <rPr>
        <sz val="11"/>
        <color theme="1"/>
        <rFont val="Calibri"/>
        <family val="2"/>
        <charset val="204"/>
        <scheme val="minor"/>
      </rPr>
      <t xml:space="preserve">, которые могут быть непоследовательными и трудоемкими. Необходимо интегрировать SCA-инструмент в CI/CD конвейер в качестве обязательного этапа пайплайна. Автоматизация проверок SCA позволит сэкономить время сотрудников, гарантируя выполнение этого этапа тестирования при каждом релизе </t>
    </r>
    <r>
      <rPr>
        <b/>
        <sz val="11"/>
        <color theme="1"/>
        <rFont val="Calibri"/>
        <family val="2"/>
        <charset val="204"/>
        <scheme val="minor"/>
      </rPr>
      <t>[PA3]</t>
    </r>
    <r>
      <rPr>
        <sz val="11"/>
        <color theme="1"/>
        <rFont val="Calibri"/>
        <family val="2"/>
        <charset val="204"/>
        <scheme val="minor"/>
      </rPr>
      <t xml:space="preserve"> и тем самым способствуя тиражированию стратегии </t>
    </r>
    <r>
      <rPr>
        <b/>
        <sz val="11"/>
        <color theme="1"/>
        <rFont val="Calibri"/>
        <family val="2"/>
        <charset val="204"/>
        <scheme val="minor"/>
      </rPr>
      <t>[SSDL4]</t>
    </r>
    <r>
      <rPr>
        <sz val="11"/>
        <color theme="1"/>
        <rFont val="Calibri"/>
        <family val="2"/>
        <charset val="204"/>
        <scheme val="minor"/>
      </rPr>
      <t xml:space="preserve">. Дополнительно к этому, использование QG </t>
    </r>
    <r>
      <rPr>
        <b/>
        <sz val="11"/>
        <color theme="1"/>
        <rFont val="Calibri"/>
        <family val="2"/>
        <charset val="204"/>
        <scheme val="minor"/>
      </rPr>
      <t>[VC1]</t>
    </r>
    <r>
      <rPr>
        <sz val="11"/>
        <color theme="1"/>
        <rFont val="Calibri"/>
        <family val="2"/>
        <charset val="204"/>
        <scheme val="minor"/>
      </rPr>
      <t xml:space="preserve"> позволит задать четкие критерии качества кода, которые должны быть выполнены перед релизом, что поможет избежать выпуска уязвимого ПО в прод.</t>
    </r>
  </si>
  <si>
    <t>1. Добавить SAST-инструмент как обязательный шаг в CI/CD-конвейер.
2. Определить тригеры - когда SAST-инструмент должен запускаться. Например, после каждого коммита в репозиторий или перед развертыванием в прод.
3. Установить правила и пороговые значения для SAST-анализа. Например, уровень серьезности уязвимостей, которые должны быть исправлены.
4. Внедрить Quality Gate в CI/CD пайплайн, который будет блокировать релиз, если SAST-анализ покажет наличие критических уязвимостей.
5. Связать инструмент SAST с дефект-трекером для автоматического создания задач по исправлению уязвимостей.
6. Установить SLA на устранение дефектов.
7. Дополнить регламент работы с инструментом (или регламент безопасной разработки).
8. Ознакомить сотрудников с регламентом и выложить во внутреннем портале.
9. На более зрелом этапе развития перевести QG из режима оповещений в режим блокировки.</t>
  </si>
  <si>
    <t>1. Добавить SCA-инструмент как обязательный шаг в CI/CD-конвейер.
2. Определить тригеры - когда SСA-инструмент должен запускаться. Например, после каждого запуска сборки.
3. Установить правила и пороговые значения для SСA-анализа. Например, уровень серьезности уязвимостей, которые должны быть исправлены.
4. Внедрить Quality Gate в CI/CD пайплайн, который будет блокировать релиз, если SCA-анализ покажет наличие критических уязвимостей.
5. Связать инструмент SCA с дефект-трекером для автоматического создания задач по исправлению уязвимостей.
6. Установить SLA на устранение дефектов.
7. Дополнить регламент работы с инструментом (или регламент безопасной разработки).
8. Ознакомить сотрудников с регламентом и выложить во внутреннем портале.
9. На более зрелом этапе развития перевести QG из режима оповещений в режим блокировки.</t>
  </si>
  <si>
    <t>1. Добавить DAST-инструмент как обязательный шаг в CI/CD-конвейер.
2. Определить тригеры - когда DAST-инструмент должен запускаться. Например, переход на стейдж тестирования.
3. Установить правила и пороговые значения для DAST-анализа. Например, уровень серьезности уязвимостей, которые должны быть исправлены.
4. Внедрить Quality Gate в CI/CD пайплайн, который будет блокировать релиз, если SCA-анализ покажет наличие критических уязвимостей.
5. Связать инструмент DAST с дефект-трекером для автоматического создания задач по исправлению уязвимостей.
6. Установить SLA на устранение дефектов.
7. Дополнить регламент работы с инструментом (или регламент безопасной разработки).
8. Ознакомить сотрудников с регламентом и выложить во внутреннем портале.
9. На более зрелом этапе развития перевести QG из режима оповещений в режим блокировки.</t>
  </si>
  <si>
    <r>
      <t xml:space="preserve">Для достижения максимальной эффективности работы инструмента DAST недостаточно пилотирования или неконсистентного использования инструмента в формате ручных проверок </t>
    </r>
    <r>
      <rPr>
        <b/>
        <sz val="11"/>
        <color theme="1"/>
        <rFont val="Calibri"/>
        <family val="2"/>
        <charset val="204"/>
        <scheme val="minor"/>
      </rPr>
      <t>[DPA2]</t>
    </r>
    <r>
      <rPr>
        <sz val="11"/>
        <color theme="1"/>
        <rFont val="Calibri"/>
        <family val="2"/>
        <charset val="204"/>
        <scheme val="minor"/>
      </rPr>
      <t xml:space="preserve">, которые могут быть непоследовательными и трудоемкими. Необходимо интегрировать DAST-инструмент в CI/CD конвейер в качестве обязательного этапа пайплайна. Автоматизация проверок DAST позволит сэкономить время сотрудников, гарантируя выполнение этого этапа тестирования при каждом релизе </t>
    </r>
    <r>
      <rPr>
        <b/>
        <sz val="11"/>
        <color theme="1"/>
        <rFont val="Calibri"/>
        <family val="2"/>
        <charset val="204"/>
        <scheme val="minor"/>
      </rPr>
      <t>[PA3]</t>
    </r>
    <r>
      <rPr>
        <sz val="11"/>
        <color theme="1"/>
        <rFont val="Calibri"/>
        <family val="2"/>
        <charset val="204"/>
        <scheme val="minor"/>
      </rPr>
      <t xml:space="preserve"> и тем самым способствуя тиражированию стратегии </t>
    </r>
    <r>
      <rPr>
        <b/>
        <sz val="11"/>
        <color theme="1"/>
        <rFont val="Calibri"/>
        <family val="2"/>
        <charset val="204"/>
        <scheme val="minor"/>
      </rPr>
      <t>[SSDL4]</t>
    </r>
    <r>
      <rPr>
        <sz val="11"/>
        <color theme="1"/>
        <rFont val="Calibri"/>
        <family val="2"/>
        <charset val="204"/>
        <scheme val="minor"/>
      </rPr>
      <t xml:space="preserve">. Дополнительно к этому, использование QG </t>
    </r>
    <r>
      <rPr>
        <b/>
        <sz val="11"/>
        <color theme="1"/>
        <rFont val="Calibri"/>
        <family val="2"/>
        <charset val="204"/>
        <scheme val="minor"/>
      </rPr>
      <t>[VC1]</t>
    </r>
    <r>
      <rPr>
        <sz val="11"/>
        <color theme="1"/>
        <rFont val="Calibri"/>
        <family val="2"/>
        <charset val="204"/>
        <scheme val="minor"/>
      </rPr>
      <t xml:space="preserve"> позволит задать четкие критерии качества кода, которые должны быть выполнены перед релизом, что поможет избежать выпуска уязвимого ПО в прод.</t>
    </r>
  </si>
  <si>
    <r>
      <t xml:space="preserve">Секретами могут выступать логины, пароли, токены API, криптографические ключи, сертификаты, токены, конфигурационные параметры и т.д.
Утечка секретов может привести к несанкционированному доступу к приложению и его ресурсам, а также к сбою системы или некорректной работе приложения. Для минимизации рисков важно обнаруживать конфиденциальную информацию (креды, ключи и т.д.) как в исходном коде, так и в репозиториях исходного кода. Хранение секретов в коде может привести к их утечке и серьезным последствиям. Для реализации этой задачи используются специализированные инструменты, но она также может быть реализована как часть решения SAST </t>
    </r>
    <r>
      <rPr>
        <b/>
        <sz val="11"/>
        <color theme="1"/>
        <rFont val="Calibri"/>
        <family val="2"/>
        <charset val="204"/>
        <scheme val="minor"/>
      </rPr>
      <t>[SPA3]</t>
    </r>
    <r>
      <rPr>
        <sz val="11"/>
        <color theme="1"/>
        <rFont val="Calibri"/>
        <family val="2"/>
        <charset val="204"/>
        <scheme val="minor"/>
      </rPr>
      <t>.</t>
    </r>
  </si>
  <si>
    <r>
      <t xml:space="preserve">Для достижения максимальной эффективности работы инструмента SAST недостаточно пилотирования или неконсистентного использования инструмента в формате ручных проверок </t>
    </r>
    <r>
      <rPr>
        <b/>
        <sz val="11"/>
        <color theme="1"/>
        <rFont val="Calibri"/>
        <family val="2"/>
        <charset val="204"/>
        <scheme val="minor"/>
      </rPr>
      <t>[SPA3]</t>
    </r>
    <r>
      <rPr>
        <sz val="11"/>
        <color theme="1"/>
        <rFont val="Calibri"/>
        <family val="2"/>
        <charset val="204"/>
        <scheme val="minor"/>
      </rPr>
      <t xml:space="preserve">, которые могут быть непоследовательными и трудоемкими. Необходимо интегрировать SAST-инструмент в CI/CD конвейер в качестве обязательного этапа пайплайна. Автоматизация проверок SAST позволит сэкономить время сотрудников, гарантируя выполнение этого этапа тестирования при каждом релизе </t>
    </r>
    <r>
      <rPr>
        <b/>
        <sz val="11"/>
        <color theme="1"/>
        <rFont val="Calibri"/>
        <family val="2"/>
        <charset val="204"/>
        <scheme val="minor"/>
      </rPr>
      <t>[PA3]</t>
    </r>
    <r>
      <rPr>
        <sz val="11"/>
        <color theme="1"/>
        <rFont val="Calibri"/>
        <family val="2"/>
        <charset val="204"/>
        <scheme val="minor"/>
      </rPr>
      <t xml:space="preserve"> и тем самым способствуя тиражированию стратегии </t>
    </r>
    <r>
      <rPr>
        <b/>
        <sz val="11"/>
        <color theme="1"/>
        <rFont val="Calibri"/>
        <family val="2"/>
        <charset val="204"/>
        <scheme val="minor"/>
      </rPr>
      <t>[SSDL4]</t>
    </r>
    <r>
      <rPr>
        <sz val="11"/>
        <color theme="1"/>
        <rFont val="Calibri"/>
        <family val="2"/>
        <charset val="204"/>
        <scheme val="minor"/>
      </rPr>
      <t>. Дополнительно к этому, использование QG</t>
    </r>
    <r>
      <rPr>
        <b/>
        <sz val="11"/>
        <color theme="1"/>
        <rFont val="Calibri"/>
        <family val="2"/>
        <charset val="204"/>
        <scheme val="minor"/>
      </rPr>
      <t xml:space="preserve"> [VC1] </t>
    </r>
    <r>
      <rPr>
        <sz val="11"/>
        <color theme="1"/>
        <rFont val="Calibri"/>
        <family val="2"/>
        <charset val="204"/>
        <scheme val="minor"/>
      </rPr>
      <t>позволит задать четкие критерии качества кода, которые должны быть выполнены перед релизом, что поможет избежать выпуска уязвимого ПО в прод.</t>
    </r>
  </si>
  <si>
    <t>1. Проанализировать доступные решения SCA и выбрать наиболее подходящий инструмент, сравнив их функциональность, поддержку языков программирования и пакетных менеджеров, интеграцию с существующими технологическим стеком, стоимость, соответствие требованиям и т.д.
2. Провести пилотирование выбранного инструмента, чтобы оценить его эффективность, удобство использования, соответствие требованиям. 
3. Определить сотрудников, которые будут ответственны за внедрение и работу с инструментом, разбор результатов и т.д.
4. Установить и настроить инструмент SCA.
5. Интегрировать SCA в ограниченном количестве проектов (для первичного анализа и проверки работы инструмента).
7. Определить процессы разбора результатов (определить политики безопасности, исключения, периодичность проведения сканирования и т.д.).
8. Провести первичное сканирования в заранее определённых проектах.
9. По результатам сканирования сформировать и разобрать технический долг.
10. Разработать регламент работы с инструментом (или дополнить регламент безопасной разработки), в которым будут описаны концепция работы и преимущества инструмента, инструкции и материалы по его использованию и т.д. 
11. Ознакомить сотрудников с регламентом и выложить во внутреннем портале.</t>
  </si>
  <si>
    <t>Для оптимизации работы с результатами сканирования SCA и повышения качества его работы рекомендуется настроить кастомные правила проверки. Настройка исключений позволит при прохождении политик игнорировать некоторые уязвимости, которые не применимы к конкретному приложению или некритичны для его функционирования (например, уязвимость, присутствующая в незаменимом компоненте). В то же время, политики безопасности позволяют внести дополнительные ограничения при проверке компонентов, заточенные под специфику приложения, например, по дате обновления или имени автора. Такой подход позволяет сфокусировать внимание на действительно важных уязвимостях.</t>
  </si>
  <si>
    <t>1. Анализировать результаты сканирования SCA и идентифицировать уязвимости, которые не применимы к проверяемому приложению, или компоненты, которые не могут быть заменены без серьезных последствий.
2. Создать политики безопасности, которые вводят дополнительные требования к компонентам. Например, требование обновления компонентов до определенной версии или исключение компонентов от конкретных разработчиков.
3. Создать правила исключения для конкретных уязвимостей или компонентов, которые не применимы к проверяемому приложению. 
4. Внедрить настроенные правила в процесс сканирования SCA.</t>
  </si>
  <si>
    <t xml:space="preserve">Фаззинг - это метод тестирования программного обеспечения, который заключается в подаче в программу случайных или полуслучайных данных с целью обнаружения ошибок или уязвимостей. Он имитирует неожиданный или некорректный ввод, что позволяет проверить устойчивость программы и выявить проблемы, которые могут быть упущены при традиционном тестировании. Фаззинг особенно эффективен для поиска уязвимостей безопасности (таких как переполнение буфера, некорректная обработка входных данных, межсайтовый скриптинг) и ошибок логики, которые могут привести к некорректной работе программы или непредсказуемому поведению. Существуют различные типы фаззинга, от простого случайного ввода до более сложных техник, использующих генетические алгоритмы или грамотный анализатор для генерации более целевых и эффективных входных данных. </t>
  </si>
  <si>
    <t xml:space="preserve">
1. Выбрать инструмент, который подходит для приложения и целей тестирования.
2. Настроить инструмент. Определить тип входных данных (например, строки, файлы, сетевые пакеты), формат данных и целевую функцию, которую нужно тестировать.
3. Определить шаблоны или правила генерации входных данных. 
4. Запустить инструмент и проанализировать результаты.
5. На  основе результатов сформировать технический долг.
6. Сделать фаззинг обязательной проверкой в рамках CI/CD-пайплайна.
7. Разработать регламент работы с инструментом (или дополнить регламент безопасной разработки), в которым будут описаны концепция работы и преимущества инструмента, инструкции и материалы по его использованию и т.д. 
8. Ознакомить сотрудников с регламентом и выложить во внутреннем портале.</t>
  </si>
  <si>
    <t>1. Проанализировать доступные решения DAST и выбрать наиболее подходящий инструмент, сравнив их функциональность,  интеграцию с существующими технологическим стеком, стоимость, соответствие требованиям и т.д.
2. Провести пилотирование выбранного инструмента, чтобы оценить его эффективность, удобство использования, соответствие требованиям. 
3. Определить сотрудников, которые будут ответственны за внедрение и работу с инструментом, разбор результатов и т.д.
4. Установить и настроить инструмент DAST.
5. Интегрировать DAST в ограниченном количестве проектов (для первичного анализа и проверки работы инструмента).
7. Определить процессы разбора результатов (определить политики безопасности, периодичность проведения сканирования и т.д.).
8. Провести первичное сканирования в заранее определённых проектах.
9. По результатам сканирования сформировать и разобрать технический долг.
10. Разработать регламент работы с инструментом (или дополнить регламент безопасной разработки), в которым будут описаны концепция работы и преимущества инструмента, инструкции и материалы по его использованию и т.д. 
11. Ознакомить сотрудников с регламентом и выложить во внутреннем портале.</t>
  </si>
  <si>
    <t>1. Анализировать результаты сканирования DAST.
2. Создать новые профили сканирования и обработки результатов инструмента для повышения точности срабатываний и снижений затрат на их разбор.
3. Внедрить настроенные правила в процесс сканирования DAST.
4. Создать документацию (или дополнить регламент безопасной разработки), описывающую новые правила сканирования. 
5. Ознакомить сотрудников с документацией и выложить во внутреннем портале.</t>
  </si>
  <si>
    <r>
      <t xml:space="preserve">Сетевая безопасность - это комплекс мер, направленных на защиту подключенных сетей и инфраструктуры от несанкционированного доступа, утечки информации, вредоносных действий и других угроз, которые могут привести к нежелательным последствиям, таким как финансовые потери, нарушение конфиденциальности, простой в работе и т.д.
Основные методы обеспечения сетевой безопасности: Контроль доступа </t>
    </r>
    <r>
      <rPr>
        <b/>
        <sz val="11"/>
        <color theme="1"/>
        <rFont val="Calibri"/>
        <family val="2"/>
        <charset val="204"/>
        <scheme val="minor"/>
      </rPr>
      <t xml:space="preserve">[AC2], </t>
    </r>
    <r>
      <rPr>
        <sz val="11"/>
        <color theme="1"/>
        <rFont val="Calibri"/>
        <family val="2"/>
        <charset val="204"/>
        <scheme val="minor"/>
      </rPr>
      <t xml:space="preserve">Аутентификация и авторизация, Сегментация сети и виртуальные частные сети (VPN); </t>
    </r>
    <r>
      <rPr>
        <b/>
        <sz val="11"/>
        <color theme="1"/>
        <rFont val="Calibri"/>
        <family val="2"/>
        <charset val="204"/>
        <scheme val="minor"/>
      </rPr>
      <t xml:space="preserve">[AC1], </t>
    </r>
    <r>
      <rPr>
        <sz val="11"/>
        <color theme="1"/>
        <rFont val="Calibri"/>
        <family val="2"/>
        <charset val="204"/>
        <scheme val="minor"/>
      </rPr>
      <t xml:space="preserve">Инструменты защиты от утечек (DLP), Инструменты обнаружения и предотвращения вторжений (IPS/IDS), Брандмауэры </t>
    </r>
    <r>
      <rPr>
        <b/>
        <sz val="11"/>
        <color theme="1"/>
        <rFont val="Calibri"/>
        <family val="2"/>
        <charset val="204"/>
        <scheme val="minor"/>
      </rPr>
      <t>[MI2]</t>
    </r>
    <r>
      <rPr>
        <sz val="11"/>
        <color theme="1"/>
        <rFont val="Calibri"/>
        <family val="2"/>
        <charset val="204"/>
        <scheme val="minor"/>
      </rPr>
      <t xml:space="preserve">, Использование шифропротоколов, Мониторинг безопасности </t>
    </r>
    <r>
      <rPr>
        <b/>
        <sz val="11"/>
        <color theme="1"/>
        <rFont val="Calibri"/>
        <family val="2"/>
        <charset val="204"/>
        <scheme val="minor"/>
      </rPr>
      <t>[MI3]</t>
    </r>
    <r>
      <rPr>
        <sz val="11"/>
        <color theme="1"/>
        <rFont val="Calibri"/>
        <family val="2"/>
        <charset val="204"/>
        <scheme val="minor"/>
      </rPr>
      <t xml:space="preserve"> и т.д. Сетевая безопасность на этапе эксплуатации необходима для защиты сетей и данных от угроз, которые могут возникнуть в процессе работы приложения в промышленной среде. Она обеспечивает защиту от несанкционированного доступа, вредоносных программ, DDoS-атак, фишинга и других угроз. Сетевая безопасность также помогает соответствовать нормативным требованиям </t>
    </r>
    <r>
      <rPr>
        <b/>
        <sz val="11"/>
        <color theme="1"/>
        <rFont val="Calibri"/>
        <family val="2"/>
        <charset val="204"/>
        <scheme val="minor"/>
      </rPr>
      <t>[TMR3]</t>
    </r>
    <r>
      <rPr>
        <sz val="11"/>
        <color theme="1"/>
        <rFont val="Calibri"/>
        <family val="2"/>
        <charset val="204"/>
        <scheme val="minor"/>
      </rPr>
      <t>, предотвратить простои в работе и сохранить репутацию организации.</t>
    </r>
  </si>
  <si>
    <r>
      <t xml:space="preserve">Web Application Firewall (WAF) - это специализированный межсетевой экран, разработанный для защиты веб-приложений от различных типов атак. Он работает, анализируя входящий трафик и блокируя запросы в соответствии с заранее заданнымыми расзрешающими и запрещающими правилами, чтобы предотвратить несанкционированный доступ, утечку данных или другие вредоносные действия. 
WAF использует следующие механизмы защиты:
 - </t>
    </r>
    <r>
      <rPr>
        <u/>
        <sz val="11"/>
        <color theme="1"/>
        <rFont val="Calibri"/>
        <family val="2"/>
        <charset val="204"/>
        <scheme val="minor"/>
      </rPr>
      <t>Фильтрация трафика</t>
    </r>
    <r>
      <rPr>
        <sz val="11"/>
        <color theme="1"/>
        <rFont val="Calibri"/>
        <family val="2"/>
        <charset val="204"/>
        <scheme val="minor"/>
      </rPr>
      <t xml:space="preserve">: WAF анализирует HTTP-запросы и отвечает на них в соответствии с заданными правилами. Эти правила могут определять допустимые и запрещенные типы запросов, например, ограничивая доступ к определенным файлам или блокируя запросы с некорректными заголовками.
 - </t>
    </r>
    <r>
      <rPr>
        <u/>
        <sz val="11"/>
        <color theme="1"/>
        <rFont val="Calibri"/>
        <family val="2"/>
        <charset val="204"/>
        <scheme val="minor"/>
      </rPr>
      <t>Анализ трафика</t>
    </r>
    <r>
      <rPr>
        <sz val="11"/>
        <color theme="1"/>
        <rFont val="Calibri"/>
        <family val="2"/>
        <charset val="204"/>
        <scheme val="minor"/>
      </rPr>
      <t xml:space="preserve">: WAF может использовать различные методы анализа трафика, например, поиск известных шаблонов атак или анализ поведения пользователей.
Предотвращение атак: Если WAF обнаруживает подозрительный трафик или атаку, он может блокировать запрос, перенаправлять запрос на другой сервер или выполнять другие действия, чтобы защитить приложение.
 - </t>
    </r>
    <r>
      <rPr>
        <u/>
        <sz val="11"/>
        <color theme="1"/>
        <rFont val="Calibri"/>
        <family val="2"/>
        <charset val="204"/>
        <scheme val="minor"/>
      </rPr>
      <t>Логирование событий</t>
    </r>
    <r>
      <rPr>
        <sz val="11"/>
        <color theme="1"/>
        <rFont val="Calibri"/>
        <family val="2"/>
        <charset val="204"/>
        <scheme val="minor"/>
      </rPr>
      <t xml:space="preserve">: WAF также обычно ведёт журнал событий (logging), собирая информацию о всех запросах, которые он обрабатывает. Эта информация может быть использована для анализа угроз и совершенствования правил WAF. </t>
    </r>
  </si>
  <si>
    <t>FW, DLP, IPS/IDS, SIEM и т.д.</t>
  </si>
  <si>
    <t>Политика безопасности</t>
  </si>
  <si>
    <t>SIEM</t>
  </si>
  <si>
    <t>WAF</t>
  </si>
  <si>
    <t xml:space="preserve">1. Определить уязвимости веб-приложения и типы атак, которые представляют наибольшую угрозу и методы защиты от них.
2. Определить данные, которые необходимо защищать от несанкционированного доступа и изменения.
3. Проанализировать доступные решения WAF и выбрать наиболее подходящий инструмент, сравнив их функциональность,  интеграцию с существующими технологическим стеком, стоимость, соответствие требованиям и т.д.
4. Установить и настройть WAF в соответствии с требованиями веб-приложения и политикой безопасности.
5. Создайте разрешающие и запрещающие правила для WAF.
6. При возможности, интегрировать WAF с другими инструментами безопасности (например, SIEM, IDS, DLP).
7. Регулярно анализировать журнал событий и работу самого инструмента. ПРи необходимости выпускать патчи и совершенствовать правила WAF.
8. Составить документацию (или дополнить политику безопасности) по использованию WAF, где описать порядок работы с инструметом, его концепцию и возможности, утверждённые правила и т.д.
9. Ознакомить сотрудников с документацией и выложить во внутренний портал.
</t>
  </si>
  <si>
    <t>1. Проанализировать существующие угрозы и уязвимости сети, определить наиболее уязвимые точки и оценить потенциальный ущерб от возможных атак.
2. Создать четкую политику безопасности, которая устанавливает правила доступа к сети и использования ресурсов.
3. В соответствии с требованиями реализовать необходимые меры сетевой безопасности (контроль доступа, VPN, IPS/IDS, брандмауэры и т.д.).
4. Обеспечить сеть постоянным мониторингом на поиск подозрительных действий и уязвимостей.
5. Регулярно обновлять настройки инструментов сетевой безопасности и политику безопасности.
6. Дополнить политику безопасности всеми используемыми методами, интсрументами и системами сетевой безопасности.
7. Ознакомить сотрудников с политикой и выложить во внутренний портал.</t>
  </si>
  <si>
    <r>
      <t xml:space="preserve">Security Operations Center (SOC) — это специализированный центр, где группа сотрудников поддержки круглосуточно мониторит безопасность приложений и сети, отслеживает потенциальные угрозы, предотвращает инциденты и реагирует на них </t>
    </r>
    <r>
      <rPr>
        <b/>
        <sz val="11"/>
        <color theme="1"/>
        <rFont val="Calibri"/>
        <family val="2"/>
        <charset val="204"/>
        <scheme val="minor"/>
      </rPr>
      <t>[MI5]</t>
    </r>
    <r>
      <rPr>
        <sz val="11"/>
        <color theme="1"/>
        <rFont val="Calibri"/>
        <family val="2"/>
        <charset val="204"/>
        <scheme val="minor"/>
      </rPr>
      <t xml:space="preserve"> в реальном времени. SOC использует разнообразные инструменты для мониторинга и анализа данных, включая:
 - </t>
    </r>
    <r>
      <rPr>
        <u/>
        <sz val="11"/>
        <color theme="1"/>
        <rFont val="Calibri"/>
        <family val="2"/>
        <charset val="204"/>
        <scheme val="minor"/>
      </rPr>
      <t>Системы мониторинга сетевой безопасности (SIEM)</t>
    </r>
    <r>
      <rPr>
        <sz val="11"/>
        <color theme="1"/>
        <rFont val="Calibri"/>
        <family val="2"/>
        <charset val="204"/>
        <scheme val="minor"/>
      </rPr>
      <t xml:space="preserve">: Собирают, анализируют и коррелируют данные из различных источников, таких как брандмауэры, IPS/IDS, антивирусное ПО, журналы событий и данные о приложении.
 - </t>
    </r>
    <r>
      <rPr>
        <u/>
        <sz val="11"/>
        <color theme="1"/>
        <rFont val="Calibri"/>
        <family val="2"/>
        <charset val="204"/>
        <scheme val="minor"/>
      </rPr>
      <t>Антивирусное ПО</t>
    </r>
    <r>
      <rPr>
        <sz val="11"/>
        <color theme="1"/>
        <rFont val="Calibri"/>
        <family val="2"/>
        <charset val="204"/>
        <scheme val="minor"/>
      </rPr>
      <t xml:space="preserve">: Сканирует систему на наличие вредоносных программ и предотвращает их запуск.
 - </t>
    </r>
    <r>
      <rPr>
        <u/>
        <sz val="11"/>
        <color theme="1"/>
        <rFont val="Calibri"/>
        <family val="2"/>
        <charset val="204"/>
        <scheme val="minor"/>
      </rPr>
      <t>Журналы событий</t>
    </r>
    <r>
      <rPr>
        <sz val="11"/>
        <color theme="1"/>
        <rFont val="Calibri"/>
        <family val="2"/>
        <charset val="204"/>
        <scheme val="minor"/>
      </rPr>
      <t xml:space="preserve">: Собирают информацию о действиях пользователей, событиях в системе и сетевом трафике.
Стоит упомянуть, что для большего понимания специалистами мониторящихся приложений и своевременных действий у них должен быть доступ ко всей эксплуатационной документации </t>
    </r>
    <r>
      <rPr>
        <b/>
        <sz val="11"/>
        <color theme="1"/>
        <rFont val="Calibri"/>
        <family val="2"/>
        <charset val="204"/>
        <scheme val="minor"/>
      </rPr>
      <t xml:space="preserve">[IA1]. </t>
    </r>
  </si>
  <si>
    <t>1. Определить конкретные методы и задачи, которые будет решать SOC.
2. Выбрать систему управления информацией и событиями безопасности (SIEM), которая будет собирать и анализировать данные из различных источников.
3. Внедрить необходимые инструменты мониторинга и интегрировать их с SIEM-системой (например, IPS/IDS, антивирусное ПО, инструменты мониторинга сети).
4. Настроить сбор данных из различных источников (журналы событий, сетевой трафик, данные приложений).
5. Создать правила для SIEM для филттрации подозрительных событий.
6. Регулярно мониторить работу SOC и отслеживать эффективность его действий.
7. Анализировать данные о инцидентах и совершенствовать процедуры работы SOC.
8. Составить документацию (или дополнить политику безопасности) по работе SOC, включая работу всех инструментов, процесс работы по мониторингу за приложениями, правила SIEM и т.д.
9. Ознакомить сотрудников с документацией и выложить во внутренний портал.</t>
  </si>
  <si>
    <r>
      <t xml:space="preserve">Периодический анализ инцидентов безопасности необходим для эффективного управления рисками и повышения защищенности приложений. Анализ помогает понять причины инцидентов, идентифицировать угрозы и оценить их последствия. Например, если инцидент произошел из-за уязвимости в программном обеспечении, анализ поможет определить, какие именно уязвимости были использованы и как их можно исправить. Понимание причин и последствий инцидентов позволяет обновить профиль рисков </t>
    </r>
    <r>
      <rPr>
        <b/>
        <sz val="11"/>
        <color theme="1"/>
        <rFont val="Calibri"/>
        <family val="2"/>
        <charset val="204"/>
        <scheme val="minor"/>
      </rPr>
      <t>[RM2]</t>
    </r>
    <r>
      <rPr>
        <sz val="11"/>
        <color theme="1"/>
        <rFont val="Calibri"/>
        <family val="2"/>
        <charset val="204"/>
        <scheme val="minor"/>
      </rPr>
      <t xml:space="preserve">, скорректировать стратегию </t>
    </r>
    <r>
      <rPr>
        <b/>
        <sz val="11"/>
        <color theme="1"/>
        <rFont val="Calibri"/>
        <family val="2"/>
        <charset val="204"/>
        <scheme val="minor"/>
      </rPr>
      <t>[SSDL5]</t>
    </r>
    <r>
      <rPr>
        <sz val="11"/>
        <color theme="1"/>
        <rFont val="Calibri"/>
        <family val="2"/>
        <charset val="204"/>
        <scheme val="minor"/>
      </rPr>
      <t xml:space="preserve"> и улучшить процессы, за счет выявления слабых мест и проблем в системе безопасности. Анализ инцидентов также помогает повысить осведомленность о киберугрозах и улучшить общую культуру безопасности в организации.</t>
    </r>
  </si>
  <si>
    <t xml:space="preserve">1. Наладить сбор информации о всех произошедших инцидентах безопасности. Такая информация может включать в себя информацию о времени инцидента, типе инцидента, влиянии инцидента, причинах инцидента, принятых мерах и т.д.
2. Классифицировать и категоризировать инциденты по типу, серьезности и причине. Это позволит выделить наиболее распространенные угрозы.
3. Проанализировать причины инцидентов, чтобы определить слабые места в системе безопасности или стратегии.
4. Оценить ущерб, который был нанесен в результате инцидентов.
5. На основе анализа инцидентов разработать и внедрить рекомендации по улучшению безопасности. Это может включать в себя изменения в политике безопасности или стратегии SSDL,  обновление программного обеспечения, настройка инструментов, повышение осведомленности о киберугрозах и т.д.
6. Сделать такую ретроспективу регулярной, определить периодичность и отвественных лиц.
7. По результатам каждой ретроспективы также разрабатывать и внедрять рекомендации по улучшению безопасности. </t>
  </si>
  <si>
    <r>
      <t xml:space="preserve">Процесс постоянного мониторинга безопасности </t>
    </r>
    <r>
      <rPr>
        <b/>
        <sz val="11"/>
        <color theme="1"/>
        <rFont val="Calibri"/>
        <family val="2"/>
        <charset val="204"/>
        <scheme val="minor"/>
      </rPr>
      <t xml:space="preserve">[MI3] </t>
    </r>
    <r>
      <rPr>
        <sz val="11"/>
        <color theme="1"/>
        <rFont val="Calibri"/>
        <family val="2"/>
        <charset val="204"/>
        <scheme val="minor"/>
      </rPr>
      <t xml:space="preserve">можно дополнить плейбуком реагирования, в котором будут описаны какие могут возникнуть недопустимые события и план поведения в случае их возникновения. Это позволит ускорить время устранения инцидента и обеспечить слаженность действий сотрудников. При создании плейбука следует опираться на анализ предыдущих инцидентов и реакцию на них </t>
    </r>
    <r>
      <rPr>
        <b/>
        <sz val="11"/>
        <color theme="1"/>
        <rFont val="Calibri"/>
        <family val="2"/>
        <charset val="204"/>
        <scheme val="minor"/>
      </rPr>
      <t>[MI4]</t>
    </r>
    <r>
      <rPr>
        <sz val="11"/>
        <color theme="1"/>
        <rFont val="Calibri"/>
        <family val="2"/>
        <charset val="204"/>
        <scheme val="minor"/>
      </rPr>
      <t>, а также учитывать потенциально недопустимые события, определенные в профиле рисков</t>
    </r>
    <r>
      <rPr>
        <b/>
        <sz val="11"/>
        <color theme="1"/>
        <rFont val="Calibri"/>
        <family val="2"/>
        <charset val="204"/>
        <scheme val="minor"/>
      </rPr>
      <t xml:space="preserve"> [RM2].</t>
    </r>
    <r>
      <rPr>
        <sz val="11"/>
        <color theme="1"/>
        <rFont val="Calibri"/>
        <family val="2"/>
        <charset val="204"/>
        <scheme val="minor"/>
      </rPr>
      <t xml:space="preserve"> Это позволит иметь конкретную инструкцию для быстрого и эффективного реагирования на инциденты.</t>
    </r>
  </si>
  <si>
    <t>Плейбук регирования</t>
  </si>
  <si>
    <t>1. Провести анализ возникших инцидентах, предпринятых мерах и оценить их эффективность.
2. Определить наиболее вероятные и критичные потенциальные недопустимые события и распространённые инциденты.
3. Составить план реагирования на каждый из таких инцидентов.
4. Создать плейбук реагирования - дркумент, в котором будет четкая инструкция к действию к каждому инциденту, порядок отработки и эскалации, учавствующие роли и т.д.
5. Ознакомить сотрудников с плейбуком и выложить во внутренний портал.</t>
  </si>
  <si>
    <t>1. Определить общий порядок работы с дефектами.
2. Выделить роли, ответственные за обнаружение, прием, классификацию, триаж, отработку и эскалацию дефектов. 
3. Определить конкретные действия и обязанности каждой роли.
4. Использовать и встроить в процесс централизованную систему для управления дефектами (например, таск-трекер или оркестратор). Важно чтобы весь процесс отработки дефектов был в едином инструменте, которым пользуются все роли процесса. 
5. Определить порядок передачи дефектов от тестировщиков к разработчикам. Это может быть какая-либо страндартизированная процедура.  
6. Разработать правила эскалации (например, при отсутствии ответа от разработчика в течение определенного времени или при выявлении критического дефекта).
7. Разработайте критерии оценки дефектов по критичности и систему приоритезации дефектов. 
8. Определить критерии допустимости дефектов (с т.з. эксплуатации уязвимости) и определить риск-акцепторов.
9. Определить порядок исправления дефектов и установить SLA на исправление дефектов. 
10. Использовать дефекты в качестве метрик для улучшения стратегии SSDL. Особо распространённые дефекты можно использовать для формирования программы обучения разработчиков.
11. Задокументировать (дополнить регламент безопасной разработки) весь процесс работы с дефектами, где описать все роли, ЖЦ дефектов, используемые инструменты и т.д.</t>
  </si>
  <si>
    <t>1. Анализировать результаты работы инструментальных практик безопасной разработки (SAST, DAST, SCA).
2. На основе анализа создать новые правила сканирования, учитывающие специфику приложений, ложно-положительные срабатывания и т.д.
3. Внедрить настроенные правила в процесс сканирования инструментов.
4. Создать документацию (или дополнить регламент безопасной разработки), описывающую новые правила сканирования. 
5. Ознакомить сотрудников с документацией и выложить во внутреннем портале.</t>
  </si>
  <si>
    <r>
      <t xml:space="preserve">Кастомизация правил сканирования и обработки результатов в инструментах анализа </t>
    </r>
    <r>
      <rPr>
        <b/>
        <sz val="11"/>
        <color theme="1"/>
        <rFont val="Calibri"/>
        <family val="2"/>
        <charset val="204"/>
        <scheme val="minor"/>
      </rPr>
      <t xml:space="preserve">[SPA3], [SCA1], [DPA2] </t>
    </r>
    <r>
      <rPr>
        <sz val="11"/>
        <color theme="1"/>
        <rFont val="Calibri"/>
        <family val="2"/>
        <charset val="204"/>
        <scheme val="minor"/>
      </rPr>
      <t>и самом конвейере разработки [</t>
    </r>
    <r>
      <rPr>
        <b/>
        <sz val="11"/>
        <color theme="1"/>
        <rFont val="Calibri"/>
        <family val="2"/>
        <charset val="204"/>
        <scheme val="minor"/>
      </rPr>
      <t>SPA4], [SCA2], [DPA4]</t>
    </r>
    <r>
      <rPr>
        <sz val="11"/>
        <color theme="1"/>
        <rFont val="Calibri"/>
        <family val="2"/>
        <charset val="204"/>
        <scheme val="minor"/>
      </rPr>
      <t xml:space="preserve"> позволяет учесть специфику проекта и минимизировать количество ложных срабатываний, что ускоряет работу инструментов и упрощает работу с дефектами для разработчиков. Кастомизация позволяет указать исключения для определенных участков кода, создать собственные правила сканирования и ввести системы корреляции и дедупликации дефектов. Это позволяет увеличить точность анализа и сфокусировать внимание разработчиков на действительно критических уязвимостях.</t>
    </r>
  </si>
  <si>
    <r>
      <t xml:space="preserve">Разработка и применение методики оценки критичности и приоритезации дефектов, основанной на модели критичности приложений </t>
    </r>
    <r>
      <rPr>
        <b/>
        <sz val="11"/>
        <color theme="1"/>
        <rFont val="Calibri"/>
        <family val="2"/>
        <charset val="204"/>
        <scheme val="minor"/>
      </rPr>
      <t xml:space="preserve">[OAD2]. </t>
    </r>
    <r>
      <rPr>
        <sz val="11"/>
        <color theme="1"/>
        <rFont val="Calibri"/>
        <family val="2"/>
        <charset val="204"/>
        <scheme val="minor"/>
      </rPr>
      <t>Оценка критичности помогает определить приоритет отработки дефектов, их критичность, применимость и условия, когда дефект может стать блокером и его необходимо пропустить, либо наоборот, когда пропускать дефект нельзя.
Важно ввести роль риск-акцептора, который будет ответственен за принятие рисков, решение о пропускании или немедленном исправления дефекта. Риск-акцептор будет принимать эскалации и, при необходимости, согласовывать риски с бизнес-заказчиками. Это позволит создать прозрачный и контролируемый процесс управления дефектами и обеспечить баланс между качеством и сроками разработки.</t>
    </r>
  </si>
  <si>
    <t>ASOC
Дефект-трекер</t>
  </si>
  <si>
    <t>SAST
DAST
SCA</t>
  </si>
  <si>
    <t>1. Изучить порядок работы с дефектами и методику оценки критичности приложений.
2. Определить уровни критичности дефектов (блокирующий, серьезный, малый, косметический) и факторы, влияющие на критичность.
3. Установить правила определения приоритета дефектов в зависимости от критичности и влияния.
4. Определить ответственного за принятие рисков, решение о пропускании или немедленном исправления дефекта.
5. Создать процедуры эскалации дефектов к риск-акцептору и бизнес-заказчику.
6. Дополнить мероприятиями по оценке критичности и приоритезации методику критичности приложений. 
7. Ознакомить сотрудников с методикой и выложить во внутреннем портале.
8. Внедрить методику в процесс работы с дефектами.</t>
  </si>
  <si>
    <r>
      <t xml:space="preserve">После релиза приложения, необходимо обеспечить его бесперебойную работу и реагировать на проблемы пользователей. Для этого необходимо сформировать группу сотрудников, ответственных за сопровождение и техническую поддержку. Эта группа должна иметь четкие процессы и инструкции для эффективного реагирования на разнообразные ситуации.
Необходимо создать систему приема, регистрации и обработки заявок от пользователей </t>
    </r>
    <r>
      <rPr>
        <b/>
        <sz val="11"/>
        <color theme="1"/>
        <rFont val="Calibri"/>
        <family val="2"/>
        <charset val="204"/>
        <scheme val="minor"/>
      </rPr>
      <t>[TS2]</t>
    </r>
    <r>
      <rPr>
        <sz val="11"/>
        <color theme="1"/>
        <rFont val="Calibri"/>
        <family val="2"/>
        <charset val="204"/>
        <scheme val="minor"/>
      </rPr>
      <t xml:space="preserve"> , например, тикет-систему, определить процедуры реагирования на внештатные ситуации, такие как сбои в работе приложения или ошибки в функциональности. Для каждой ситуации необходимо установить уровень критичности и определить ответственных за ее решение.
В случае возникновения серьезных проблем, необходимо разработать процесс эскалации инцидентов </t>
    </r>
    <r>
      <rPr>
        <b/>
        <sz val="11"/>
        <color theme="1"/>
        <rFont val="Calibri"/>
        <family val="2"/>
        <charset val="204"/>
        <scheme val="minor"/>
      </rPr>
      <t>[MI3]</t>
    </r>
    <r>
      <rPr>
        <sz val="11"/>
        <color theme="1"/>
        <rFont val="Calibri"/>
        <family val="2"/>
        <charset val="204"/>
        <scheme val="minor"/>
      </rPr>
      <t>. Это может включать в себя определение уровней критичности инцидентов и ответственных лиц. Четко определенные процессы и инструкции позволят обеспечить эффективное реагирование на проблемы пользователей, минимизировать время простоя приложения и поддержать высокий уровень удовлетворенности клиентов.</t>
    </r>
  </si>
  <si>
    <r>
      <t xml:space="preserve">Внедрение процесса сбора и анализа обратной связи от пользователей. Пользователи, взаимодействуя с приложением, могут обнаружить различные проблемы, от ошибок в дизайне до некорректной работы функциональных возможностей (например, механизмов аутентификации). Это делает обратную связь ценным источником информации о потенциальных уязвимостях и проблемах, которые могут остаться незамеченными при традиционном тестировании, который, при этом, не требует большие ресурсных затрат. 
Важно отметить, что обратная связь от пользователей также является ценным инструментом для своевременного реагирования на аварийные ситуации и другие проблемы. Если существуют отработанные процессы технической поддержки </t>
    </r>
    <r>
      <rPr>
        <b/>
        <sz val="11"/>
        <color theme="1"/>
        <rFont val="Calibri"/>
        <family val="2"/>
        <charset val="204"/>
        <scheme val="minor"/>
      </rPr>
      <t>[TS1]</t>
    </r>
    <r>
      <rPr>
        <sz val="11"/>
        <color theme="1"/>
        <rFont val="Calibri"/>
        <family val="2"/>
        <charset val="204"/>
        <scheme val="minor"/>
      </rPr>
      <t>, пользователи могут стать первыми, кто сообщит о проблеме, что позволит оперативно ее устранить и минимизировать ущерб.</t>
    </r>
  </si>
  <si>
    <t>1. Внедрить механизмы сбора обратной связи от пользователей (контактные данные, кнопка в приложении, опросы по качеству приложения и т.д.)
2. Определить отвественных за сбор и анализ обратной связи.
3. Определить процесс обработки фидбека от пользователей.
4. Смаппить обратную связь с процессом работы техподдержки.
5. Совершать анализ фидбека и выявлять на его основе проблемы, которые могут быть потенциальными дефектами к исправлению.</t>
  </si>
  <si>
    <t>1. Определить сотрудников, которые войдут в группу техподдержки.
2. Определить график и общий процесс работы техподдержки.
3. Создать систему приема и обработки заявок от пользователей (тикет-система). Определить шаблоны заявок, процедуры регистрации и отработки.
4. Определить уровни критичности инцидентов (сбои, ошибки, уязвимости), соответствующие им действия и ответственных за решение проблем.
5. Создать базу знаний по часто встречающимся проблемам, решениям и инструкции для пользователей. Составить подобный артефакт, выложить во внутренний портал и ознакомить с ним сотрудников и пользователей. 
6. Дополнить перечень эксплуатационной документации подобным инструментом.</t>
  </si>
  <si>
    <t>F.A.Q.
Эксплуатационная документация</t>
  </si>
  <si>
    <t>Для проведения исследований безопасности приложения необходимо определить исследовательскую группу сотрудников, ответственных за поиск уязвимостей и слабых мест. Исследования должны включать в себя как анализ самого приложения, так и изучение известных уязвимостей, опыта других организаций, событий в отрасли кибербезопасности и т.д. Для упорядочения работы исследовательской группы необходимо определить сотрудников, зоны ответственности и периодичность проведения исследований. Можно ввести некоторый исследовательский комитет, в который будут входить сотрудники разных отделов, что позволит учитывать разные аспекты безопасности приложения. Однако, основными действующими лицами должны быть специалисты по безопасности приложений (AppSec).</t>
  </si>
  <si>
    <t xml:space="preserve">1. Определить роли и структуру группы исследователей и назначить сотрудников. Включить представителей разных отделов для учета различных аспектов безопасности.
2. Разделить области ответственности между членами группы.
3. Разработать методы исследований и источники информации (ресёрч и т.д.)
4. Установить регулярность проведения встреч группы и план действий.
5. Определить формат отчётов и результатов исследований.
6. Определить процесс учёта результатов анализа.
7. Регулярно проводить обучение членов группы.
</t>
  </si>
  <si>
    <r>
      <t xml:space="preserve">Аудит — это формализованный процесс проверки соответствия приложения установленным требованиям и стандартам. Он помогает оценить уровень безопасности, соответствие регуляторным требованиям, а также выявляет слабые места и риски. Проведение аудита внутренними силами организации позволяет провести более глубокий анализ, так как аудиторы лучше знают приложение и могут проверить не только соответствие внешним регуляторам, но и внутренним политикам и регламентам (ОРД). Для стандартизации и ускорения процесса аудита рекомендуется разработать собственную методику проверки. Необходимо установить периодичность аудитов, чтобы обеспечить регулярную оценку безопасности приложения. Аудит должен проводиться обязательно для всех приложений или в соответствии с границами тиражирования </t>
    </r>
    <r>
      <rPr>
        <b/>
        <sz val="11"/>
        <color theme="1"/>
        <rFont val="Calibri"/>
        <family val="2"/>
        <charset val="204"/>
        <scheme val="minor"/>
      </rPr>
      <t>[SSDL4]</t>
    </r>
    <r>
      <rPr>
        <sz val="11"/>
        <color theme="1"/>
        <rFont val="Calibri"/>
        <family val="2"/>
        <charset val="204"/>
        <scheme val="minor"/>
      </rPr>
      <t>, чтобы обеспечить соответствующий уровень безопасности для всех критических систем.</t>
    </r>
  </si>
  <si>
    <t>1. Установить цели аудита (например, соответствие регуляторам или поиск уязвимостей) и определить область проверки (отдельные приложения, модели или вся организация).
2. Определить методику аудита, включая шаги проверки, инструменты и методы анализа.
3. Сформировать группу аудиторов.
4. Собрать необходимую документацию об области проверки.
5. Провести аудит с сотрудниками, согласно методике аудита.
6. Создать отчет о результатах аудита, включая выявленные уязвимости, несоответствия требованиям и рекомендации.
7. Внести необходимые изменения в приложение или процессы для устранения выявленных проблем.
8. Установить частоту проведения аудитов.
9. Разработать (или дополнить) специфичную методику аудита для ускорения и стандартизации процесса.
10. Сделать аудит обязательным для всех приложений или в соответствии с границами тиражирования (например, наиболее критичные приложения).</t>
  </si>
  <si>
    <t>Результаты исследования</t>
  </si>
  <si>
    <t>Результаты аудита
Методика аудита</t>
  </si>
  <si>
    <r>
      <t xml:space="preserve">Пентесты (penetration testing) - это метод тестирования на проникновение, имитирующий атаки злоумышленника, позволяющий оценить защищенность приложения путем поиска и эксплуатации уязвимостей. Цель пентеста - обнаружить слабые места в системе, которые могут привести к недопустимым событиям, таким как несанкционированный доступ к данным, отказ в обслуживании или утечка конфиденциальной информации. Проведение пентестов внутренними силами организации позволяет провести более глубокий анализ. Следует определить периодичность пентестами и сделать их обязательными для всех приложений (или  в соответствии с границами тиражирования </t>
    </r>
    <r>
      <rPr>
        <b/>
        <sz val="11"/>
        <color theme="1"/>
        <rFont val="Calibri"/>
        <family val="2"/>
        <charset val="204"/>
        <scheme val="minor"/>
      </rPr>
      <t>[SSDL4]</t>
    </r>
    <r>
      <rPr>
        <sz val="11"/>
        <color theme="1"/>
        <rFont val="Calibri"/>
        <family val="2"/>
        <charset val="204"/>
        <scheme val="minor"/>
      </rPr>
      <t xml:space="preserve">). </t>
    </r>
  </si>
  <si>
    <t>1. Определить цели пентеста (например, оценка уровня безопасности, выявление уязвимостей, проверка эффективности мер безопасности) и определить область проверки. 
2. Создать методику проведения пентестов, включая шаги проверки, инструменты и методы анализа.
3. Сформировать группу пентестеров.
4. Провести пентесты, согласно методике.
5. Создать отчет о результатах пентестов, включая выявленные уязвимости, рекомендации по их устранению, а также оценку уровня безопасности приложения.
6. Установить частоту проведения пентестов
7. Сделать пентест обязательным для всех приложений или в соответствии с границами тиражирования (например, наиболее критичные приложения).</t>
  </si>
  <si>
    <t>Результаты пентеста</t>
  </si>
  <si>
    <t>Инструменты пентеста</t>
  </si>
  <si>
    <t>Результаты аудита</t>
  </si>
  <si>
    <t>Программа вознаграждения за обнаружение ошибок (bug bounty) — это инициатива, в рамках которой организация предлагает вознаграждение исследователям в области безопасности за обнаружение уязвимостей в разрабатываемых продуктах. Bug bounty поощряет людей раскрывать уязвимости, а не эксплуатировать их, что повышает защищенность разрабатываемого ПО. Вознаграждение может варьироваться в зависимости от серьезности уязвимости и политики конкретной программы.</t>
  </si>
  <si>
    <t>1. Установить цели программы и определить объем проверки 
2. Создать четкие правила и политики программы, включая критерии оценки уязвимостей, процедуры раскрытия и исправления уязвимостей, а также условия вознаграждения.
3. Выбрать платформу для управления программой bug bounty. 
4. Опубликовать информацию о программе на выбранной платформе, включая правила, политики и условия вознаграждения.
5. Регулярно мониторить активность в программе, отвечать на вопросы исследователей, координировать работу по исправлениям уязвимостей и вносить коррективы в правила и политики программы.
6. Установить систему выплаты вознаграждений исследователям за обнаруженные уязвимости.</t>
  </si>
  <si>
    <r>
      <t xml:space="preserve">Не стоит делать ставку только на внутренние аудиты организации </t>
    </r>
    <r>
      <rPr>
        <b/>
        <sz val="11"/>
        <color theme="1"/>
        <rFont val="Calibri"/>
        <family val="2"/>
        <charset val="204"/>
        <scheme val="minor"/>
      </rPr>
      <t>[ISA2]</t>
    </r>
    <r>
      <rPr>
        <sz val="11"/>
        <color theme="1"/>
        <rFont val="Calibri"/>
        <family val="2"/>
        <charset val="204"/>
        <scheme val="minor"/>
      </rPr>
      <t>, будет полезно обратиться к внешним специалистам-аудиторам. Это позволит не только сэкономить человеческие ресурсы и время, но и получить новый и непредвзятый взгляд на состояние защищенности приложения, т.к. внешние специалисты  могут использовать другие методы и инструменты для проведения аудита, что повышает шансы на обнаружение скрытых уязвимостей и обладают большей экспертизой в области аудита безопасности.</t>
    </r>
  </si>
  <si>
    <t>1. Установить цели аудита (например, соответствие регуляторам или поиск уязвимостей) и определить область проверки (отдельные приложения, модели или вся организация).
2. Выбрать подрядчика.
3. Предоставить необходимую документацию об области проверки.
4. Организовать аудит.
5. Получить отчет о результатах аудита, включая выявленные уязвимости, несоответствия требованиям и рекомендации.
6. Внести необходимые изменения в приложение или процессы для устранения выявленных проблем.</t>
  </si>
  <si>
    <r>
      <t xml:space="preserve">Пентесты (penetration testing) - это метод тестирования на проникновение, имитирующий атаки злоумышленника, позволяющий оценить защищенность приложения путем поиска и эксплуатации уязвимостей. Цель пентеста - обнаружить слабые места в системе, которые могут привести к недопустимым событиям, таким как несанкционированный доступ к данным, отказ в обслуживании или утечка конфиденциальной информации. Внутренние пентесты </t>
    </r>
    <r>
      <rPr>
        <b/>
        <sz val="11"/>
        <color theme="1"/>
        <rFont val="Calibri"/>
        <family val="2"/>
        <charset val="204"/>
        <scheme val="minor"/>
      </rPr>
      <t>[ISA3]</t>
    </r>
    <r>
      <rPr>
        <sz val="11"/>
        <color theme="1"/>
        <rFont val="Calibri"/>
        <family val="2"/>
        <charset val="204"/>
        <scheme val="minor"/>
      </rPr>
      <t xml:space="preserve"> могут быть недостаточными, так как тестировщики знают систему изнутри и могут не увидеть некоторые уязвимости. Поэтому рекомендуется периодически проводить внешние пентесты, привлекая независимых специалистов. Это позволит получить непредвзятый взгляд на безопасность приложения и использовать другие методики проверки и инструменты для более глубокого анализа.</t>
    </r>
  </si>
  <si>
    <t>1. Определить цели пентеста (например, оценка уровня безопасности, выявление уязвимостей, проверка эффективности мер безопасности) и определить область проверки. 
2. Найти подрядчика.
3. Провести пентесты, согласно методике.
4. Получить отчет о результатах пентестов, включая выявленные уязвимости, рекомендации по их устранению, а также оценку уровня безопасности приложения.
5. Регулярно проводить такие пенстесты (особенно в наиболее критичных приложениях).</t>
  </si>
  <si>
    <t>Обучение всех сотрудников базовым принципам (ИБ) позволит сократить риски, связанные с внутренним нарушителем, и повысит общую осведомленность о безопасности в организации. Такое обучение, как правило, проводится в виде курса и является обязательным для всех сотрудников, в том числе входит в обязательную программу онбординга для новичков. Материалы обучения касаются безопасной передачи данных, хранения паролей, фишинга, а также других важных аспектов ИБ.</t>
  </si>
  <si>
    <t>1. Уточнить цели обучения (например, повышение осведомленности о киберугрозах, сокращение рисков внутренних нарушений).
2. Создать программу обучения, включая темы, формат (онлайн, оффлайн) и материалы (курсы, презентации и т.д.)
3. Включить обучение по ИБ в программу онбординга для новых сотрудников.
4. Сделать обучение по ИБ обязательным для всех сотрудников организации.
5. Регулярно обновлять материалы обучения с учетом изменения киберугроз и новых технологий.</t>
  </si>
  <si>
    <r>
      <t xml:space="preserve">Чтобы сократить количество уязвимостей, возникающих на этапе написания кода, рекомендуется отправлять разработчиков на специализированные курсы, митапы и конференции. Это позволит им узнать о принципах безопасной разработки, ознакомиться с известными уязвимостями и методами тестирования безопасности, а также повысить осведомленность о вредоносных атаках. Обучение поможет разработчикам лучше понимать свою ответственность в обеспечении безопасности и повысит их навыки написания безопасного кода </t>
    </r>
    <r>
      <rPr>
        <b/>
        <sz val="11"/>
        <color theme="1"/>
        <rFont val="Calibri"/>
        <family val="2"/>
        <charset val="204"/>
        <scheme val="minor"/>
      </rPr>
      <t>[SC2]</t>
    </r>
    <r>
      <rPr>
        <sz val="11"/>
        <color theme="1"/>
        <rFont val="Calibri"/>
        <family val="2"/>
        <charset val="204"/>
        <scheme val="minor"/>
      </rPr>
      <t>.</t>
    </r>
  </si>
  <si>
    <r>
      <t xml:space="preserve">Чтобы убедиться в успешном прохождении сотрудниками обучения, рекомендуется внедрить тестирование по пройденному материалу. Тестирование может проводиться как сразу после курсов в качестве итогового экзамена, так и в рамках периодического тестирования.
Для более практичного оценивания обучения можно ввести киберучения, т.н. учебные тревоги. Например, отправить фишинговое сообщение на почту и посмотреть, как сотрудники отреагируют. Успешное прохождение тестирования может поощряться, что позволит стимулировать прохождение обучения и даже выявить потенциальных Security Champion'ов </t>
    </r>
    <r>
      <rPr>
        <b/>
        <sz val="11"/>
        <color theme="1"/>
        <rFont val="Calibri"/>
        <family val="2"/>
        <charset val="204"/>
        <scheme val="minor"/>
      </rPr>
      <t>[TAS4]</t>
    </r>
    <r>
      <rPr>
        <sz val="11"/>
        <color theme="1"/>
        <rFont val="Calibri"/>
        <family val="2"/>
        <charset val="204"/>
        <scheme val="minor"/>
      </rPr>
      <t>, которые могут стать лидерами в продвижении культуры безопасности в организации.</t>
    </r>
  </si>
  <si>
    <t>При наличии ресурсов, рекомендуется постоянно повышать компетенции сотрудников в области ИБ, предоставляя им новые курсы, отправляя на конференции и профессиональные мероприятия. Повышение экспертизы и регулярное обучение позволит увеличить общий уровень зрелости организации, что приведет к росту защищенности разрабатываемых приложений и сокращению рисков, связанных с безопасностью. Важно также создать культуру постоянного обучения и развития в области ИБ. Это может включать в себя стимулирование сотрудников к самостоятельному изучению новых технологий и методов защиты, создание специальных групп для обмена опытом и знаниями в области ИБ, а также привлечение внешних экспертов для проведения мастер-классов и тренингов.</t>
  </si>
  <si>
    <t>Внутренний портал ИБ</t>
  </si>
  <si>
    <r>
      <t xml:space="preserve">Необходимо регулярно повышать компетенции специалистов по безопасности приложений (AppSec) — отправлять их на специализированные курсы и конференции </t>
    </r>
    <r>
      <rPr>
        <b/>
        <sz val="11"/>
        <color theme="1"/>
        <rFont val="Calibri"/>
        <family val="2"/>
        <charset val="204"/>
        <scheme val="minor"/>
      </rPr>
      <t>[TAS3]</t>
    </r>
    <r>
      <rPr>
        <sz val="11"/>
        <color theme="1"/>
        <rFont val="Calibri"/>
        <family val="2"/>
        <charset val="204"/>
        <scheme val="minor"/>
      </rPr>
      <t xml:space="preserve">, проводить внутреннее обучение, повышать экспертизу в области разработки, чтобы они лучше понимали, как работают приложения. Также стоит организовывать митапы и воркшопы для обмена опытом внутри компании </t>
    </r>
    <r>
      <rPr>
        <b/>
        <sz val="11"/>
        <color theme="1"/>
        <rFont val="Calibri"/>
        <family val="2"/>
        <charset val="204"/>
        <scheme val="minor"/>
      </rPr>
      <t>[TAS2]</t>
    </r>
    <r>
      <rPr>
        <sz val="11"/>
        <color theme="1"/>
        <rFont val="Calibri"/>
        <family val="2"/>
        <charset val="204"/>
        <scheme val="minor"/>
      </rPr>
      <t>.  Постоянное обучение и повышение компетенций специалистов AppSec позволит организации быть в курсе новейших угроз, методов защиты и инструментов безопасной разработки, что в конечном счете повысит уровень защищенности приложений и сократит риски киберугроз. Не стоит забывать и о тимбилдингах, так или иначе там все разговоры неизбежно сводятся к работе.</t>
    </r>
  </si>
  <si>
    <t>Security Champion — это человек, ответственный за безопасность внутри своей команды разработки. Он является лидером в продвижении культуры безопасности, обеспечивает внедрение и применение практик безопасной разработки в команде и служит связующим звеном между сотрудниками ИБ и ИТ. Роль Security Champion'а может исполнять любой сотрудник — разработчик, архитектор, тимлид и т.д. - существуют разные подходы к организации этой роли. Преимущество в том, что Security Champion хорошо осведомлен о безопасности и обладает более глубокой экспертизой в разрабатываемом приложении, чем сотрудники ИБ, не имеющие прямого контакта с кодом.</t>
  </si>
  <si>
    <t>Внутренний портал по информационной безопасности — это ценный инструмент для агрегации знаний сотрудников, создания платформы для обмена информацией и упрощения процесса обучения. Он также может ускорить работу, предоставляя сотрудникам доступ к необходимой информации в любое время. Такой портал может быть реализован в виде Confluence, внутренней wiki, отдельного сайта или других подходящие платформы. Важно дать доступ к нему всем сотрудникам и оповестить всех о его существовании, чтобы он стал удобным и доступным ресурсом для всех.</t>
  </si>
  <si>
    <r>
      <t xml:space="preserve">Необходимо определить участников процесса создания и поддержания портала: сотрудников, ответственных за наполнение портала, редакторов, контрибьюторов и т.д. В идеале — дать возможность делиться знаниями всем сотрудникам. Важно также продумать структуру портала, чтобы она была понятна для каждого и помогала быстро найти необходимую информацию. На портале можно разместить:
 - Ссылки на ресурсы по информационной безопасности (например, сайты уязвимостей, блоги экспертов, документацию по инструментам безопасности);
 - Материалы по безопасности приложений, безопасной работе с данными, фишингу и другим темам;
 - Записи внутренних мероприятий по безопасности приложений </t>
    </r>
    <r>
      <rPr>
        <b/>
        <sz val="11"/>
        <color theme="1"/>
        <rFont val="Calibri"/>
        <family val="2"/>
        <charset val="204"/>
        <scheme val="minor"/>
      </rPr>
      <t>[TAS2];</t>
    </r>
    <r>
      <rPr>
        <sz val="11"/>
        <color theme="1"/>
        <rFont val="Calibri"/>
        <family val="2"/>
        <charset val="204"/>
        <scheme val="minor"/>
      </rPr>
      <t xml:space="preserve">
 - Документация по стратегии безопасности приложений, политикам и регламентам организации, прочей ОРД</t>
    </r>
    <r>
      <rPr>
        <b/>
        <sz val="11"/>
        <color theme="1"/>
        <rFont val="Calibri"/>
        <family val="2"/>
        <charset val="204"/>
        <scheme val="minor"/>
      </rPr>
      <t xml:space="preserve"> [OAD1] [OAD3] [OAD4];</t>
    </r>
    <r>
      <rPr>
        <sz val="11"/>
        <color theme="1"/>
        <rFont val="Calibri"/>
        <family val="2"/>
        <charset val="204"/>
        <scheme val="minor"/>
      </rPr>
      <t xml:space="preserve">
 - Лучшие практики, статьи и аналитические материалы;
 - Информация о произошедших инцидентах безопасности, их причинах и результатах расследования </t>
    </r>
    <r>
      <rPr>
        <b/>
        <sz val="11"/>
        <color theme="1"/>
        <rFont val="Calibri"/>
        <family val="2"/>
        <charset val="204"/>
        <scheme val="minor"/>
      </rPr>
      <t>[MI4];</t>
    </r>
    <r>
      <rPr>
        <sz val="11"/>
        <color theme="1"/>
        <rFont val="Calibri"/>
        <family val="2"/>
        <charset val="204"/>
        <scheme val="minor"/>
      </rPr>
      <t xml:space="preserve">
 - Вопросы и ответы (FAQ) - cписок часто задаваемых вопросов и ответов по темам, связанным с информационной безопасностью</t>
    </r>
    <r>
      <rPr>
        <b/>
        <sz val="11"/>
        <color theme="1"/>
        <rFont val="Calibri"/>
        <family val="2"/>
        <charset val="204"/>
        <scheme val="minor"/>
      </rPr>
      <t xml:space="preserve"> [TS1];</t>
    </r>
    <r>
      <rPr>
        <sz val="11"/>
        <color theme="1"/>
        <rFont val="Calibri"/>
        <family val="2"/>
        <charset val="204"/>
        <scheme val="minor"/>
      </rPr>
      <t xml:space="preserve">
Важно регулярно обновлять контент портала и делать его интересным и информативным для сотрудников. Кроме того, рекомендуется поощрять активное участие сотрудников в наполнении портала. Например, можно ввести систему баллов за публикации статей, размещение полезных ссылок и активное участие в форуме или чате. Важно, чтобы портал был не только источником информации, но и площадкой для общения и обмена опытом между сотрудниками.</t>
    </r>
  </si>
  <si>
    <r>
      <t xml:space="preserve">Внутренний портал по информационной безопасности может быть дополнен информацией о разрабатываемом ПО: техническим проектом </t>
    </r>
    <r>
      <rPr>
        <b/>
        <sz val="11"/>
        <color theme="1"/>
        <rFont val="Calibri"/>
        <family val="2"/>
        <charset val="204"/>
        <scheme val="minor"/>
      </rPr>
      <t>[TP4]</t>
    </r>
    <r>
      <rPr>
        <sz val="11"/>
        <color theme="1"/>
        <rFont val="Calibri"/>
        <family val="2"/>
        <charset val="204"/>
        <scheme val="minor"/>
      </rPr>
      <t xml:space="preserve">, сопроводительной документацией </t>
    </r>
    <r>
      <rPr>
        <b/>
        <sz val="11"/>
        <color theme="1"/>
        <rFont val="Calibri"/>
        <family val="2"/>
        <charset val="204"/>
        <scheme val="minor"/>
      </rPr>
      <t>[IA1]</t>
    </r>
    <r>
      <rPr>
        <sz val="11"/>
        <color theme="1"/>
        <rFont val="Calibri"/>
        <family val="2"/>
        <charset val="204"/>
        <scheme val="minor"/>
      </rPr>
      <t xml:space="preserve">, технологическим стеком </t>
    </r>
    <r>
      <rPr>
        <b/>
        <sz val="11"/>
        <color theme="1"/>
        <rFont val="Calibri"/>
        <family val="2"/>
        <charset val="204"/>
        <scheme val="minor"/>
      </rPr>
      <t>[TP2]</t>
    </r>
    <r>
      <rPr>
        <sz val="11"/>
        <color theme="1"/>
        <rFont val="Calibri"/>
        <family val="2"/>
        <charset val="204"/>
        <scheme val="minor"/>
      </rPr>
      <t xml:space="preserve"> и т.д. Это позволит централизованно хранить информацию о приложениях и ускорить процесс получения ответов, в случае необходимости.</t>
    </r>
  </si>
  <si>
    <t>AppSec-ориентированные встречи внутри компании необходимы для обмена экспертизой, изучения новых подходов, идей и практик, а также для постоянного акцента на важности безопасности. На подобные мероприятия стоит приглашать и сотрудников других отделов, чтобы они тоже были в курсе проблем и решений в области безопасности приложений. Это поможет сформировать единую культуру безопасности в организации и улучшить координацию между разными отделами. Помимо обмена опытом и знаниями, AppSec-встречи также могут служить платформой для обсуждения новых инициатив, проблем и решений в области безопасности приложений. 
Важно делать такие встречи регулярными и интересными. Можно приглашать внешних экспертов для выступления, организовывать практические занятия и воркшопы, использовать интерактивные форматы презентаций и дискуссий. И главное, чтобы такие мероприятия были привлекательными - они должны быть юзерфрендли :) (а не душными)</t>
  </si>
  <si>
    <t>Оркестрация SCA</t>
  </si>
  <si>
    <t>Оркестрация DAST</t>
  </si>
  <si>
    <t xml:space="preserve">1. Составить список типов конфиденциальной информации, которые нужно обнаружить в коде.
Например: ключи API, токены доступа, пароли, идентификаторы пользователей, ключи шифрования, конфиденциальные данные клиентов.
2. Выбрать инструмент для обнаружения секретов в коде. Существуют специализированные инструменты, а также решения SAST с функционалом обнаружения секретов.
3. Настроить инструмент для анализа кода в соответствии с типами секретов, которые нужно искать, языками программирования и источниками кода. 
4. Внедрите инструмент как шаг в CI/CD пайплайне.
5. Сделать проверку кода на наличие секретов обязательной и блокирующей.
6. Определить работу с результатами проверки и исправлением обнаруженных открытых секретов.
7. Дополнить регламент безопасного кодирования правилами работы с секретами. 
8. Довести регламент до сотрудников и разместить во внутреннем портале. </t>
  </si>
  <si>
    <r>
      <t xml:space="preserve">При развертывании приложений крайне важно внедрить механизмы обновления, которые позволяют бесшовно и с минимальным временем простоя накатывать обновления новых версий. Такой подход обеспечивает бесперебойную работу приложения и минимизирует риски сбоев во время обновления. Очень важно строго соблюдать правила контроля версий </t>
    </r>
    <r>
      <rPr>
        <b/>
        <sz val="11"/>
        <color theme="1"/>
        <rFont val="Calibri"/>
        <family val="2"/>
        <charset val="204"/>
        <scheme val="minor"/>
      </rPr>
      <t>[GF1]</t>
    </r>
    <r>
      <rPr>
        <sz val="11"/>
        <color theme="1"/>
        <rFont val="Calibri"/>
        <family val="2"/>
        <charset val="204"/>
        <scheme val="minor"/>
      </rPr>
      <t>, чтобы обеспечить отслеживаемость изменений и возможность отката к предыдущей версии в случае необходимости. Автоматизация процесса обновления с помощью скриптов или специальных инструментов позволит ускорить процесс и снизить риск ошибок. Важно, чтобы описание всего процесса обновления, включая шаги установки, отката и отслеживания работы обновлений, было задокументировано</t>
    </r>
    <r>
      <rPr>
        <b/>
        <sz val="11"/>
        <color theme="1"/>
        <rFont val="Calibri"/>
        <family val="2"/>
        <charset val="204"/>
        <scheme val="minor"/>
      </rPr>
      <t xml:space="preserve"> [OAD4]</t>
    </r>
    <r>
      <rPr>
        <sz val="11"/>
        <color theme="1"/>
        <rFont val="Calibri"/>
        <family val="2"/>
        <charset val="204"/>
        <scheme val="minor"/>
      </rPr>
      <t>. Эта документация поможет разработчику или администратору понять процесс и внести изменения при необходимости.</t>
    </r>
  </si>
  <si>
    <t>1. Уточнить требования к обновлению приложения (SLA, частота обновлений, критичность приложения и т.д.).
2. Изучить текущие процессы развёртывания.
3. Разработать скрипты (например, на Bash, Python) для автоматизации процесса обновления.
4. Разработать скрипты отката для возврата к предыдущей версии приложения в случае необходимости.
4. Интегрировать скрипты с выбранными инструментами автоматизации развертывания для обеспечения гладкого процесса обновления и отката.
5. Внедрить механизм обновления в рабочий процесс развертывания.
7. Настроить мониторинг процесса обновления для отслеживания ошибок, сбоев и других проблем.
8 Дополнить документацию механизмами обновления, включая шаги установки, отката и отслеживания работы обновлений.</t>
  </si>
  <si>
    <t>1. Определить темы и формат обучения разработчиков.
2. Определить формат обучения и его периодичность.
3. Регулярно обновлять программу обучения в соответствии с появлением новых практик, известных уязвимостей и т.д.
4. Обновлять регламент безопасного кодирования в соответствии с новыми знаниями разработчиков.
5. Поощрять разработчиков за самостоятельное изучение безопасного кодирования.
6. Сделать процесс повышения комплетенций обязательным и регулярным.</t>
  </si>
  <si>
    <t>Обучение разработчиков безопасному программированию</t>
  </si>
  <si>
    <t>1. Изучить программу обучения и сформировтаь перечень навыков и знаний, которые будут проверяться.
2. Проводить итоговые экзамены по окончанию курсов.
3. Внедрить периодические киберучения для оценки условения материала - фишинговые письма, тестовые атаки, имитацию уязвимостей для проверки реакции сотрудников.
4. Изучить результаты тестирования и киберучений, чтобы выявить пробелы в знаниях и корректировать программу обучения.
5. Внедрить систему поощрений за успешное прохождение тестов и активное участие в киберучениях.
6. Регулярно обновлять сценарии тестирования и киберучения в соответствии с программой обучения и актуальными угрозами.
7. Использовать результаты тестирования как метрику при оценке стратегии и общего уровня безопасности компании.</t>
  </si>
  <si>
    <t>1. Разработайте план непрерывного повышения экспертизы, включающий новые курсы, конференции, ИБ-мероприятия и т.д.
2. Выделять бюджет на обучение сотрудников, включая оплату курсов, командировок и профессиональных материалов.
3. Сделать обучение доступным для сотрудников, предоствляя доступ к онлайн-курсам, книгам и т.д. 
4. Создать систему стимулирования и поощрения сотрудников за интерес к ИБ.
5. Организовывать постоянные встречи для обсуждения актуальных проблем безопасности и новых технологий.
6. Приглашать внешних экспертов для проведения мастер-классов и тренингов.
7. Создать условия для применения полученных знаний на практике.
8. Мониторить уровень компетенций сотрудников в области ИБ и проводить необходимые дополнительные индивидуальные обучения.</t>
  </si>
  <si>
    <t xml:space="preserve">1. Отпрвлять аппсек-специалистов на специализированные курсы и конференции.
2. Обеспечивать возможность индивидуального обучения по запросу - доступ к онлайн-курсам и воркшопам. 
3. Проводить внутренние тренинги и мастер-классы по AppSec, с участием опытных специалистов. 
4. Организовать глубокое обучение специалистов AppSec по процессам разработки приложений и используемыми технологиями.
5. Создать платформу для обмена знаниями и обсуждения актуальных проблем (например, внутренний портал)
6. Создать систему отслеживания уровня компетенций специалистов AppSec и поозрять сотрудников за обучение. </t>
  </si>
  <si>
    <t>1. Определить формат встреч и разработать интересные активности.
2. Определить регулярность проведения таких встреч. 
3. Оповещать всех сотрудников о проведении подобных мероприятий, сделать их доступными каждому.
4. К каждой встрече продумывать план: материалы, выступления, интерактив и время на обсуждения насущных вопросов.
Регулярность:
5. Приглашайть внешних экспертов в области AppSec для выступлений и обмена опытом.
6. Следить за тенденциями в области Appsec и регулярно вносить изменения в формат встреч, темы и спикеров.</t>
  </si>
  <si>
    <r>
      <t xml:space="preserve">Помимо внутренних мероприятий, рекомендуется отправлять сотрудников на внешние конференции, посвященные безопасности. Это позволит обмениваться экспертизой не только внутри компании </t>
    </r>
    <r>
      <rPr>
        <b/>
        <sz val="11"/>
        <color theme="1"/>
        <rFont val="Calibri"/>
        <family val="2"/>
        <charset val="204"/>
        <scheme val="minor"/>
      </rPr>
      <t>[TAS2]</t>
    </r>
    <r>
      <rPr>
        <sz val="11"/>
        <color theme="1"/>
        <rFont val="Calibri"/>
        <family val="2"/>
        <charset val="204"/>
        <scheme val="minor"/>
      </rPr>
      <t>, но и между разными организациями. Слушать коллег из других организаций будет полезно также для того, чтобы сравнить свой уровень зрелости в области безопасности, черпнуть новые идеи или даже понять, что мы делаем что-то не так. Это также отличный повод обрести новые полезные знакомства в отрасли. Самый высокий уровень развития инициативы — самим стать организаторами подобных мероприятий. Это позволит не только привлечь ведущих экспертов в сфере безопасности, но и укрепить позицию компании как лидера в области кибербезопасности.</t>
    </r>
  </si>
  <si>
    <t>1. Составить план участия сотрудников во внешних мероприятиях.
2. Выделить бюджет на регистрацию, проезд, проживание и дополнительные расходы.
3. Поощрять сотрудников за активное участие в конференциях - выступления с докладами, посещение интерактивных секций, обмен опытом с коллегами из других компаний. 
4. По результатам конференций формировтаь фидбек, который сможет помочь, с одной стороны, грамотнее организовывать такие вылазки, с другой - внедрять новые идеи и решения внутри компании.
5. Рассмотрить возможность организации собственной конференции по безопасности.</t>
  </si>
  <si>
    <t>1. Идентифицировать сотрудников с высоким уровнем технической экспертизы и интересом к безопасности среди разных ролей - разработчики, архитекторы, тестеровщики. 
2. Сформировать роль и определить обязанности Security Champion'а в команде.
Создайте документацию с описанием роли, ответственности и ожидаемых результатов.
3. Построить процесс коммуникации между Security Champion'ом и командой ИБ/AppSec.
4. Ознакомить сотрудников со всей необходимой документацией по безопасной разработке и провести глубокое обучение принципам AppSec.
5. Переложить часть обязанностей (например, работа с инструментами и триаж дефектов) на плечи Security Champion'ов.
6. Поощрять Security Champion'ов за их усилия и вклад в безопасность.
7. Поддерживать постоянное обучение Security Champion'ов по безопасности.</t>
  </si>
  <si>
    <t>1. Определить цели портала: обмен знаниями, обучение, информирование, управление рисками.
2. Определить целевую аудиторию портала: все сотрудники, специалисты по ИБ, разработчики.
3. Определить структуру и выбрать подходящую платформу для портала
4. Создать интуитивно понятный интерфейс и лёгкую навигацию по порталу.
5. Обеспечить доступ к порталу всем сотрудникам оповестить их о его наличии.
6. Регулярно дополнять контент портала новой информацией и ресурсами.
7. Собирать и учитывать отзывы от сотрудников о портале и вносить необходимые коррективы.</t>
  </si>
  <si>
    <t>1. Определить ответственных за наполнение портала (админ, редакторы, контрибьюторы и т.д.)
2. Разработать план наполнения портала и необходимые материалы.
3. Править структуру портала в соответствии с п.2.
4. Регулярно дополнять контент портала новой информацией.
5. Дополнять портал всей документацией процесса разработки, артефактами ИБ и т.д.
6. Сделать внутренний портал частью процесса безопасной разработки - в роли централизованного и доступного хранилища всей информацией по SSDL.
7. Поощрять сотрудников за активное участие в жизни портала.</t>
  </si>
  <si>
    <t>1. Создать отдельный раздел на портале, посвященный информации о разрабатываемом ПО.
2. Разработать структуру раздела, удобную для поиска информации.
3. Создать шаблон описания приложения, например: название, версия, описание функциональности, тех.стек, архитектура, вся документация, контакты и т.д.
4. Обеспечить доступ к информации всем заинтересованным лицам. 
5. Организовать процесс постоянного обновления информации.
5. Обучить сотрудников работе с разделом (поиск информации, обновление и т.д.).</t>
  </si>
  <si>
    <t>Итого за период:</t>
  </si>
  <si>
    <t>1 год реализации</t>
  </si>
  <si>
    <t>2 год реализации</t>
  </si>
  <si>
    <t>3 год реализации</t>
  </si>
  <si>
    <t>Неактуально</t>
  </si>
  <si>
    <t>Количество инициатив (по практикам)</t>
  </si>
  <si>
    <t>Комментарий</t>
  </si>
  <si>
    <t>Безопасность конфигураций</t>
  </si>
  <si>
    <t>С учётом неактуальных</t>
  </si>
  <si>
    <t>Соотношение инициатив к общему числу запланированных</t>
  </si>
  <si>
    <t>Для красивой паутинки</t>
  </si>
  <si>
    <t>Соотношение инициатив к общему числу (с учётом неактуальных)</t>
  </si>
  <si>
    <t>ПЭ</t>
  </si>
  <si>
    <t>Количество инициатив (по процессам)</t>
  </si>
  <si>
    <t>Соотношение инициатив к общему числу запланированных (по процессам)</t>
  </si>
  <si>
    <t>Соотношение инициатив к общему числу запланированных (по процессам, с учётом неактуальных)</t>
  </si>
  <si>
    <r>
      <t xml:space="preserve">1. Проанализировать доступные решения OSA и выбрать наиболее подходящий инструмент, сравнив их функциональность, интеграцию с существующими технологическим стеком, стоимость, соответствие требованиям и т.д.
2. Провести пилотирование выбранного инструмента, чтобы оценить его эффективность, удобство использования, соответствие требованиям. 
3. Определить сотрудников, которые будут ответственны за внедрение и работу с инструментом, разбор результатов и т.д.
4. Установить и настроить инструмент OSA.
5. Сформулировать политики безопасности для определения допустимых компонентов и версий.
</t>
    </r>
    <r>
      <rPr>
        <sz val="11"/>
        <rFont val="Calibri"/>
        <family val="2"/>
        <charset val="204"/>
        <scheme val="minor"/>
      </rPr>
      <t xml:space="preserve">6. Интегрировать инструмент OSA в CI/CD-процесс.
</t>
    </r>
    <r>
      <rPr>
        <sz val="11"/>
        <color theme="1"/>
        <rFont val="Calibri"/>
        <family val="2"/>
        <charset val="204"/>
        <scheme val="minor"/>
      </rPr>
      <t>7. Определить процессы разбора результатов (принятие рисков, добавление в исключения, работа с артефакториями и политиками на разных уровнях применения).
8. Разработать регламент работы с инструментом (или дополнить регламент безопасной разработки), в которым будут описаны концепция работы и преимущества инструмента, инструкции и материалы по его использованию и т.д. 
9. Ознакомить сотрудников с регламентом и выложить во внутреннем портале.
10. Внедрить инструмент в качестве обязательной проверки при использовании внешних компонент в разработке кода.
11. Исключить вероятность попадания в контур разработки компонент, не удовлетворяющих политикам безопасности.</t>
    </r>
  </si>
  <si>
    <r>
      <t xml:space="preserve">1. Определить четкие критерии доверия.
2. На основе критериев создать список доверенных артефактов (через политики безопасности OSA или ручной анализ уже используемых). 
</t>
    </r>
    <r>
      <rPr>
        <sz val="11"/>
        <rFont val="Calibri"/>
        <family val="2"/>
        <charset val="204"/>
        <scheme val="minor"/>
      </rPr>
      <t>3. Использовать артефакты из хранилища доверенных компонента в рамках CI/CD-пайплайна.</t>
    </r>
    <r>
      <rPr>
        <sz val="11"/>
        <color theme="1"/>
        <rFont val="Calibri"/>
        <family val="2"/>
        <charset val="204"/>
        <scheme val="minor"/>
      </rPr>
      <t xml:space="preserve">
4. Добавлять в хранилище компоненты, успешно прошедшие проверку OSA и признанные безопасными.
5. Регулярно обновлять список доверенных компонентов, учитывая изменения в критериях доверия, обнаружение новых уязвимостей и выход новых версий компонентов.
6. Создать правило использования только одобренных компонент хранилища. 
7. Задокументировать процесс формирования списка доверенных компонент, критерии доверия и правила использования. 
8. Ознакомить сотрудников с регламентом и выложить во внутреннем портале.
</t>
    </r>
  </si>
  <si>
    <r>
      <t>Анализ Docker-образов позволяет выявить потенциальные уязвимости и проблемы безопасности, которые могут быть скрыты в составе образа. Проводится анализ конфигурационных файлов Docker-образа без фактического запуска контейнера. Он включает в себя проверку наличия уязвимостей, целостности и надёжности источника, наличия обновлений и анализ конфигураций Dockerfile. Анализ Docker-образов может выполняться как отдельным инструментом, так и в рамках инструмента класса OSA</t>
    </r>
    <r>
      <rPr>
        <b/>
        <sz val="11"/>
        <color theme="1"/>
        <rFont val="Calibri"/>
        <family val="2"/>
        <charset val="204"/>
        <scheme val="minor"/>
      </rPr>
      <t xml:space="preserve"> [OSS1]</t>
    </r>
    <r>
      <rPr>
        <sz val="11"/>
        <color theme="1"/>
        <rFont val="Calibri"/>
        <family val="2"/>
        <charset val="204"/>
        <scheme val="minor"/>
      </rPr>
      <t xml:space="preserve"> / SCA </t>
    </r>
    <r>
      <rPr>
        <b/>
        <sz val="11"/>
        <color theme="1"/>
        <rFont val="Calibri"/>
        <family val="2"/>
        <charset val="204"/>
        <scheme val="minor"/>
      </rPr>
      <t>[SCA1]</t>
    </r>
    <r>
      <rPr>
        <sz val="11"/>
        <color theme="1"/>
        <rFont val="Calibri"/>
        <family val="2"/>
        <charset val="204"/>
        <scheme val="minor"/>
      </rPr>
      <t xml:space="preserve"> или CS (Container Security). Результаты анализа помогают выявлять и устранять уязвимости еще до развертывания контейнеров, повышая надежность и безопасность приложений.</t>
    </r>
  </si>
  <si>
    <r>
      <t>Особенностью инструмента SAST является большое количество ложно-положительных срабатываний. Это означает, что инструмент может выдавать предупреждения о проблемах, которые на самом деле не являются уязвимостями. Для улучшения качества анализа и сокращения времени на обработку выявленных дефектов</t>
    </r>
    <r>
      <rPr>
        <b/>
        <sz val="11"/>
        <color theme="1"/>
        <rFont val="Calibri"/>
        <family val="2"/>
        <charset val="204"/>
        <scheme val="minor"/>
      </rPr>
      <t xml:space="preserve"> [VM2]</t>
    </r>
    <r>
      <rPr>
        <sz val="11"/>
        <color theme="1"/>
        <rFont val="Calibri"/>
        <family val="2"/>
        <charset val="204"/>
        <scheme val="minor"/>
      </rPr>
      <t xml:space="preserve"> необходимо уделить внимание созданию кастомных правил - собственных правил SAST, специфичных для конкретного приложения или языка программирования. Это позволит уменьшить количество ложно-положительных срабатываний и сосредоточиться на реальных проблемах. При наличии функции дедупликации дефектов у инструмента следует её использовать, чтобы удалить повторяющиеся предупреждения и сосредоточиться на уникальных проблемах. Это позволит улучшить точность анализа SAST и получить более релевантные результаты, что позволит более эффективно устранять уязвимости и повышать безопасность приложений.</t>
    </r>
  </si>
  <si>
    <t>1. Анализировать результаты сканирования SAST и выявлять ложно-положительные срабатывания.
2. Создать новые правила SAST, специфичные для приложения и языка программирования. Эти правила должны учитывать особенности кода и помогать уменьшить количество ложно-положительных.
3. Настроить уровень строгости SAST инструмента, уменьшив количество правил, которые часто генерируют ложно-положительные срабатывания.
4. Использовать функции исключения в SAST инструменте, чтобы отключить проверку определенных участков кода, которые часто генерируют ложно-положительные.
5. Создать список исключений для определенных уязвимостей или правил, которые не применимы к вашему проекту.</t>
  </si>
  <si>
    <r>
      <t xml:space="preserve">1. Провести анализ текущих инструментов безопасной разработки, их функциональности, интеграционных возможностей и существующих проблем.
2. Определить ключевые задачи, которые должен решать оркестратор, например, автоматизация запуска, централизованный доступ к результатам, создание отчетов, интеграция с системами CI/CD.
3. Проанализировать доступные решения ASOC и выбрать наиболее подходящий инструмент, сравнив их функциональность, интеграцию с существующими технологическим стеком и инструментами безопасной разработки, стоимость, соответствие требованиям и т.д.
4. Провести пилотирование выбранного инструмента, чтобы оценить его эффективность, удобство использования, соответствие требованиям. 
5. Определить сотрудников, которые будут ответственны за внедрение и работу с инструментом, разбор результатов и т.д.
6. Установить выбранный оркестратор и настроить интеграцию с инструментами безопасной разработки. 
7. Создать правила и политики для автоматизации запуска инструментов.
8. Интегрировать ASOC в CI/CD-пайплайн и определить тригеры для запуска инструментов. 
</t>
    </r>
    <r>
      <rPr>
        <sz val="11"/>
        <rFont val="Calibri"/>
        <family val="2"/>
        <charset val="204"/>
        <scheme val="minor"/>
      </rPr>
      <t>9. Интегрировать ASOC с средствами разработки (git, репозитории и артефактории и т.д.)</t>
    </r>
    <r>
      <rPr>
        <sz val="11"/>
        <color theme="1"/>
        <rFont val="Calibri"/>
        <family val="2"/>
        <charset val="204"/>
        <scheme val="minor"/>
      </rPr>
      <t xml:space="preserve">
10. Настроить систему сбора и анализа данных о работе инструментов и результатах сканирования.
11. Создать документацию по работе с инструментом. Дополнить этой документацией регламент безопасной разработки. 
12. Ознакомить сотрудников с документацией и выложить во внутреннем портале.</t>
    </r>
  </si>
  <si>
    <r>
      <t xml:space="preserve">Инструмент компонентного анализа (SCA) позволяет проверить все компоненты и внешние зависимости приложения на этапе сборки на предмет наличия уязвимостей. Для корректной проверки формируется SBOM-файл (Software Bill of Materials) </t>
    </r>
    <r>
      <rPr>
        <b/>
        <sz val="11"/>
        <color theme="1"/>
        <rFont val="Calibri"/>
        <family val="2"/>
        <charset val="204"/>
        <scheme val="minor"/>
      </rPr>
      <t xml:space="preserve">[SCA5] </t>
    </r>
    <r>
      <rPr>
        <sz val="11"/>
        <color theme="1"/>
        <rFont val="Calibri"/>
        <family val="2"/>
        <charset val="204"/>
        <scheme val="minor"/>
      </rPr>
      <t>с исходного кода</t>
    </r>
    <r>
      <rPr>
        <b/>
        <sz val="11"/>
        <color theme="1"/>
        <rFont val="Calibri"/>
        <family val="2"/>
        <charset val="204"/>
        <scheme val="minor"/>
      </rPr>
      <t>,</t>
    </r>
    <r>
      <rPr>
        <sz val="11"/>
        <color theme="1"/>
        <rFont val="Calibri"/>
        <family val="2"/>
        <charset val="204"/>
        <scheme val="minor"/>
      </rPr>
      <t xml:space="preserve"> в котором описываются все open source и сторонние компоненты, использующиеся в кодовой базе. SBOM содержит информацию о версиях, лицензиях, уязвимостях, происхождении, дочерних зависимостях и других контекстных данных. Это позволяет идентифицировать уязвимые компоненты, проверить соблюдение лицензионных соглашений и управлять рисками, связанными с использованием сторонних компонентов.</t>
    </r>
  </si>
  <si>
    <t>1. Проанализировать архитектуру, специфику и ограничения прилоэжения.
2. Выбрать подходящий подход: CI/CD (Continuous Integration/Continuous Delivery), контейнеризация (Docker), оркестрация (Kubernetes) или другие подходы.
3. Выбрать инструменты для автоматизации в соответствии с выбранным подходом.
4. Подготовить инфраструктуру под различные среды (разработка, тестирование, эксплуатация) - создать необходимые серверы, виртуальные машины или кластеры и сервисы для размещения инструментов автоматизации и хранения артефактов развертывания.
5. Разработать конфигурационные файлы для каждой среды, включая параметры развертывания, настройки баз данных, сервисов и т.д.
6. Использовать переменные для упрощения настройки параметров и уменьшения дублирования кода.
7. Проверить правильность конфигурационных файлов, убедиться, что они работают как задумано.
8. Разработать скрипты (например, на Bash, Python, Ansible) для автоматизации развёртывания
9. Интегрировать выбранные инструменты с разработанными скриптами для автоматизации процесса развертывания.
10. Внедрить автоматизированный процесс развертывания в рабочий процесс разработки.
11. Задокументировать процесс развёртывания с описанием конфигураций, скриптов и подробными инструкциями. 
12. Довести регламент до сотрудников и разместить во внутреннем портале.</t>
  </si>
  <si>
    <r>
      <t xml:space="preserve">Необходимо проводить анализ рисков разрабатываемого приложения/системы на основе бизнес-метрик </t>
    </r>
    <r>
      <rPr>
        <b/>
        <sz val="11"/>
        <color theme="1"/>
        <rFont val="Calibri"/>
        <family val="2"/>
        <charset val="204"/>
        <scheme val="minor"/>
      </rPr>
      <t>[RM1]</t>
    </r>
    <r>
      <rPr>
        <sz val="11"/>
        <color theme="1"/>
        <rFont val="Calibri"/>
        <family val="2"/>
        <charset val="204"/>
        <scheme val="minor"/>
      </rPr>
      <t xml:space="preserve"> и результатов моделирования угроз </t>
    </r>
    <r>
      <rPr>
        <b/>
        <sz val="11"/>
        <color theme="1"/>
        <rFont val="Calibri"/>
        <family val="2"/>
        <charset val="204"/>
        <scheme val="minor"/>
      </rPr>
      <t xml:space="preserve">[TMR1]. </t>
    </r>
    <r>
      <rPr>
        <sz val="11"/>
        <color theme="1"/>
        <rFont val="Calibri"/>
        <family val="2"/>
        <charset val="204"/>
        <scheme val="minor"/>
      </rPr>
      <t xml:space="preserve">В компании должен быть реализован процесс риск-менеджмента и сформирован перечень недопустимых событий. Это позволит оценить экономическое влияние и эффективность стратегии SSDL </t>
    </r>
    <r>
      <rPr>
        <b/>
        <sz val="11"/>
        <color theme="1"/>
        <rFont val="Calibri"/>
        <family val="2"/>
        <charset val="204"/>
        <scheme val="minor"/>
      </rPr>
      <t>[SSDL5]</t>
    </r>
    <r>
      <rPr>
        <sz val="11"/>
        <color theme="1"/>
        <rFont val="Calibri"/>
        <family val="2"/>
        <charset val="204"/>
        <scheme val="minor"/>
      </rPr>
      <t>, и, при необходимости, внести изменения.</t>
    </r>
  </si>
  <si>
    <t>Перечень недопустимых событий
Оценка критичности приложений</t>
  </si>
  <si>
    <r>
      <t xml:space="preserve">На основе анализа внешних компонентов, проведенного с помощью инструмента OSA </t>
    </r>
    <r>
      <rPr>
        <b/>
        <sz val="11"/>
        <color theme="1"/>
        <rFont val="Calibri"/>
        <family val="2"/>
        <charset val="204"/>
        <scheme val="minor"/>
      </rPr>
      <t>[OSS1]</t>
    </r>
    <r>
      <rPr>
        <sz val="11"/>
        <color theme="1"/>
        <rFont val="Calibri"/>
        <family val="2"/>
        <charset val="204"/>
        <scheme val="minor"/>
      </rPr>
      <t xml:space="preserve">, или глубокого анализа уже используемых надежных артефактов, можно сформировать перечень доверенных компонентов. Это позволяет не только упростить поиск и проверку необходимых артефактов для разработки, но и повысить надежность и защищенность разрабатываемого ПО, минимизируя риск попадания уязвимостей в контур разработки. 
Такой подход подразумевает:
 - </t>
    </r>
    <r>
      <rPr>
        <u/>
        <sz val="11"/>
        <color theme="1"/>
        <rFont val="Calibri"/>
        <family val="2"/>
        <charset val="204"/>
        <scheme val="minor"/>
      </rPr>
      <t>Создание списка доверенных компонентов</t>
    </r>
    <r>
      <rPr>
        <sz val="11"/>
        <color theme="1"/>
        <rFont val="Calibri"/>
        <family val="2"/>
        <charset val="204"/>
        <scheme val="minor"/>
      </rPr>
      <t xml:space="preserve">: В этот список включаются только те компоненты, которые прошли проверку на безопасность с помощью OSA или ранее зарекомендовали себя как надежные.
</t>
    </r>
    <r>
      <rPr>
        <sz val="11"/>
        <rFont val="Calibri"/>
        <family val="2"/>
        <charset val="204"/>
        <scheme val="minor"/>
      </rPr>
      <t xml:space="preserve"> - И</t>
    </r>
    <r>
      <rPr>
        <u/>
        <sz val="11"/>
        <rFont val="Calibri"/>
        <family val="2"/>
        <charset val="204"/>
        <scheme val="minor"/>
      </rPr>
      <t>спользование только доверенных компонентов</t>
    </r>
    <r>
      <rPr>
        <sz val="11"/>
        <rFont val="Calibri"/>
        <family val="2"/>
        <charset val="204"/>
        <scheme val="minor"/>
      </rPr>
      <t xml:space="preserve">: Разработчики должны использоватаь только те внешние компоненты, которые прошли проверку безопасности и содержатся в хранилище. </t>
    </r>
    <r>
      <rPr>
        <sz val="11"/>
        <color theme="1"/>
        <rFont val="Calibri"/>
        <family val="2"/>
        <charset val="204"/>
        <scheme val="minor"/>
      </rPr>
      <t xml:space="preserve">
</t>
    </r>
    <r>
      <rPr>
        <u/>
        <sz val="11"/>
        <color theme="1"/>
        <rFont val="Calibri"/>
        <family val="2"/>
        <charset val="204"/>
        <scheme val="minor"/>
      </rPr>
      <t>Строгий контроль новых компонентов</t>
    </r>
    <r>
      <rPr>
        <sz val="11"/>
        <color theme="1"/>
        <rFont val="Calibri"/>
        <family val="2"/>
        <charset val="204"/>
        <scheme val="minor"/>
      </rPr>
      <t>: Добавление новых компонентов в список доверенных осуществляется только после того, как они прошли проксирование через OSA и были признаны безопасными.</t>
    </r>
  </si>
  <si>
    <r>
      <t xml:space="preserve">1. Провести анализ текущих инструментов безопасной разработки, их функциональности, интеграционных возможностей и существующих проблем.
2. Определить ключевые задачи, которые должен решать оркестратор, например, автоматизация запуска, централизованный доступ к результатам, создание отчетов, интеграция с системами CI/CD.
3. Проанализировать доступные решения ASOC и выбрать наиболее подходящий инструмент, сравнив их функциональность, интеграцию с существующими технологическим стеком и инструментами безопасной разработки, стоимость, соответствие требованиям и т.д.
4. Провести пилотирование выбранного инструмента, чтобы оценить его эффективность, удобство использования, соответствие требованиям. 
5. Определить сотрудников, которые будут ответственны за внедрение и работу с инструментом, разбор результатов и т.д.
6. Установить выбранный оркестратор и настроить интеграцию с инструментами безопасной разработки. 
7. Создать правила и политики для автоматизации запуска инструментов.
8. Интегрировать ASOC в CI/CD-пайплайн и определить тригеры для запуска инструментов.
</t>
    </r>
    <r>
      <rPr>
        <sz val="11"/>
        <color theme="1"/>
        <rFont val="Calibri"/>
        <family val="2"/>
        <charset val="204"/>
        <scheme val="minor"/>
      </rPr>
      <t>9. Интегрировать ASOC с средствами разработки (git, репозитории и артефактории и т.д.)
10. Настроить систему сбора и анализа данных о работе инструментов и результатах сканирования.
11. Создать документацию по работе с инструментом. Дополнить этой документацией регламент безопасной разработки. 
12. Ознакомить сотрудников с документацией и выложить во внутреннем портале.</t>
    </r>
  </si>
  <si>
    <r>
      <t>1. Провести анализ текущих инструментов безопасной разработки, их функциональности, интеграционных возможностей и существующих проблем.
2. Определить ключевые задачи, которые должен решать оркестратор, например, автоматизация запуска, централизованный доступ к результатам, создание отчетов, интеграция с системами CI/CD.
3. Проанализировать доступные решения ASOC и выбрать наиболее подходящий инструмент, сравнив их функциональность, интеграцию с существующими технологическим стеком и инструментами безопасной разработки, стоимость, соответствие требованиям и т.д.
4. Провести пилотирование выбранного инструмента, чтобы оценить его эффективность, удобство использования, соответствие требованиям. 
5. Определить сотрудников, которые будут ответственны за внедрение и работу с инструментом, разбор результатов и т.д.
6. Установить выбранный оркестратор и настроить интеграцию с инструментами безопасной разработки. 
7. Создать правила и политики для автоматизации запуска инструментов.
8. Интегрировать ASOC в CI/CD-пайплайн и определить тригеры для запуска инструментов.
1</t>
    </r>
    <r>
      <rPr>
        <sz val="11"/>
        <color theme="1"/>
        <rFont val="Calibri"/>
        <family val="2"/>
        <charset val="204"/>
        <scheme val="minor"/>
      </rPr>
      <t>0. Интегрировать ASOC с средствами разработки (git, репозитории и артефактории и т.д.)
11. Настроить систему сбора и анализа данных о работе инструментов и результатах сканирования.
12. Создать документацию по работе с инструментом. Дополнить этой документацией регламент безопасной разработки. 
13. Ознакомить сотрудников с документацией и выложить во внутреннем портале.</t>
    </r>
  </si>
  <si>
    <t>Внутренний портал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</si>
</sst>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204"/>
      <scheme val="minor"/>
    </font>
    <font>
      <sz val="11"/>
      <color rgb="FFFF0000"/>
      <name val="Calibri"/>
      <family val="2"/>
      <charset val="204"/>
      <scheme val="minor"/>
    </font>
    <font>
      <b/>
      <sz val="11"/>
      <color theme="1"/>
      <name val="Calibri"/>
      <family val="2"/>
      <charset val="204"/>
      <scheme val="minor"/>
    </font>
    <font>
      <b/>
      <sz val="14"/>
      <color theme="1"/>
      <name val="Calibri"/>
      <family val="2"/>
      <charset val="204"/>
      <scheme val="minor"/>
    </font>
    <font>
      <b/>
      <sz val="16"/>
      <color theme="1"/>
      <name val="Calibri"/>
      <family val="2"/>
      <charset val="204"/>
      <scheme val="minor"/>
    </font>
    <font>
      <sz val="11"/>
      <color theme="3" tint="0.39997558519241921"/>
      <name val="Calibri"/>
      <family val="2"/>
      <charset val="204"/>
      <scheme val="minor"/>
    </font>
    <font>
      <u/>
      <sz val="11"/>
      <color theme="1"/>
      <name val="Calibri"/>
      <family val="2"/>
      <charset val="204"/>
      <scheme val="minor"/>
    </font>
    <font>
      <b/>
      <u/>
      <sz val="11"/>
      <color theme="1"/>
      <name val="Calibri"/>
      <family val="2"/>
      <charset val="204"/>
      <scheme val="minor"/>
    </font>
    <font>
      <b/>
      <sz val="12"/>
      <color theme="1"/>
      <name val="Calibri"/>
      <family val="2"/>
      <charset val="204"/>
      <scheme val="minor"/>
    </font>
    <font>
      <sz val="11"/>
      <name val="Calibri"/>
      <family val="2"/>
      <charset val="204"/>
      <scheme val="minor"/>
    </font>
    <font>
      <u/>
      <sz val="11"/>
      <name val="Calibri"/>
      <family val="2"/>
      <charset val="204"/>
      <scheme val="minor"/>
    </font>
  </fonts>
  <fills count="21">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theme="7"/>
        <bgColor indexed="64"/>
      </patternFill>
    </fill>
    <fill>
      <patternFill patternType="solid">
        <fgColor theme="9"/>
        <bgColor indexed="64"/>
      </patternFill>
    </fill>
    <fill>
      <patternFill patternType="solid">
        <fgColor rgb="FF00B05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theme="5"/>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FF7C80"/>
        <bgColor indexed="64"/>
      </patternFill>
    </fill>
    <fill>
      <patternFill patternType="solid">
        <fgColor theme="6"/>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30">
    <xf numFmtId="0" fontId="0" fillId="0" borderId="0" xfId="0"/>
    <xf numFmtId="0" fontId="0" fillId="0" borderId="0" xfId="0" applyAlignment="1">
      <alignment wrapText="1"/>
    </xf>
    <xf numFmtId="0" fontId="0" fillId="0" borderId="1" xfId="0" applyBorder="1"/>
    <xf numFmtId="0" fontId="0" fillId="2" borderId="1" xfId="0" applyFill="1" applyBorder="1" applyAlignment="1">
      <alignment vertical="center" wrapText="1"/>
    </xf>
    <xf numFmtId="0" fontId="0" fillId="15" borderId="1" xfId="0" applyFill="1" applyBorder="1" applyAlignment="1">
      <alignment vertical="center" wrapText="1"/>
    </xf>
    <xf numFmtId="0" fontId="0" fillId="7" borderId="2" xfId="0" applyFill="1" applyBorder="1" applyAlignment="1">
      <alignment vertical="center" wrapText="1"/>
    </xf>
    <xf numFmtId="0" fontId="0" fillId="7" borderId="1" xfId="0" applyFill="1" applyBorder="1" applyAlignment="1">
      <alignment vertical="center" wrapText="1"/>
    </xf>
    <xf numFmtId="0" fontId="1" fillId="7" borderId="1" xfId="0" applyFont="1" applyFill="1" applyBorder="1" applyAlignment="1">
      <alignment vertical="center" wrapText="1"/>
    </xf>
    <xf numFmtId="0" fontId="1" fillId="2" borderId="1" xfId="0" applyFont="1" applyFill="1" applyBorder="1" applyAlignment="1">
      <alignment vertical="center" wrapText="1"/>
    </xf>
    <xf numFmtId="0" fontId="0" fillId="2" borderId="1" xfId="0" applyFill="1" applyBorder="1" applyAlignment="1">
      <alignment horizontal="left" vertical="center" wrapText="1"/>
    </xf>
    <xf numFmtId="0" fontId="1" fillId="2" borderId="1" xfId="0" applyFont="1" applyFill="1" applyBorder="1" applyAlignment="1">
      <alignment horizontal="left" vertical="center" wrapText="1"/>
    </xf>
    <xf numFmtId="0" fontId="0" fillId="10" borderId="1" xfId="0" applyFill="1" applyBorder="1" applyAlignment="1">
      <alignment horizontal="left" vertical="center" wrapText="1"/>
    </xf>
    <xf numFmtId="0" fontId="0" fillId="10" borderId="1" xfId="0" applyFill="1" applyBorder="1"/>
    <xf numFmtId="0" fontId="0" fillId="9" borderId="1" xfId="0" applyFill="1" applyBorder="1" applyAlignment="1">
      <alignment wrapText="1"/>
    </xf>
    <xf numFmtId="0" fontId="0" fillId="9" borderId="1" xfId="0" applyFill="1" applyBorder="1"/>
    <xf numFmtId="0" fontId="0" fillId="9" borderId="1" xfId="0" applyFill="1" applyBorder="1" applyAlignment="1">
      <alignment horizontal="center" vertical="center" wrapText="1"/>
    </xf>
    <xf numFmtId="0" fontId="0" fillId="9" borderId="1" xfId="0" applyFill="1" applyBorder="1" applyAlignment="1">
      <alignment horizontal="left" vertical="center" wrapText="1"/>
    </xf>
    <xf numFmtId="0" fontId="0" fillId="6"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11" borderId="1" xfId="0" applyFill="1" applyBorder="1" applyAlignment="1">
      <alignment horizontal="center" vertical="center" wrapText="1"/>
    </xf>
    <xf numFmtId="0" fontId="0" fillId="11" borderId="1" xfId="0" applyFill="1" applyBorder="1" applyAlignment="1">
      <alignment wrapText="1"/>
    </xf>
    <xf numFmtId="0" fontId="0" fillId="11" borderId="1" xfId="0" applyFill="1" applyBorder="1"/>
    <xf numFmtId="0" fontId="0" fillId="16" borderId="1" xfId="0" applyFill="1" applyBorder="1" applyAlignment="1">
      <alignment horizontal="center" vertical="center" wrapText="1"/>
    </xf>
    <xf numFmtId="0" fontId="0" fillId="16" borderId="1" xfId="0" applyFill="1" applyBorder="1" applyAlignment="1">
      <alignment wrapText="1"/>
    </xf>
    <xf numFmtId="0" fontId="0" fillId="16" borderId="1" xfId="0" applyFill="1" applyBorder="1"/>
    <xf numFmtId="0" fontId="0" fillId="14" borderId="1" xfId="0" applyFill="1" applyBorder="1" applyAlignment="1">
      <alignment horizontal="center" vertical="center" wrapText="1"/>
    </xf>
    <xf numFmtId="0" fontId="0" fillId="14" borderId="1" xfId="0" applyFill="1" applyBorder="1" applyAlignment="1">
      <alignment wrapText="1"/>
    </xf>
    <xf numFmtId="0" fontId="0" fillId="14" borderId="1" xfId="0" applyFill="1" applyBorder="1"/>
    <xf numFmtId="0" fontId="4" fillId="0" borderId="0" xfId="0" applyFont="1"/>
    <xf numFmtId="0" fontId="0" fillId="13" borderId="6" xfId="0" applyFill="1" applyBorder="1" applyAlignment="1">
      <alignment horizontal="center" vertical="center" wrapText="1"/>
    </xf>
    <xf numFmtId="0" fontId="0" fillId="17" borderId="1" xfId="0" applyFill="1" applyBorder="1" applyAlignment="1">
      <alignment horizontal="center" vertical="center" wrapText="1"/>
    </xf>
    <xf numFmtId="0" fontId="0" fillId="0" borderId="0" xfId="0" applyFill="1" applyAlignment="1">
      <alignment horizontal="center" vertical="center"/>
    </xf>
    <xf numFmtId="0" fontId="0" fillId="15" borderId="1" xfId="0" applyFill="1" applyBorder="1" applyAlignment="1">
      <alignment horizontal="left" vertical="center"/>
    </xf>
    <xf numFmtId="0" fontId="0" fillId="0" borderId="1" xfId="0" applyBorder="1" applyAlignment="1">
      <alignment horizontal="center" vertical="center"/>
    </xf>
    <xf numFmtId="0" fontId="0" fillId="7" borderId="1" xfId="0" applyFill="1" applyBorder="1" applyAlignment="1">
      <alignment horizontal="left" vertical="center"/>
    </xf>
    <xf numFmtId="0" fontId="0" fillId="7" borderId="1" xfId="0" applyFill="1" applyBorder="1"/>
    <xf numFmtId="0" fontId="0" fillId="17" borderId="1" xfId="0" applyFill="1" applyBorder="1" applyAlignment="1">
      <alignment horizontal="center" vertical="center"/>
    </xf>
    <xf numFmtId="0" fontId="0" fillId="2" borderId="1" xfId="0" applyFill="1" applyBorder="1"/>
    <xf numFmtId="0" fontId="0" fillId="18" borderId="1" xfId="0" applyFill="1" applyBorder="1" applyAlignment="1">
      <alignment horizontal="center" vertical="center"/>
    </xf>
    <xf numFmtId="0" fontId="2" fillId="3" borderId="1" xfId="0" applyFont="1" applyFill="1" applyBorder="1" applyAlignment="1">
      <alignment horizontal="center" vertical="center"/>
    </xf>
    <xf numFmtId="0" fontId="0" fillId="7" borderId="1" xfId="0" applyFill="1" applyBorder="1" applyAlignment="1">
      <alignment horizontal="left"/>
    </xf>
    <xf numFmtId="0" fontId="0" fillId="8" borderId="1" xfId="0" applyFill="1" applyBorder="1" applyAlignment="1">
      <alignment horizontal="left"/>
    </xf>
    <xf numFmtId="0" fontId="0" fillId="2" borderId="1" xfId="0" applyFill="1" applyBorder="1" applyAlignment="1">
      <alignment horizontal="left"/>
    </xf>
    <xf numFmtId="0" fontId="0" fillId="10" borderId="1" xfId="0" applyFill="1" applyBorder="1" applyAlignment="1">
      <alignment horizontal="left"/>
    </xf>
    <xf numFmtId="0" fontId="0" fillId="9" borderId="2" xfId="0" applyFill="1" applyBorder="1" applyAlignment="1">
      <alignment horizontal="left" vertical="center" wrapText="1"/>
    </xf>
    <xf numFmtId="0" fontId="0" fillId="11" borderId="2" xfId="0" applyFill="1" applyBorder="1" applyAlignment="1">
      <alignment horizontal="left" vertical="center" wrapText="1"/>
    </xf>
    <xf numFmtId="0" fontId="0" fillId="16" borderId="1" xfId="0" applyFill="1" applyBorder="1" applyAlignment="1">
      <alignment horizontal="left" vertical="center" wrapText="1"/>
    </xf>
    <xf numFmtId="0" fontId="0" fillId="16" borderId="2" xfId="0" applyFill="1" applyBorder="1" applyAlignment="1">
      <alignment horizontal="left" vertical="center" wrapText="1"/>
    </xf>
    <xf numFmtId="0" fontId="0" fillId="14" borderId="1" xfId="0" applyFill="1" applyBorder="1" applyAlignment="1">
      <alignment horizontal="left" vertical="center" wrapText="1"/>
    </xf>
    <xf numFmtId="0" fontId="0" fillId="3" borderId="1" xfId="0" applyFill="1" applyBorder="1" applyAlignment="1">
      <alignment horizontal="center" vertical="center"/>
    </xf>
    <xf numFmtId="0" fontId="0" fillId="9" borderId="1" xfId="0" applyFill="1" applyBorder="1" applyAlignment="1">
      <alignment horizontal="center" vertical="center"/>
    </xf>
    <xf numFmtId="0" fontId="0" fillId="11" borderId="1" xfId="0" applyFill="1" applyBorder="1" applyAlignment="1">
      <alignment horizontal="center" vertical="center"/>
    </xf>
    <xf numFmtId="0" fontId="0" fillId="16" borderId="1" xfId="0" applyFill="1" applyBorder="1" applyAlignment="1">
      <alignment horizontal="center" vertical="center"/>
    </xf>
    <xf numFmtId="0" fontId="0" fillId="14" borderId="1" xfId="0" applyFill="1" applyBorder="1" applyAlignment="1">
      <alignment horizontal="center" vertical="center"/>
    </xf>
    <xf numFmtId="0" fontId="0" fillId="5" borderId="2" xfId="0" applyFill="1" applyBorder="1" applyAlignment="1">
      <alignment horizontal="left" vertical="center" wrapText="1"/>
    </xf>
    <xf numFmtId="0" fontId="0" fillId="5" borderId="1" xfId="0" applyFill="1" applyBorder="1" applyAlignment="1">
      <alignment horizontal="left"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0" fontId="0" fillId="14" borderId="1" xfId="0" applyFill="1" applyBorder="1" applyAlignment="1">
      <alignment vertical="center" wrapText="1"/>
    </xf>
    <xf numFmtId="0" fontId="0" fillId="17" borderId="1" xfId="0" applyFill="1" applyBorder="1" applyAlignment="1">
      <alignment vertical="center"/>
    </xf>
    <xf numFmtId="0" fontId="2" fillId="19" borderId="1" xfId="0" applyFont="1" applyFill="1" applyBorder="1" applyAlignment="1">
      <alignment horizontal="center" vertical="center"/>
    </xf>
    <xf numFmtId="0" fontId="0" fillId="15" borderId="1" xfId="0" applyFill="1" applyBorder="1"/>
    <xf numFmtId="0" fontId="0" fillId="5" borderId="1" xfId="0" applyFill="1" applyBorder="1"/>
    <xf numFmtId="0" fontId="5" fillId="0" borderId="1" xfId="0" applyFont="1" applyBorder="1"/>
    <xf numFmtId="0" fontId="0" fillId="7"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xf numFmtId="0" fontId="0" fillId="7" borderId="1" xfId="0" applyFont="1" applyFill="1" applyBorder="1" applyAlignment="1">
      <alignment horizontal="left" vertical="center" wrapText="1"/>
    </xf>
    <xf numFmtId="0" fontId="0" fillId="16" borderId="2" xfId="0" applyFill="1" applyBorder="1" applyAlignment="1">
      <alignment horizontal="left" vertical="center" wrapText="1"/>
    </xf>
    <xf numFmtId="0" fontId="0" fillId="9" borderId="1" xfId="0" applyFont="1" applyFill="1" applyBorder="1" applyAlignment="1">
      <alignment horizontal="center" vertical="center" wrapText="1"/>
    </xf>
    <xf numFmtId="0" fontId="0" fillId="11" borderId="2" xfId="0" applyFill="1" applyBorder="1" applyAlignment="1">
      <alignment vertical="center" wrapText="1"/>
    </xf>
    <xf numFmtId="0" fontId="0" fillId="11" borderId="4" xfId="0" applyFill="1" applyBorder="1" applyAlignment="1">
      <alignment vertical="center" wrapText="1"/>
    </xf>
    <xf numFmtId="0" fontId="0" fillId="11" borderId="1" xfId="0" applyFont="1" applyFill="1" applyBorder="1" applyAlignment="1">
      <alignment horizontal="left" vertical="center" wrapText="1"/>
    </xf>
    <xf numFmtId="0" fontId="0" fillId="16" borderId="1" xfId="0" applyFont="1" applyFill="1" applyBorder="1" applyAlignment="1">
      <alignment horizontal="left" vertical="center" wrapText="1"/>
    </xf>
    <xf numFmtId="0" fontId="0" fillId="14" borderId="1" xfId="0" applyFont="1" applyFill="1" applyBorder="1" applyAlignment="1">
      <alignment horizontal="left" vertical="center" wrapText="1"/>
    </xf>
    <xf numFmtId="0" fontId="0" fillId="17" borderId="1" xfId="0" applyFont="1" applyFill="1" applyBorder="1" applyAlignment="1">
      <alignment horizontal="center" vertical="center" wrapText="1"/>
    </xf>
    <xf numFmtId="0" fontId="0" fillId="15" borderId="1" xfId="0" applyFont="1" applyFill="1" applyBorder="1" applyAlignment="1">
      <alignment horizontal="left" vertical="center" wrapText="1"/>
    </xf>
    <xf numFmtId="0" fontId="0" fillId="8" borderId="1"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10" borderId="1" xfId="0" applyFont="1" applyFill="1" applyBorder="1" applyAlignment="1">
      <alignment horizontal="left" vertical="center" wrapText="1"/>
    </xf>
    <xf numFmtId="0" fontId="0" fillId="9" borderId="1" xfId="0" applyFont="1" applyFill="1" applyBorder="1" applyAlignment="1">
      <alignment horizontal="left" vertical="center" wrapText="1"/>
    </xf>
    <xf numFmtId="0" fontId="0" fillId="0" borderId="0" xfId="0" applyFont="1" applyAlignment="1">
      <alignment horizontal="left" vertical="center"/>
    </xf>
    <xf numFmtId="0" fontId="0" fillId="5" borderId="1" xfId="0" applyFont="1" applyFill="1" applyBorder="1" applyAlignment="1">
      <alignment horizontal="left" vertical="center" wrapText="1"/>
    </xf>
    <xf numFmtId="0" fontId="0" fillId="7" borderId="2" xfId="0" applyFont="1" applyFill="1" applyBorder="1" applyAlignment="1">
      <alignment horizontal="left" vertical="center" wrapText="1"/>
    </xf>
    <xf numFmtId="0" fontId="0" fillId="16" borderId="4" xfId="0" applyFont="1" applyFill="1" applyBorder="1" applyAlignment="1">
      <alignment horizontal="left" vertical="center" wrapText="1"/>
    </xf>
    <xf numFmtId="0" fontId="0" fillId="10"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2"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9" borderId="2" xfId="0" applyFill="1" applyBorder="1" applyAlignment="1">
      <alignment horizontal="center" vertical="center" wrapText="1"/>
    </xf>
    <xf numFmtId="0" fontId="0" fillId="16" borderId="2" xfId="0" applyFill="1" applyBorder="1" applyAlignment="1">
      <alignment horizontal="center" vertical="center" wrapText="1"/>
    </xf>
    <xf numFmtId="0" fontId="0" fillId="5" borderId="2" xfId="0" applyFill="1" applyBorder="1" applyAlignment="1">
      <alignment horizontal="center" vertical="center" wrapText="1"/>
    </xf>
    <xf numFmtId="0" fontId="0" fillId="17" borderId="1" xfId="0" applyFill="1" applyBorder="1" applyAlignment="1">
      <alignment horizontal="center" vertical="center" wrapText="1"/>
    </xf>
    <xf numFmtId="0" fontId="0" fillId="17" borderId="1" xfId="0" applyFill="1" applyBorder="1" applyAlignment="1">
      <alignment horizontal="center" vertical="center"/>
    </xf>
    <xf numFmtId="0" fontId="0" fillId="1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5" borderId="2" xfId="0" applyFill="1" applyBorder="1" applyAlignment="1">
      <alignment horizontal="center" vertical="center" wrapText="1"/>
    </xf>
    <xf numFmtId="0" fontId="0" fillId="7" borderId="2" xfId="0" applyFill="1" applyBorder="1" applyAlignment="1">
      <alignment horizontal="center" vertical="center" wrapText="1"/>
    </xf>
    <xf numFmtId="0" fontId="0" fillId="8" borderId="2" xfId="0" applyFill="1" applyBorder="1" applyAlignment="1">
      <alignment horizontal="center" vertical="center" wrapText="1"/>
    </xf>
    <xf numFmtId="0" fontId="0" fillId="7"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16" borderId="4" xfId="0" applyFill="1" applyBorder="1" applyAlignment="1">
      <alignment horizontal="center" vertical="center" wrapText="1"/>
    </xf>
    <xf numFmtId="0" fontId="0" fillId="14" borderId="2" xfId="0" applyFill="1" applyBorder="1" applyAlignment="1">
      <alignment horizontal="center" vertical="center" wrapText="1"/>
    </xf>
    <xf numFmtId="0" fontId="0" fillId="11" borderId="2" xfId="0" applyFill="1" applyBorder="1" applyAlignment="1">
      <alignment horizontal="center" vertical="center" wrapText="1"/>
    </xf>
    <xf numFmtId="0" fontId="0" fillId="15" borderId="1" xfId="0" applyFont="1" applyFill="1" applyBorder="1" applyAlignment="1">
      <alignment horizontal="center" vertical="center" wrapText="1"/>
    </xf>
    <xf numFmtId="0" fontId="0" fillId="10" borderId="1" xfId="0" applyFont="1" applyFill="1" applyBorder="1" applyAlignment="1">
      <alignment horizontal="center" vertical="center" wrapText="1"/>
    </xf>
    <xf numFmtId="0" fontId="2" fillId="3" borderId="1" xfId="0" applyFont="1" applyFill="1" applyBorder="1" applyAlignment="1">
      <alignment horizontal="center"/>
    </xf>
    <xf numFmtId="0" fontId="0" fillId="9" borderId="1" xfId="0" applyFill="1" applyBorder="1" applyAlignment="1">
      <alignment horizontal="center"/>
    </xf>
    <xf numFmtId="0" fontId="0" fillId="5" borderId="1" xfId="0" applyFill="1" applyBorder="1" applyAlignment="1">
      <alignment horizontal="center"/>
    </xf>
    <xf numFmtId="0" fontId="0" fillId="11" borderId="1" xfId="0" applyFill="1" applyBorder="1" applyAlignment="1">
      <alignment horizontal="center"/>
    </xf>
    <xf numFmtId="0" fontId="0" fillId="16" borderId="1" xfId="0" applyFill="1" applyBorder="1" applyAlignment="1">
      <alignment horizontal="center"/>
    </xf>
    <xf numFmtId="0" fontId="0" fillId="14" borderId="1" xfId="0" applyFill="1" applyBorder="1" applyAlignment="1">
      <alignment horizontal="center"/>
    </xf>
    <xf numFmtId="0" fontId="0" fillId="17" borderId="1" xfId="0" applyNumberFormat="1" applyFill="1" applyBorder="1" applyAlignment="1">
      <alignment horizontal="center" vertical="center"/>
    </xf>
    <xf numFmtId="0" fontId="0" fillId="0" borderId="0" xfId="0" applyNumberFormat="1" applyAlignment="1">
      <alignment horizontal="center" vertical="center"/>
    </xf>
    <xf numFmtId="0" fontId="0" fillId="15"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2" borderId="1" xfId="0" applyFill="1" applyBorder="1" applyAlignment="1">
      <alignment horizontal="center"/>
    </xf>
    <xf numFmtId="0" fontId="0" fillId="10" borderId="1" xfId="0" applyFill="1" applyBorder="1" applyAlignment="1">
      <alignment horizontal="center"/>
    </xf>
    <xf numFmtId="0" fontId="0" fillId="15" borderId="7" xfId="0" applyFill="1" applyBorder="1"/>
    <xf numFmtId="0" fontId="0" fillId="7" borderId="7" xfId="0" applyFill="1" applyBorder="1"/>
    <xf numFmtId="0" fontId="0" fillId="8" borderId="7" xfId="0" applyFill="1" applyBorder="1"/>
    <xf numFmtId="0" fontId="0" fillId="2" borderId="7" xfId="0" applyFill="1" applyBorder="1"/>
    <xf numFmtId="0" fontId="0" fillId="10" borderId="7" xfId="0" applyFill="1" applyBorder="1"/>
    <xf numFmtId="0" fontId="0" fillId="9" borderId="7" xfId="0" applyFill="1" applyBorder="1"/>
    <xf numFmtId="0" fontId="0" fillId="5" borderId="7" xfId="0" applyFill="1" applyBorder="1"/>
    <xf numFmtId="0" fontId="0" fillId="11" borderId="7" xfId="0" applyFill="1" applyBorder="1"/>
    <xf numFmtId="0" fontId="0" fillId="16" borderId="7" xfId="0" applyFill="1" applyBorder="1"/>
    <xf numFmtId="0" fontId="0" fillId="14" borderId="7" xfId="0" applyFill="1" applyBorder="1"/>
    <xf numFmtId="0" fontId="0" fillId="17" borderId="2" xfId="0" applyFill="1" applyBorder="1" applyAlignment="1">
      <alignment horizontal="center" vertical="center" wrapText="1"/>
    </xf>
    <xf numFmtId="0" fontId="2" fillId="17" borderId="1" xfId="0" applyFont="1" applyFill="1" applyBorder="1" applyAlignment="1">
      <alignment horizontal="center"/>
    </xf>
    <xf numFmtId="0" fontId="0" fillId="20" borderId="1" xfId="0" applyFill="1" applyBorder="1" applyAlignment="1">
      <alignment horizontal="center" vertical="center"/>
    </xf>
    <xf numFmtId="0" fontId="0" fillId="17" borderId="6" xfId="0" applyFill="1" applyBorder="1" applyAlignment="1">
      <alignment horizontal="center" vertical="center" wrapText="1"/>
    </xf>
    <xf numFmtId="0" fontId="0" fillId="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0" fillId="2"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8" borderId="2" xfId="0" applyFill="1" applyBorder="1" applyAlignment="1">
      <alignment horizontal="center" vertical="center" wrapText="1"/>
    </xf>
    <xf numFmtId="0" fontId="0" fillId="8" borderId="4" xfId="0" applyFill="1" applyBorder="1" applyAlignment="1">
      <alignment horizontal="center" vertical="center" wrapText="1"/>
    </xf>
    <xf numFmtId="0" fontId="0" fillId="12"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16" borderId="1" xfId="0" applyFill="1" applyBorder="1" applyAlignment="1">
      <alignment horizontal="center" vertical="center" wrapText="1"/>
    </xf>
    <xf numFmtId="0" fontId="2" fillId="3" borderId="1" xfId="0" applyFont="1" applyFill="1" applyBorder="1" applyAlignment="1">
      <alignment horizontal="right"/>
    </xf>
    <xf numFmtId="0" fontId="0" fillId="17" borderId="1" xfId="0" applyFill="1" applyBorder="1" applyAlignment="1">
      <alignment horizontal="center" vertical="center" wrapText="1"/>
    </xf>
    <xf numFmtId="0" fontId="2" fillId="4"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13" borderId="1" xfId="0" applyFont="1" applyFill="1" applyBorder="1" applyAlignment="1">
      <alignment horizontal="center" vertical="center" wrapText="1"/>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11" borderId="3" xfId="0" applyFill="1" applyBorder="1" applyAlignment="1">
      <alignment horizontal="center" vertical="center" wrapText="1"/>
    </xf>
    <xf numFmtId="0" fontId="0" fillId="11" borderId="4" xfId="0" applyFill="1" applyBorder="1" applyAlignment="1">
      <alignment horizontal="center" vertical="center" wrapText="1"/>
    </xf>
    <xf numFmtId="0" fontId="0" fillId="16" borderId="2" xfId="0" applyFill="1" applyBorder="1" applyAlignment="1">
      <alignment horizontal="center" vertical="center" wrapText="1"/>
    </xf>
    <xf numFmtId="0" fontId="0" fillId="16" borderId="3" xfId="0" applyFill="1" applyBorder="1" applyAlignment="1">
      <alignment horizontal="center" vertical="center" wrapText="1"/>
    </xf>
    <xf numFmtId="0" fontId="0" fillId="5" borderId="2" xfId="0" applyFill="1" applyBorder="1" applyAlignment="1">
      <alignment horizontal="center" vertical="center" wrapText="1"/>
    </xf>
    <xf numFmtId="0" fontId="0" fillId="5" borderId="4" xfId="0" applyFill="1" applyBorder="1" applyAlignment="1">
      <alignment horizontal="center" vertical="center" wrapText="1"/>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 fillId="12" borderId="2" xfId="0" applyFont="1" applyFill="1" applyBorder="1" applyAlignment="1">
      <alignment horizontal="center" vertical="center"/>
    </xf>
    <xf numFmtId="0" fontId="2" fillId="12" borderId="3" xfId="0" applyFont="1" applyFill="1" applyBorder="1" applyAlignment="1">
      <alignment horizontal="center" vertical="center"/>
    </xf>
    <xf numFmtId="0" fontId="2" fillId="12" borderId="4" xfId="0" applyFont="1" applyFill="1" applyBorder="1" applyAlignment="1">
      <alignment horizontal="center" vertical="center"/>
    </xf>
    <xf numFmtId="0" fontId="0" fillId="11" borderId="2" xfId="0" applyFill="1" applyBorder="1" applyAlignment="1">
      <alignment horizontal="center" vertical="center" wrapText="1"/>
    </xf>
    <xf numFmtId="0" fontId="0" fillId="16" borderId="4" xfId="0" applyFill="1" applyBorder="1" applyAlignment="1">
      <alignment horizontal="center" vertical="center" wrapText="1"/>
    </xf>
    <xf numFmtId="0" fontId="0" fillId="10" borderId="2" xfId="0" applyFill="1" applyBorder="1" applyAlignment="1">
      <alignment horizontal="center" vertical="center" wrapText="1"/>
    </xf>
    <xf numFmtId="0" fontId="0" fillId="10" borderId="4" xfId="0" applyFill="1" applyBorder="1" applyAlignment="1">
      <alignment horizontal="center" vertical="center" wrapText="1"/>
    </xf>
    <xf numFmtId="0" fontId="0" fillId="15" borderId="2" xfId="0" applyFill="1" applyBorder="1" applyAlignment="1">
      <alignment horizontal="center" vertical="center" wrapText="1"/>
    </xf>
    <xf numFmtId="0" fontId="0" fillId="15" borderId="4" xfId="0" applyFill="1" applyBorder="1" applyAlignment="1">
      <alignment horizontal="center" vertical="center" wrapText="1"/>
    </xf>
    <xf numFmtId="0" fontId="2" fillId="13" borderId="10" xfId="0" applyFont="1" applyFill="1" applyBorder="1" applyAlignment="1">
      <alignment horizontal="center" vertical="center" wrapText="1"/>
    </xf>
    <xf numFmtId="0" fontId="2" fillId="13" borderId="8" xfId="0" applyFont="1" applyFill="1" applyBorder="1" applyAlignment="1">
      <alignment horizontal="center" vertical="center" wrapText="1"/>
    </xf>
    <xf numFmtId="0" fontId="2" fillId="13" borderId="5" xfId="0" applyFont="1" applyFill="1" applyBorder="1" applyAlignment="1">
      <alignment horizontal="center" vertical="center" wrapText="1"/>
    </xf>
    <xf numFmtId="0" fontId="2" fillId="13" borderId="9" xfId="0" applyFont="1" applyFill="1" applyBorder="1" applyAlignment="1">
      <alignment horizontal="center" vertical="center" wrapText="1"/>
    </xf>
    <xf numFmtId="0" fontId="2" fillId="13" borderId="11" xfId="0" applyFont="1" applyFill="1" applyBorder="1" applyAlignment="1">
      <alignment horizontal="center" vertical="center" wrapText="1"/>
    </xf>
    <xf numFmtId="0" fontId="2" fillId="13" borderId="12" xfId="0" applyFont="1" applyFill="1" applyBorder="1" applyAlignment="1">
      <alignment horizontal="center" vertical="center" wrapText="1"/>
    </xf>
    <xf numFmtId="0" fontId="0" fillId="7" borderId="2" xfId="0" applyFill="1" applyBorder="1" applyAlignment="1">
      <alignment horizontal="center" vertical="center" wrapText="1"/>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xf numFmtId="0" fontId="0" fillId="17" borderId="6" xfId="0" applyFill="1" applyBorder="1" applyAlignment="1">
      <alignment horizontal="center" vertical="center" wrapText="1"/>
    </xf>
    <xf numFmtId="0" fontId="0" fillId="17" borderId="7" xfId="0" applyFill="1" applyBorder="1" applyAlignment="1">
      <alignment horizontal="center" vertical="center" wrapText="1"/>
    </xf>
    <xf numFmtId="0" fontId="2" fillId="13" borderId="2" xfId="0" applyFont="1" applyFill="1" applyBorder="1" applyAlignment="1">
      <alignment horizontal="center" vertical="center" wrapText="1"/>
    </xf>
    <xf numFmtId="0" fontId="2" fillId="13" borderId="3" xfId="0" applyFont="1" applyFill="1" applyBorder="1" applyAlignment="1">
      <alignment horizontal="center" vertical="center" wrapText="1"/>
    </xf>
    <xf numFmtId="0" fontId="2" fillId="13" borderId="4" xfId="0" applyFont="1" applyFill="1" applyBorder="1" applyAlignment="1">
      <alignment horizontal="center" vertical="center" wrapText="1"/>
    </xf>
    <xf numFmtId="0" fontId="0" fillId="5" borderId="3" xfId="0" applyFill="1" applyBorder="1" applyAlignment="1">
      <alignment horizontal="center" vertical="center" wrapText="1"/>
    </xf>
    <xf numFmtId="0" fontId="0" fillId="12"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5"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13" borderId="12" xfId="0" applyFill="1" applyBorder="1" applyAlignment="1">
      <alignment horizontal="center" vertical="center" wrapText="1"/>
    </xf>
    <xf numFmtId="0" fontId="0" fillId="14" borderId="2" xfId="0" applyFill="1" applyBorder="1" applyAlignment="1">
      <alignment horizontal="center" vertical="center" wrapText="1"/>
    </xf>
    <xf numFmtId="0" fontId="0" fillId="14" borderId="3" xfId="0" applyFill="1" applyBorder="1" applyAlignment="1">
      <alignment horizontal="center" vertical="center" wrapText="1"/>
    </xf>
    <xf numFmtId="0" fontId="0" fillId="14" borderId="4" xfId="0" applyFill="1" applyBorder="1" applyAlignment="1">
      <alignment horizontal="center" vertical="center" wrapText="1"/>
    </xf>
    <xf numFmtId="0" fontId="0" fillId="17" borderId="1" xfId="0" applyFill="1" applyBorder="1" applyAlignment="1">
      <alignment horizontal="center" vertical="center"/>
    </xf>
    <xf numFmtId="0" fontId="3" fillId="18" borderId="1" xfId="0" applyFont="1" applyFill="1" applyBorder="1" applyAlignment="1">
      <alignment horizontal="center"/>
    </xf>
    <xf numFmtId="0" fontId="8" fillId="3" borderId="6" xfId="0" applyFont="1" applyFill="1" applyBorder="1" applyAlignment="1">
      <alignment horizontal="right"/>
    </xf>
    <xf numFmtId="0" fontId="8" fillId="3" borderId="7" xfId="0" applyFont="1" applyFill="1" applyBorder="1" applyAlignment="1">
      <alignment horizontal="right"/>
    </xf>
    <xf numFmtId="0" fontId="0" fillId="15" borderId="3" xfId="0" applyFill="1" applyBorder="1" applyAlignment="1">
      <alignment horizontal="center" vertical="center" wrapText="1"/>
    </xf>
    <xf numFmtId="0" fontId="0" fillId="7" borderId="2"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0" fillId="7" borderId="4" xfId="0" applyFont="1"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8" borderId="3" xfId="0" applyFill="1" applyBorder="1" applyAlignment="1">
      <alignment horizontal="center"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0" fillId="10" borderId="3" xfId="0" applyFill="1" applyBorder="1" applyAlignment="1">
      <alignment horizontal="center" vertical="center" wrapText="1"/>
    </xf>
  </cellXfs>
  <cellStyles count="1">
    <cellStyle name="Обычный" xfId="0" builtinId="0"/>
  </cellStyles>
  <dxfs count="1">
    <dxf>
      <fill>
        <patternFill>
          <bgColor theme="3" tint="0.39994506668294322"/>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ru-RU"/>
              <a:t>дИНАМИКА</a:t>
            </a:r>
            <a:r>
              <a:rPr lang="ru-RU" baseline="0"/>
              <a:t> РЕАЛИЗАЦИИ ПРАКТИК</a:t>
            </a:r>
            <a:endParaRPr lang="ru-RU"/>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ru-RU"/>
        </a:p>
      </c:txPr>
    </c:title>
    <c:autoTitleDeleted val="0"/>
    <c:plotArea>
      <c:layout/>
      <c:radarChart>
        <c:radarStyle val="filled"/>
        <c:varyColors val="0"/>
        <c:ser>
          <c:idx val="0"/>
          <c:order val="0"/>
          <c:tx>
            <c:strRef>
              <c:f>Вычисления!$N$3</c:f>
              <c:strCache>
                <c:ptCount val="1"/>
                <c:pt idx="0">
                  <c:v>PreStage</c:v>
                </c:pt>
              </c:strCache>
            </c:strRef>
          </c:tx>
          <c:spPr>
            <a:solidFill>
              <a:schemeClr val="accent4"/>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Вычисления!$N$4:$N$29</c:f>
              <c:numCache>
                <c:formatCode>General</c:formatCode>
                <c:ptCount val="26"/>
                <c:pt idx="0">
                  <c:v>0</c:v>
                </c:pt>
                <c:pt idx="1">
                  <c:v>0.2</c:v>
                </c:pt>
                <c:pt idx="2">
                  <c:v>0</c:v>
                </c:pt>
                <c:pt idx="3">
                  <c:v>0.5</c:v>
                </c:pt>
                <c:pt idx="4">
                  <c:v>0.33333333333333331</c:v>
                </c:pt>
                <c:pt idx="5">
                  <c:v>0</c:v>
                </c:pt>
                <c:pt idx="6">
                  <c:v>0</c:v>
                </c:pt>
                <c:pt idx="7">
                  <c:v>0.33333333333333331</c:v>
                </c:pt>
              </c:numCache>
            </c:numRef>
          </c:val>
          <c:extLst>
            <c:ext xmlns:c16="http://schemas.microsoft.com/office/drawing/2014/chart" uri="{C3380CC4-5D6E-409C-BE32-E72D297353CC}">
              <c16:uniqueId val="{00000000-93FF-4364-B007-46F917C2362E}"/>
            </c:ext>
          </c:extLst>
        </c:ser>
        <c:ser>
          <c:idx val="1"/>
          <c:order val="1"/>
          <c:tx>
            <c:strRef>
              <c:f>Вычисления!$O$3</c:f>
              <c:strCache>
                <c:ptCount val="1"/>
                <c:pt idx="0">
                  <c:v>MainStage</c:v>
                </c:pt>
              </c:strCache>
            </c:strRef>
          </c:tx>
          <c:spPr>
            <a:solidFill>
              <a:schemeClr val="accent6"/>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Вычисления!$O$4:$O$29</c:f>
              <c:numCache>
                <c:formatCode>General</c:formatCode>
                <c:ptCount val="26"/>
                <c:pt idx="7">
                  <c:v>0.33333333333333331</c:v>
                </c:pt>
                <c:pt idx="8">
                  <c:v>0.33333333333333331</c:v>
                </c:pt>
                <c:pt idx="9">
                  <c:v>0.2857142857142857</c:v>
                </c:pt>
                <c:pt idx="10">
                  <c:v>0.5</c:v>
                </c:pt>
                <c:pt idx="11">
                  <c:v>0.25</c:v>
                </c:pt>
                <c:pt idx="12">
                  <c:v>0.5</c:v>
                </c:pt>
                <c:pt idx="13">
                  <c:v>0.6</c:v>
                </c:pt>
                <c:pt idx="14">
                  <c:v>0.25</c:v>
                </c:pt>
                <c:pt idx="15">
                  <c:v>0.5</c:v>
                </c:pt>
                <c:pt idx="16">
                  <c:v>0.33333333333333331</c:v>
                </c:pt>
                <c:pt idx="17">
                  <c:v>0</c:v>
                </c:pt>
                <c:pt idx="18">
                  <c:v>0.2</c:v>
                </c:pt>
              </c:numCache>
            </c:numRef>
          </c:val>
          <c:extLst>
            <c:ext xmlns:c16="http://schemas.microsoft.com/office/drawing/2014/chart" uri="{C3380CC4-5D6E-409C-BE32-E72D297353CC}">
              <c16:uniqueId val="{00000001-93FF-4364-B007-46F917C2362E}"/>
            </c:ext>
          </c:extLst>
        </c:ser>
        <c:ser>
          <c:idx val="2"/>
          <c:order val="2"/>
          <c:tx>
            <c:strRef>
              <c:f>Вычисления!$P$3</c:f>
              <c:strCache>
                <c:ptCount val="1"/>
                <c:pt idx="0">
                  <c:v>PostStage</c:v>
                </c:pt>
              </c:strCache>
            </c:strRef>
          </c:tx>
          <c:spPr>
            <a:solidFill>
              <a:schemeClr val="accent5"/>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Вычисления!$P$4:$P$29</c:f>
              <c:numCache>
                <c:formatCode>General</c:formatCode>
                <c:ptCount val="26"/>
                <c:pt idx="18">
                  <c:v>0.2</c:v>
                </c:pt>
                <c:pt idx="19">
                  <c:v>0.33333333333333331</c:v>
                </c:pt>
                <c:pt idx="20">
                  <c:v>0.5</c:v>
                </c:pt>
                <c:pt idx="21">
                  <c:v>0.66666666666666663</c:v>
                </c:pt>
                <c:pt idx="22">
                  <c:v>0</c:v>
                </c:pt>
                <c:pt idx="23">
                  <c:v>0.25</c:v>
                </c:pt>
              </c:numCache>
            </c:numRef>
          </c:val>
          <c:extLst>
            <c:ext xmlns:c16="http://schemas.microsoft.com/office/drawing/2014/chart" uri="{C3380CC4-5D6E-409C-BE32-E72D297353CC}">
              <c16:uniqueId val="{00000002-93FF-4364-B007-46F917C2362E}"/>
            </c:ext>
          </c:extLst>
        </c:ser>
        <c:ser>
          <c:idx val="3"/>
          <c:order val="3"/>
          <c:tx>
            <c:strRef>
              <c:f>Вычисления!$Q$3</c:f>
              <c:strCache>
                <c:ptCount val="1"/>
                <c:pt idx="0">
                  <c:v>ПЭ</c:v>
                </c:pt>
              </c:strCache>
            </c:strRef>
          </c:tx>
          <c:spPr>
            <a:solidFill>
              <a:schemeClr val="accent2"/>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Вычисления!$Q$4:$Q$29</c:f>
              <c:numCache>
                <c:formatCode>General</c:formatCode>
                <c:ptCount val="26"/>
                <c:pt idx="0">
                  <c:v>0</c:v>
                </c:pt>
                <c:pt idx="23">
                  <c:v>0.25</c:v>
                </c:pt>
                <c:pt idx="24">
                  <c:v>0.25</c:v>
                </c:pt>
                <c:pt idx="25">
                  <c:v>0</c:v>
                </c:pt>
              </c:numCache>
            </c:numRef>
          </c:val>
          <c:extLst>
            <c:ext xmlns:c16="http://schemas.microsoft.com/office/drawing/2014/chart" uri="{C3380CC4-5D6E-409C-BE32-E72D297353CC}">
              <c16:uniqueId val="{00000003-93FF-4364-B007-46F917C2362E}"/>
            </c:ext>
          </c:extLst>
        </c:ser>
        <c:ser>
          <c:idx val="4"/>
          <c:order val="4"/>
          <c:tx>
            <c:strRef>
              <c:f>Вычисления!$R$3</c:f>
              <c:strCache>
                <c:ptCount val="1"/>
                <c:pt idx="0">
                  <c:v>1 этап Pre</c:v>
                </c:pt>
              </c:strCache>
            </c:strRef>
          </c:tx>
          <c:spPr>
            <a:solidFill>
              <a:schemeClr val="accent4">
                <a:alpha val="5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Вычисления!$R$4:$R$29</c:f>
              <c:numCache>
                <c:formatCode>General</c:formatCode>
                <c:ptCount val="26"/>
                <c:pt idx="0">
                  <c:v>0.25</c:v>
                </c:pt>
                <c:pt idx="1">
                  <c:v>0.4</c:v>
                </c:pt>
                <c:pt idx="2">
                  <c:v>0.2</c:v>
                </c:pt>
                <c:pt idx="3">
                  <c:v>0.5</c:v>
                </c:pt>
                <c:pt idx="4">
                  <c:v>0.33333333333333331</c:v>
                </c:pt>
                <c:pt idx="5">
                  <c:v>0.5</c:v>
                </c:pt>
                <c:pt idx="6">
                  <c:v>0.5</c:v>
                </c:pt>
                <c:pt idx="7">
                  <c:v>0.66666666666666663</c:v>
                </c:pt>
              </c:numCache>
            </c:numRef>
          </c:val>
          <c:extLst>
            <c:ext xmlns:c16="http://schemas.microsoft.com/office/drawing/2014/chart" uri="{C3380CC4-5D6E-409C-BE32-E72D297353CC}">
              <c16:uniqueId val="{00000004-93FF-4364-B007-46F917C2362E}"/>
            </c:ext>
          </c:extLst>
        </c:ser>
        <c:ser>
          <c:idx val="5"/>
          <c:order val="5"/>
          <c:tx>
            <c:strRef>
              <c:f>Вычисления!$S$3</c:f>
              <c:strCache>
                <c:ptCount val="1"/>
                <c:pt idx="0">
                  <c:v>1 этап Main</c:v>
                </c:pt>
              </c:strCache>
            </c:strRef>
          </c:tx>
          <c:spPr>
            <a:solidFill>
              <a:schemeClr val="accent6">
                <a:alpha val="5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Вычисления!$S$4:$S$29</c:f>
              <c:numCache>
                <c:formatCode>General</c:formatCode>
                <c:ptCount val="26"/>
                <c:pt idx="7">
                  <c:v>0.66666666666666663</c:v>
                </c:pt>
                <c:pt idx="8">
                  <c:v>0.33333333333333331</c:v>
                </c:pt>
                <c:pt idx="9">
                  <c:v>0.5714285714285714</c:v>
                </c:pt>
                <c:pt idx="10">
                  <c:v>0.5</c:v>
                </c:pt>
                <c:pt idx="11">
                  <c:v>0.5</c:v>
                </c:pt>
                <c:pt idx="12">
                  <c:v>1</c:v>
                </c:pt>
                <c:pt idx="13">
                  <c:v>0.6</c:v>
                </c:pt>
                <c:pt idx="14">
                  <c:v>0.5</c:v>
                </c:pt>
                <c:pt idx="15">
                  <c:v>0.5</c:v>
                </c:pt>
                <c:pt idx="16">
                  <c:v>0.66666666666666663</c:v>
                </c:pt>
                <c:pt idx="17">
                  <c:v>0.33333333333333331</c:v>
                </c:pt>
                <c:pt idx="18">
                  <c:v>0.4</c:v>
                </c:pt>
              </c:numCache>
            </c:numRef>
          </c:val>
          <c:extLst>
            <c:ext xmlns:c16="http://schemas.microsoft.com/office/drawing/2014/chart" uri="{C3380CC4-5D6E-409C-BE32-E72D297353CC}">
              <c16:uniqueId val="{00000005-93FF-4364-B007-46F917C2362E}"/>
            </c:ext>
          </c:extLst>
        </c:ser>
        <c:ser>
          <c:idx val="6"/>
          <c:order val="6"/>
          <c:tx>
            <c:strRef>
              <c:f>Вычисления!$T$3</c:f>
              <c:strCache>
                <c:ptCount val="1"/>
                <c:pt idx="0">
                  <c:v>1 этап Post</c:v>
                </c:pt>
              </c:strCache>
            </c:strRef>
          </c:tx>
          <c:spPr>
            <a:solidFill>
              <a:schemeClr val="accent5">
                <a:alpha val="5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Вычисления!$T$4:$T$29</c:f>
              <c:numCache>
                <c:formatCode>General</c:formatCode>
                <c:ptCount val="26"/>
                <c:pt idx="18">
                  <c:v>0.4</c:v>
                </c:pt>
                <c:pt idx="19">
                  <c:v>0.66666666666666663</c:v>
                </c:pt>
                <c:pt idx="20">
                  <c:v>1</c:v>
                </c:pt>
                <c:pt idx="21">
                  <c:v>1</c:v>
                </c:pt>
                <c:pt idx="22">
                  <c:v>0.33333333333333331</c:v>
                </c:pt>
                <c:pt idx="23">
                  <c:v>0.5</c:v>
                </c:pt>
              </c:numCache>
            </c:numRef>
          </c:val>
          <c:extLst>
            <c:ext xmlns:c16="http://schemas.microsoft.com/office/drawing/2014/chart" uri="{C3380CC4-5D6E-409C-BE32-E72D297353CC}">
              <c16:uniqueId val="{00000006-93FF-4364-B007-46F917C2362E}"/>
            </c:ext>
          </c:extLst>
        </c:ser>
        <c:ser>
          <c:idx val="7"/>
          <c:order val="7"/>
          <c:tx>
            <c:strRef>
              <c:f>Вычисления!$U$3</c:f>
              <c:strCache>
                <c:ptCount val="1"/>
                <c:pt idx="0">
                  <c:v>1 этап ПЭ</c:v>
                </c:pt>
              </c:strCache>
            </c:strRef>
          </c:tx>
          <c:spPr>
            <a:solidFill>
              <a:schemeClr val="accent2">
                <a:alpha val="5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Вычисления!$U$4:$U$29</c:f>
              <c:numCache>
                <c:formatCode>General</c:formatCode>
                <c:ptCount val="26"/>
                <c:pt idx="0">
                  <c:v>0.25</c:v>
                </c:pt>
                <c:pt idx="23">
                  <c:v>0.5</c:v>
                </c:pt>
                <c:pt idx="24">
                  <c:v>0.5</c:v>
                </c:pt>
                <c:pt idx="25">
                  <c:v>0</c:v>
                </c:pt>
              </c:numCache>
            </c:numRef>
          </c:val>
          <c:extLst>
            <c:ext xmlns:c16="http://schemas.microsoft.com/office/drawing/2014/chart" uri="{C3380CC4-5D6E-409C-BE32-E72D297353CC}">
              <c16:uniqueId val="{00000007-93FF-4364-B007-46F917C2362E}"/>
            </c:ext>
          </c:extLst>
        </c:ser>
        <c:ser>
          <c:idx val="8"/>
          <c:order val="8"/>
          <c:tx>
            <c:strRef>
              <c:f>Вычисления!$V$3</c:f>
              <c:strCache>
                <c:ptCount val="1"/>
                <c:pt idx="0">
                  <c:v>2 этап Pre</c:v>
                </c:pt>
              </c:strCache>
            </c:strRef>
          </c:tx>
          <c:spPr>
            <a:solidFill>
              <a:schemeClr val="accent4">
                <a:alpha val="25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Вычисления!$V$4:$V$29</c:f>
              <c:numCache>
                <c:formatCode>General</c:formatCode>
                <c:ptCount val="26"/>
                <c:pt idx="0">
                  <c:v>0.5</c:v>
                </c:pt>
                <c:pt idx="1">
                  <c:v>0.8</c:v>
                </c:pt>
                <c:pt idx="2">
                  <c:v>0.6</c:v>
                </c:pt>
                <c:pt idx="3">
                  <c:v>0.75</c:v>
                </c:pt>
                <c:pt idx="4">
                  <c:v>0.66666666666666663</c:v>
                </c:pt>
                <c:pt idx="5">
                  <c:v>1</c:v>
                </c:pt>
                <c:pt idx="6">
                  <c:v>1</c:v>
                </c:pt>
                <c:pt idx="7">
                  <c:v>0.66666666666666663</c:v>
                </c:pt>
              </c:numCache>
            </c:numRef>
          </c:val>
          <c:extLst>
            <c:ext xmlns:c16="http://schemas.microsoft.com/office/drawing/2014/chart" uri="{C3380CC4-5D6E-409C-BE32-E72D297353CC}">
              <c16:uniqueId val="{00000008-93FF-4364-B007-46F917C2362E}"/>
            </c:ext>
          </c:extLst>
        </c:ser>
        <c:ser>
          <c:idx val="9"/>
          <c:order val="9"/>
          <c:tx>
            <c:strRef>
              <c:f>Вычисления!$W$3</c:f>
              <c:strCache>
                <c:ptCount val="1"/>
                <c:pt idx="0">
                  <c:v>2 этап Main</c:v>
                </c:pt>
              </c:strCache>
            </c:strRef>
          </c:tx>
          <c:spPr>
            <a:solidFill>
              <a:schemeClr val="accent6">
                <a:alpha val="25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Вычисления!$W$4:$W$29</c:f>
              <c:numCache>
                <c:formatCode>General</c:formatCode>
                <c:ptCount val="26"/>
                <c:pt idx="7">
                  <c:v>0.66666666666666663</c:v>
                </c:pt>
                <c:pt idx="8">
                  <c:v>0.66666666666666663</c:v>
                </c:pt>
                <c:pt idx="9">
                  <c:v>0.8571428571428571</c:v>
                </c:pt>
                <c:pt idx="10">
                  <c:v>1</c:v>
                </c:pt>
                <c:pt idx="11">
                  <c:v>0.75</c:v>
                </c:pt>
                <c:pt idx="12">
                  <c:v>1</c:v>
                </c:pt>
                <c:pt idx="13">
                  <c:v>0.8</c:v>
                </c:pt>
                <c:pt idx="14">
                  <c:v>0.75</c:v>
                </c:pt>
                <c:pt idx="15">
                  <c:v>0.5</c:v>
                </c:pt>
                <c:pt idx="16">
                  <c:v>1</c:v>
                </c:pt>
                <c:pt idx="17">
                  <c:v>0.66666666666666663</c:v>
                </c:pt>
                <c:pt idx="18">
                  <c:v>0.6</c:v>
                </c:pt>
              </c:numCache>
            </c:numRef>
          </c:val>
          <c:extLst>
            <c:ext xmlns:c16="http://schemas.microsoft.com/office/drawing/2014/chart" uri="{C3380CC4-5D6E-409C-BE32-E72D297353CC}">
              <c16:uniqueId val="{00000009-93FF-4364-B007-46F917C2362E}"/>
            </c:ext>
          </c:extLst>
        </c:ser>
        <c:ser>
          <c:idx val="10"/>
          <c:order val="10"/>
          <c:tx>
            <c:strRef>
              <c:f>Вычисления!$X$3</c:f>
              <c:strCache>
                <c:ptCount val="1"/>
                <c:pt idx="0">
                  <c:v>2 этап Post</c:v>
                </c:pt>
              </c:strCache>
            </c:strRef>
          </c:tx>
          <c:spPr>
            <a:solidFill>
              <a:schemeClr val="accent5">
                <a:alpha val="25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Вычисления!$X$4:$X$29</c:f>
              <c:numCache>
                <c:formatCode>General</c:formatCode>
                <c:ptCount val="26"/>
                <c:pt idx="18">
                  <c:v>0.6</c:v>
                </c:pt>
                <c:pt idx="19">
                  <c:v>1</c:v>
                </c:pt>
                <c:pt idx="20">
                  <c:v>1</c:v>
                </c:pt>
                <c:pt idx="21">
                  <c:v>1</c:v>
                </c:pt>
                <c:pt idx="22">
                  <c:v>0.66666666666666663</c:v>
                </c:pt>
                <c:pt idx="23">
                  <c:v>0.75</c:v>
                </c:pt>
              </c:numCache>
            </c:numRef>
          </c:val>
          <c:extLst>
            <c:ext xmlns:c16="http://schemas.microsoft.com/office/drawing/2014/chart" uri="{C3380CC4-5D6E-409C-BE32-E72D297353CC}">
              <c16:uniqueId val="{0000000A-93FF-4364-B007-46F917C2362E}"/>
            </c:ext>
          </c:extLst>
        </c:ser>
        <c:ser>
          <c:idx val="11"/>
          <c:order val="11"/>
          <c:tx>
            <c:strRef>
              <c:f>Вычисления!$Y$3</c:f>
              <c:strCache>
                <c:ptCount val="1"/>
                <c:pt idx="0">
                  <c:v>2 этап ПЭ</c:v>
                </c:pt>
              </c:strCache>
            </c:strRef>
          </c:tx>
          <c:spPr>
            <a:solidFill>
              <a:schemeClr val="accent2">
                <a:alpha val="25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Вычисления!$Y$4:$Y$29</c:f>
              <c:numCache>
                <c:formatCode>General</c:formatCode>
                <c:ptCount val="26"/>
                <c:pt idx="0">
                  <c:v>0.5</c:v>
                </c:pt>
                <c:pt idx="23">
                  <c:v>0.75</c:v>
                </c:pt>
                <c:pt idx="24">
                  <c:v>0.75</c:v>
                </c:pt>
                <c:pt idx="25">
                  <c:v>0.33333333333333331</c:v>
                </c:pt>
              </c:numCache>
            </c:numRef>
          </c:val>
          <c:extLst>
            <c:ext xmlns:c16="http://schemas.microsoft.com/office/drawing/2014/chart" uri="{C3380CC4-5D6E-409C-BE32-E72D297353CC}">
              <c16:uniqueId val="{0000000B-93FF-4364-B007-46F917C2362E}"/>
            </c:ext>
          </c:extLst>
        </c:ser>
        <c:ser>
          <c:idx val="12"/>
          <c:order val="12"/>
          <c:tx>
            <c:strRef>
              <c:f>Вычисления!$Z$3</c:f>
              <c:strCache>
                <c:ptCount val="1"/>
                <c:pt idx="0">
                  <c:v>3 этап Pre</c:v>
                </c:pt>
              </c:strCache>
            </c:strRef>
          </c:tx>
          <c:spPr>
            <a:solidFill>
              <a:schemeClr val="accent4">
                <a:alpha val="17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Вычисления!$Z$4:$Z$29</c:f>
              <c:numCache>
                <c:formatCode>General</c:formatCode>
                <c:ptCount val="26"/>
                <c:pt idx="0">
                  <c:v>1</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C-93FF-4364-B007-46F917C2362E}"/>
            </c:ext>
          </c:extLst>
        </c:ser>
        <c:ser>
          <c:idx val="13"/>
          <c:order val="13"/>
          <c:tx>
            <c:strRef>
              <c:f>Вычисления!$AA$3</c:f>
              <c:strCache>
                <c:ptCount val="1"/>
                <c:pt idx="0">
                  <c:v>3 этап Main</c:v>
                </c:pt>
              </c:strCache>
            </c:strRef>
          </c:tx>
          <c:spPr>
            <a:solidFill>
              <a:schemeClr val="accent6">
                <a:alpha val="9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Вычисления!$AA$4:$AA$29</c:f>
              <c:numCache>
                <c:formatCode>General</c:formatCode>
                <c:ptCount val="26"/>
                <c:pt idx="7">
                  <c:v>1</c:v>
                </c:pt>
                <c:pt idx="8">
                  <c:v>1</c:v>
                </c:pt>
                <c:pt idx="9">
                  <c:v>1</c:v>
                </c:pt>
                <c:pt idx="10">
                  <c:v>1</c:v>
                </c:pt>
                <c:pt idx="11">
                  <c:v>1</c:v>
                </c:pt>
                <c:pt idx="12">
                  <c:v>1</c:v>
                </c:pt>
                <c:pt idx="13">
                  <c:v>1</c:v>
                </c:pt>
                <c:pt idx="14">
                  <c:v>1</c:v>
                </c:pt>
                <c:pt idx="15">
                  <c:v>1</c:v>
                </c:pt>
                <c:pt idx="16">
                  <c:v>1</c:v>
                </c:pt>
                <c:pt idx="17">
                  <c:v>1</c:v>
                </c:pt>
                <c:pt idx="18">
                  <c:v>1</c:v>
                </c:pt>
              </c:numCache>
            </c:numRef>
          </c:val>
          <c:extLst>
            <c:ext xmlns:c16="http://schemas.microsoft.com/office/drawing/2014/chart" uri="{C3380CC4-5D6E-409C-BE32-E72D297353CC}">
              <c16:uniqueId val="{0000000D-93FF-4364-B007-46F917C2362E}"/>
            </c:ext>
          </c:extLst>
        </c:ser>
        <c:ser>
          <c:idx val="14"/>
          <c:order val="14"/>
          <c:tx>
            <c:strRef>
              <c:f>Вычисления!$AB$3</c:f>
              <c:strCache>
                <c:ptCount val="1"/>
                <c:pt idx="0">
                  <c:v>3 этап Post</c:v>
                </c:pt>
              </c:strCache>
            </c:strRef>
          </c:tx>
          <c:spPr>
            <a:solidFill>
              <a:schemeClr val="accent5">
                <a:alpha val="1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Вычисления!$AB$4:$AB$29</c:f>
              <c:numCache>
                <c:formatCode>General</c:formatCode>
                <c:ptCount val="26"/>
                <c:pt idx="18">
                  <c:v>1</c:v>
                </c:pt>
                <c:pt idx="19">
                  <c:v>1</c:v>
                </c:pt>
                <c:pt idx="20">
                  <c:v>1</c:v>
                </c:pt>
                <c:pt idx="21">
                  <c:v>1</c:v>
                </c:pt>
                <c:pt idx="22">
                  <c:v>1</c:v>
                </c:pt>
                <c:pt idx="23">
                  <c:v>1</c:v>
                </c:pt>
              </c:numCache>
            </c:numRef>
          </c:val>
          <c:extLst>
            <c:ext xmlns:c16="http://schemas.microsoft.com/office/drawing/2014/chart" uri="{C3380CC4-5D6E-409C-BE32-E72D297353CC}">
              <c16:uniqueId val="{0000000E-93FF-4364-B007-46F917C2362E}"/>
            </c:ext>
          </c:extLst>
        </c:ser>
        <c:ser>
          <c:idx val="15"/>
          <c:order val="15"/>
          <c:tx>
            <c:strRef>
              <c:f>Вычисления!$AC$3</c:f>
              <c:strCache>
                <c:ptCount val="1"/>
                <c:pt idx="0">
                  <c:v>3 этап ПЭ</c:v>
                </c:pt>
              </c:strCache>
            </c:strRef>
          </c:tx>
          <c:spPr>
            <a:solidFill>
              <a:schemeClr val="accent2">
                <a:alpha val="1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Вычисления!$AC$4:$AC$29</c:f>
              <c:numCache>
                <c:formatCode>General</c:formatCode>
                <c:ptCount val="26"/>
                <c:pt idx="0">
                  <c:v>1</c:v>
                </c:pt>
                <c:pt idx="23">
                  <c:v>1</c:v>
                </c:pt>
                <c:pt idx="24">
                  <c:v>1</c:v>
                </c:pt>
                <c:pt idx="25">
                  <c:v>1</c:v>
                </c:pt>
              </c:numCache>
            </c:numRef>
          </c:val>
          <c:extLst>
            <c:ext xmlns:c16="http://schemas.microsoft.com/office/drawing/2014/chart" uri="{C3380CC4-5D6E-409C-BE32-E72D297353CC}">
              <c16:uniqueId val="{0000000F-93FF-4364-B007-46F917C2362E}"/>
            </c:ext>
          </c:extLst>
        </c:ser>
        <c:ser>
          <c:idx val="16"/>
          <c:order val="16"/>
          <c:tx>
            <c:strRef>
              <c:f>Вычисления!#REF!</c:f>
              <c:strCache>
                <c:ptCount val="1"/>
                <c:pt idx="0">
                  <c:v>#REF!</c:v>
                </c:pt>
              </c:strCache>
            </c:strRef>
          </c:tx>
          <c:spPr>
            <a:solidFill>
              <a:schemeClr val="accent5">
                <a:lumMod val="80000"/>
                <a:lumOff val="20000"/>
                <a:alpha val="50196"/>
              </a:schemeClr>
            </a:solidFill>
            <a:ln w="25400">
              <a:solidFill>
                <a:schemeClr val="accent5">
                  <a:lumMod val="80000"/>
                  <a:lumOff val="20000"/>
                </a:schemeClr>
              </a:solidFill>
              <a:prstDash val="sysDot"/>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Вычисления!#REF!</c:f>
              <c:numCache>
                <c:formatCode>General</c:formatCode>
                <c:ptCount val="1"/>
                <c:pt idx="0">
                  <c:v>1</c:v>
                </c:pt>
              </c:numCache>
            </c:numRef>
          </c:val>
          <c:extLst>
            <c:ext xmlns:c16="http://schemas.microsoft.com/office/drawing/2014/chart" uri="{C3380CC4-5D6E-409C-BE32-E72D297353CC}">
              <c16:uniqueId val="{00000010-93FF-4364-B007-46F917C2362E}"/>
            </c:ext>
          </c:extLst>
        </c:ser>
        <c:dLbls>
          <c:showLegendKey val="0"/>
          <c:showVal val="0"/>
          <c:showCatName val="0"/>
          <c:showSerName val="0"/>
          <c:showPercent val="0"/>
          <c:showBubbleSize val="0"/>
        </c:dLbls>
        <c:axId val="576971536"/>
        <c:axId val="670709808"/>
      </c:radarChart>
      <c:catAx>
        <c:axId val="57697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70709808"/>
        <c:crosses val="autoZero"/>
        <c:auto val="1"/>
        <c:lblAlgn val="ctr"/>
        <c:lblOffset val="100"/>
        <c:noMultiLvlLbl val="0"/>
      </c:catAx>
      <c:valAx>
        <c:axId val="6707098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6971536"/>
        <c:crosses val="autoZero"/>
        <c:crossBetween val="between"/>
      </c:valAx>
      <c:spPr>
        <a:noFill/>
        <a:ln>
          <a:noFill/>
        </a:ln>
        <a:effectLst/>
      </c:spPr>
    </c:plotArea>
    <c:legend>
      <c:legendPos val="t"/>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ru-RU"/>
              <a:t>Диаграмма реализации процессов (с учётом неактуальных)</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ru-RU"/>
        </a:p>
      </c:txPr>
    </c:title>
    <c:autoTitleDeleted val="0"/>
    <c:plotArea>
      <c:layout/>
      <c:radarChart>
        <c:radarStyle val="filled"/>
        <c:varyColors val="0"/>
        <c:ser>
          <c:idx val="0"/>
          <c:order val="0"/>
          <c:tx>
            <c:strRef>
              <c:f>Вычисления!$N$86</c:f>
              <c:strCache>
                <c:ptCount val="1"/>
                <c:pt idx="0">
                  <c:v>PreStage</c:v>
                </c:pt>
              </c:strCache>
            </c:strRef>
          </c:tx>
          <c:spPr>
            <a:solidFill>
              <a:schemeClr val="accent4"/>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Вычисления!$N$87:$N$98</c:f>
              <c:numCache>
                <c:formatCode>General</c:formatCode>
                <c:ptCount val="12"/>
                <c:pt idx="0">
                  <c:v>0.1</c:v>
                </c:pt>
                <c:pt idx="1">
                  <c:v>0.21428571428571427</c:v>
                </c:pt>
                <c:pt idx="2">
                  <c:v>0</c:v>
                </c:pt>
                <c:pt idx="3">
                  <c:v>0.3125</c:v>
                </c:pt>
              </c:numCache>
            </c:numRef>
          </c:val>
          <c:extLst>
            <c:ext xmlns:c16="http://schemas.microsoft.com/office/drawing/2014/chart" uri="{C3380CC4-5D6E-409C-BE32-E72D297353CC}">
              <c16:uniqueId val="{00000000-0AF1-4B31-969B-53CD1D002713}"/>
            </c:ext>
          </c:extLst>
        </c:ser>
        <c:ser>
          <c:idx val="1"/>
          <c:order val="1"/>
          <c:tx>
            <c:strRef>
              <c:f>Вычисления!$O$86</c:f>
              <c:strCache>
                <c:ptCount val="1"/>
                <c:pt idx="0">
                  <c:v>MainStage</c:v>
                </c:pt>
              </c:strCache>
            </c:strRef>
          </c:tx>
          <c:spPr>
            <a:solidFill>
              <a:schemeClr val="accent6"/>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Вычисления!$O$87:$O$98</c:f>
              <c:numCache>
                <c:formatCode>General</c:formatCode>
                <c:ptCount val="12"/>
                <c:pt idx="3">
                  <c:v>0.3125</c:v>
                </c:pt>
                <c:pt idx="4">
                  <c:v>0.2857142857142857</c:v>
                </c:pt>
                <c:pt idx="5">
                  <c:v>0.41666666666666669</c:v>
                </c:pt>
                <c:pt idx="6">
                  <c:v>0.16666666666666666</c:v>
                </c:pt>
                <c:pt idx="7">
                  <c:v>0.3</c:v>
                </c:pt>
              </c:numCache>
            </c:numRef>
          </c:val>
          <c:extLst>
            <c:ext xmlns:c16="http://schemas.microsoft.com/office/drawing/2014/chart" uri="{C3380CC4-5D6E-409C-BE32-E72D297353CC}">
              <c16:uniqueId val="{00000001-0AF1-4B31-969B-53CD1D002713}"/>
            </c:ext>
          </c:extLst>
        </c:ser>
        <c:ser>
          <c:idx val="2"/>
          <c:order val="2"/>
          <c:tx>
            <c:strRef>
              <c:f>Вычисления!$P$86</c:f>
              <c:strCache>
                <c:ptCount val="1"/>
                <c:pt idx="0">
                  <c:v>PostStage</c:v>
                </c:pt>
              </c:strCache>
            </c:strRef>
          </c:tx>
          <c:spPr>
            <a:solidFill>
              <a:schemeClr val="accent5"/>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Вычисления!$P$87:$P$98</c:f>
              <c:numCache>
                <c:formatCode>General</c:formatCode>
                <c:ptCount val="12"/>
                <c:pt idx="7">
                  <c:v>0.3</c:v>
                </c:pt>
                <c:pt idx="8">
                  <c:v>0.33333333333333331</c:v>
                </c:pt>
                <c:pt idx="9">
                  <c:v>0.25</c:v>
                </c:pt>
              </c:numCache>
            </c:numRef>
          </c:val>
          <c:extLst>
            <c:ext xmlns:c16="http://schemas.microsoft.com/office/drawing/2014/chart" uri="{C3380CC4-5D6E-409C-BE32-E72D297353CC}">
              <c16:uniqueId val="{00000002-0AF1-4B31-969B-53CD1D002713}"/>
            </c:ext>
          </c:extLst>
        </c:ser>
        <c:ser>
          <c:idx val="3"/>
          <c:order val="3"/>
          <c:tx>
            <c:strRef>
              <c:f>Вычисления!$Q$86</c:f>
              <c:strCache>
                <c:ptCount val="1"/>
                <c:pt idx="0">
                  <c:v>ПЭ</c:v>
                </c:pt>
              </c:strCache>
            </c:strRef>
          </c:tx>
          <c:spPr>
            <a:solidFill>
              <a:schemeClr val="accent2"/>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Вычисления!$Q$87:$Q$98</c:f>
              <c:numCache>
                <c:formatCode>General</c:formatCode>
                <c:ptCount val="12"/>
                <c:pt idx="0">
                  <c:v>0.1</c:v>
                </c:pt>
                <c:pt idx="9">
                  <c:v>0.25</c:v>
                </c:pt>
                <c:pt idx="10">
                  <c:v>0.25</c:v>
                </c:pt>
                <c:pt idx="11">
                  <c:v>0</c:v>
                </c:pt>
              </c:numCache>
            </c:numRef>
          </c:val>
          <c:extLst>
            <c:ext xmlns:c16="http://schemas.microsoft.com/office/drawing/2014/chart" uri="{C3380CC4-5D6E-409C-BE32-E72D297353CC}">
              <c16:uniqueId val="{00000003-0AF1-4B31-969B-53CD1D002713}"/>
            </c:ext>
          </c:extLst>
        </c:ser>
        <c:ser>
          <c:idx val="4"/>
          <c:order val="4"/>
          <c:tx>
            <c:strRef>
              <c:f>Вычисления!$R$86</c:f>
              <c:strCache>
                <c:ptCount val="1"/>
                <c:pt idx="0">
                  <c:v>1 этап Pre</c:v>
                </c:pt>
              </c:strCache>
            </c:strRef>
          </c:tx>
          <c:spPr>
            <a:solidFill>
              <a:schemeClr val="accent4">
                <a:alpha val="50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Вычисления!$R$87:$R$98</c:f>
              <c:numCache>
                <c:formatCode>General</c:formatCode>
                <c:ptCount val="12"/>
                <c:pt idx="0">
                  <c:v>0.3</c:v>
                </c:pt>
                <c:pt idx="1">
                  <c:v>0.2857142857142857</c:v>
                </c:pt>
                <c:pt idx="2">
                  <c:v>0.5</c:v>
                </c:pt>
                <c:pt idx="3">
                  <c:v>0.5</c:v>
                </c:pt>
              </c:numCache>
            </c:numRef>
          </c:val>
          <c:extLst>
            <c:ext xmlns:c16="http://schemas.microsoft.com/office/drawing/2014/chart" uri="{C3380CC4-5D6E-409C-BE32-E72D297353CC}">
              <c16:uniqueId val="{00000004-0AF1-4B31-969B-53CD1D002713}"/>
            </c:ext>
          </c:extLst>
        </c:ser>
        <c:ser>
          <c:idx val="5"/>
          <c:order val="5"/>
          <c:tx>
            <c:strRef>
              <c:f>Вычисления!$S$86</c:f>
              <c:strCache>
                <c:ptCount val="1"/>
                <c:pt idx="0">
                  <c:v>1 этап Main</c:v>
                </c:pt>
              </c:strCache>
            </c:strRef>
          </c:tx>
          <c:spPr>
            <a:solidFill>
              <a:schemeClr val="accent6">
                <a:alpha val="50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Вычисления!$S$87:$S$98</c:f>
              <c:numCache>
                <c:formatCode>General</c:formatCode>
                <c:ptCount val="12"/>
                <c:pt idx="3">
                  <c:v>0.5</c:v>
                </c:pt>
                <c:pt idx="4">
                  <c:v>0.5714285714285714</c:v>
                </c:pt>
                <c:pt idx="5">
                  <c:v>0.5</c:v>
                </c:pt>
                <c:pt idx="6">
                  <c:v>0.5</c:v>
                </c:pt>
                <c:pt idx="7">
                  <c:v>0.6</c:v>
                </c:pt>
              </c:numCache>
            </c:numRef>
          </c:val>
          <c:extLst>
            <c:ext xmlns:c16="http://schemas.microsoft.com/office/drawing/2014/chart" uri="{C3380CC4-5D6E-409C-BE32-E72D297353CC}">
              <c16:uniqueId val="{00000005-0AF1-4B31-969B-53CD1D002713}"/>
            </c:ext>
          </c:extLst>
        </c:ser>
        <c:ser>
          <c:idx val="6"/>
          <c:order val="6"/>
          <c:tx>
            <c:strRef>
              <c:f>Вычисления!$T$86</c:f>
              <c:strCache>
                <c:ptCount val="1"/>
                <c:pt idx="0">
                  <c:v>1 этап Post</c:v>
                </c:pt>
              </c:strCache>
            </c:strRef>
          </c:tx>
          <c:spPr>
            <a:solidFill>
              <a:schemeClr val="accent5">
                <a:alpha val="50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Вычисления!$T$87:$T$98</c:f>
              <c:numCache>
                <c:formatCode>General</c:formatCode>
                <c:ptCount val="12"/>
                <c:pt idx="7">
                  <c:v>0.6</c:v>
                </c:pt>
                <c:pt idx="8">
                  <c:v>0.66666666666666663</c:v>
                </c:pt>
                <c:pt idx="9">
                  <c:v>0.5</c:v>
                </c:pt>
              </c:numCache>
            </c:numRef>
          </c:val>
          <c:extLst>
            <c:ext xmlns:c16="http://schemas.microsoft.com/office/drawing/2014/chart" uri="{C3380CC4-5D6E-409C-BE32-E72D297353CC}">
              <c16:uniqueId val="{00000006-0AF1-4B31-969B-53CD1D002713}"/>
            </c:ext>
          </c:extLst>
        </c:ser>
        <c:ser>
          <c:idx val="7"/>
          <c:order val="7"/>
          <c:tx>
            <c:strRef>
              <c:f>Вычисления!$U$86</c:f>
              <c:strCache>
                <c:ptCount val="1"/>
                <c:pt idx="0">
                  <c:v>1 этап ПЭ</c:v>
                </c:pt>
              </c:strCache>
            </c:strRef>
          </c:tx>
          <c:spPr>
            <a:solidFill>
              <a:schemeClr val="accent2">
                <a:alpha val="50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Вычисления!$U$87:$U$98</c:f>
              <c:numCache>
                <c:formatCode>General</c:formatCode>
                <c:ptCount val="12"/>
                <c:pt idx="0">
                  <c:v>0.3</c:v>
                </c:pt>
                <c:pt idx="9">
                  <c:v>0.5</c:v>
                </c:pt>
                <c:pt idx="10">
                  <c:v>0.5</c:v>
                </c:pt>
                <c:pt idx="11">
                  <c:v>0</c:v>
                </c:pt>
              </c:numCache>
            </c:numRef>
          </c:val>
          <c:extLst>
            <c:ext xmlns:c16="http://schemas.microsoft.com/office/drawing/2014/chart" uri="{C3380CC4-5D6E-409C-BE32-E72D297353CC}">
              <c16:uniqueId val="{00000007-0AF1-4B31-969B-53CD1D002713}"/>
            </c:ext>
          </c:extLst>
        </c:ser>
        <c:ser>
          <c:idx val="8"/>
          <c:order val="8"/>
          <c:tx>
            <c:strRef>
              <c:f>Вычисления!$V$86</c:f>
              <c:strCache>
                <c:ptCount val="1"/>
                <c:pt idx="0">
                  <c:v>2 этап Pre</c:v>
                </c:pt>
              </c:strCache>
            </c:strRef>
          </c:tx>
          <c:spPr>
            <a:solidFill>
              <a:schemeClr val="accent4">
                <a:alpha val="25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Вычисления!$V$87:$V$98</c:f>
              <c:numCache>
                <c:formatCode>General</c:formatCode>
                <c:ptCount val="12"/>
                <c:pt idx="0">
                  <c:v>0.6</c:v>
                </c:pt>
                <c:pt idx="1">
                  <c:v>0.5714285714285714</c:v>
                </c:pt>
                <c:pt idx="2">
                  <c:v>1</c:v>
                </c:pt>
                <c:pt idx="3">
                  <c:v>0.75</c:v>
                </c:pt>
              </c:numCache>
            </c:numRef>
          </c:val>
          <c:extLst>
            <c:ext xmlns:c16="http://schemas.microsoft.com/office/drawing/2014/chart" uri="{C3380CC4-5D6E-409C-BE32-E72D297353CC}">
              <c16:uniqueId val="{00000008-0AF1-4B31-969B-53CD1D002713}"/>
            </c:ext>
          </c:extLst>
        </c:ser>
        <c:ser>
          <c:idx val="9"/>
          <c:order val="9"/>
          <c:tx>
            <c:strRef>
              <c:f>Вычисления!$W$86</c:f>
              <c:strCache>
                <c:ptCount val="1"/>
                <c:pt idx="0">
                  <c:v>2 этап Main</c:v>
                </c:pt>
              </c:strCache>
            </c:strRef>
          </c:tx>
          <c:spPr>
            <a:solidFill>
              <a:schemeClr val="accent6">
                <a:alpha val="25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Вычисления!$W$87:$W$98</c:f>
              <c:numCache>
                <c:formatCode>General</c:formatCode>
                <c:ptCount val="12"/>
                <c:pt idx="3">
                  <c:v>0.75</c:v>
                </c:pt>
                <c:pt idx="4">
                  <c:v>0.7142857142857143</c:v>
                </c:pt>
                <c:pt idx="5">
                  <c:v>0.66666666666666663</c:v>
                </c:pt>
                <c:pt idx="6">
                  <c:v>0.83333333333333337</c:v>
                </c:pt>
                <c:pt idx="7">
                  <c:v>0.8</c:v>
                </c:pt>
              </c:numCache>
            </c:numRef>
          </c:val>
          <c:extLst>
            <c:ext xmlns:c16="http://schemas.microsoft.com/office/drawing/2014/chart" uri="{C3380CC4-5D6E-409C-BE32-E72D297353CC}">
              <c16:uniqueId val="{00000009-0AF1-4B31-969B-53CD1D002713}"/>
            </c:ext>
          </c:extLst>
        </c:ser>
        <c:ser>
          <c:idx val="10"/>
          <c:order val="10"/>
          <c:tx>
            <c:strRef>
              <c:f>Вычисления!$X$86</c:f>
              <c:strCache>
                <c:ptCount val="1"/>
                <c:pt idx="0">
                  <c:v>2 этап Post</c:v>
                </c:pt>
              </c:strCache>
            </c:strRef>
          </c:tx>
          <c:spPr>
            <a:solidFill>
              <a:schemeClr val="accent5">
                <a:alpha val="25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Вычисления!$X$87:$X$98</c:f>
              <c:numCache>
                <c:formatCode>General</c:formatCode>
                <c:ptCount val="12"/>
                <c:pt idx="7">
                  <c:v>0.8</c:v>
                </c:pt>
                <c:pt idx="8">
                  <c:v>0.83333333333333337</c:v>
                </c:pt>
                <c:pt idx="9">
                  <c:v>0.75</c:v>
                </c:pt>
              </c:numCache>
            </c:numRef>
          </c:val>
          <c:extLst>
            <c:ext xmlns:c16="http://schemas.microsoft.com/office/drawing/2014/chart" uri="{C3380CC4-5D6E-409C-BE32-E72D297353CC}">
              <c16:uniqueId val="{0000000A-0AF1-4B31-969B-53CD1D002713}"/>
            </c:ext>
          </c:extLst>
        </c:ser>
        <c:ser>
          <c:idx val="11"/>
          <c:order val="11"/>
          <c:tx>
            <c:strRef>
              <c:f>Вычисления!$Y$86</c:f>
              <c:strCache>
                <c:ptCount val="1"/>
                <c:pt idx="0">
                  <c:v>2 этап ПЭ</c:v>
                </c:pt>
              </c:strCache>
            </c:strRef>
          </c:tx>
          <c:spPr>
            <a:solidFill>
              <a:schemeClr val="accent2">
                <a:alpha val="25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Вычисления!$Y$87:$Y$98</c:f>
              <c:numCache>
                <c:formatCode>General</c:formatCode>
                <c:ptCount val="12"/>
                <c:pt idx="0">
                  <c:v>0.6</c:v>
                </c:pt>
                <c:pt idx="9">
                  <c:v>0.75</c:v>
                </c:pt>
                <c:pt idx="10">
                  <c:v>0.75</c:v>
                </c:pt>
                <c:pt idx="11">
                  <c:v>0.33333333333333331</c:v>
                </c:pt>
              </c:numCache>
            </c:numRef>
          </c:val>
          <c:extLst>
            <c:ext xmlns:c16="http://schemas.microsoft.com/office/drawing/2014/chart" uri="{C3380CC4-5D6E-409C-BE32-E72D297353CC}">
              <c16:uniqueId val="{0000000B-0AF1-4B31-969B-53CD1D002713}"/>
            </c:ext>
          </c:extLst>
        </c:ser>
        <c:ser>
          <c:idx val="12"/>
          <c:order val="12"/>
          <c:tx>
            <c:strRef>
              <c:f>Вычисления!$Z$86</c:f>
              <c:strCache>
                <c:ptCount val="1"/>
                <c:pt idx="0">
                  <c:v>3 этап Pre</c:v>
                </c:pt>
              </c:strCache>
            </c:strRef>
          </c:tx>
          <c:spPr>
            <a:solidFill>
              <a:schemeClr val="accent4">
                <a:alpha val="17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Вычисления!$Z$87:$Z$98</c:f>
              <c:numCache>
                <c:formatCode>General</c:formatCode>
                <c:ptCount val="12"/>
                <c:pt idx="0">
                  <c:v>0.9</c:v>
                </c:pt>
                <c:pt idx="1">
                  <c:v>0.8571428571428571</c:v>
                </c:pt>
                <c:pt idx="2">
                  <c:v>1</c:v>
                </c:pt>
                <c:pt idx="3">
                  <c:v>0.9375</c:v>
                </c:pt>
              </c:numCache>
            </c:numRef>
          </c:val>
          <c:extLst>
            <c:ext xmlns:c16="http://schemas.microsoft.com/office/drawing/2014/chart" uri="{C3380CC4-5D6E-409C-BE32-E72D297353CC}">
              <c16:uniqueId val="{0000000C-0AF1-4B31-969B-53CD1D002713}"/>
            </c:ext>
          </c:extLst>
        </c:ser>
        <c:ser>
          <c:idx val="13"/>
          <c:order val="13"/>
          <c:tx>
            <c:strRef>
              <c:f>Вычисления!$AA$86</c:f>
              <c:strCache>
                <c:ptCount val="1"/>
                <c:pt idx="0">
                  <c:v>3 этап Main</c:v>
                </c:pt>
              </c:strCache>
            </c:strRef>
          </c:tx>
          <c:spPr>
            <a:solidFill>
              <a:schemeClr val="accent6">
                <a:alpha val="9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Вычисления!$AA$87:$AA$98</c:f>
              <c:numCache>
                <c:formatCode>General</c:formatCode>
                <c:ptCount val="12"/>
                <c:pt idx="3">
                  <c:v>0.9375</c:v>
                </c:pt>
                <c:pt idx="4">
                  <c:v>0.8571428571428571</c:v>
                </c:pt>
                <c:pt idx="5">
                  <c:v>0.91666666666666663</c:v>
                </c:pt>
                <c:pt idx="6">
                  <c:v>1</c:v>
                </c:pt>
                <c:pt idx="7">
                  <c:v>1</c:v>
                </c:pt>
              </c:numCache>
            </c:numRef>
          </c:val>
          <c:extLst>
            <c:ext xmlns:c16="http://schemas.microsoft.com/office/drawing/2014/chart" uri="{C3380CC4-5D6E-409C-BE32-E72D297353CC}">
              <c16:uniqueId val="{0000000D-0AF1-4B31-969B-53CD1D002713}"/>
            </c:ext>
          </c:extLst>
        </c:ser>
        <c:ser>
          <c:idx val="14"/>
          <c:order val="14"/>
          <c:tx>
            <c:strRef>
              <c:f>Вычисления!$AB$86</c:f>
              <c:strCache>
                <c:ptCount val="1"/>
                <c:pt idx="0">
                  <c:v>3 этап Post</c:v>
                </c:pt>
              </c:strCache>
            </c:strRef>
          </c:tx>
          <c:spPr>
            <a:solidFill>
              <a:schemeClr val="accent5">
                <a:alpha val="10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Вычисления!$AB$87:$AB$98</c:f>
              <c:numCache>
                <c:formatCode>General</c:formatCode>
                <c:ptCount val="12"/>
                <c:pt idx="7">
                  <c:v>1</c:v>
                </c:pt>
                <c:pt idx="8">
                  <c:v>1</c:v>
                </c:pt>
                <c:pt idx="9">
                  <c:v>1</c:v>
                </c:pt>
              </c:numCache>
            </c:numRef>
          </c:val>
          <c:extLst>
            <c:ext xmlns:c16="http://schemas.microsoft.com/office/drawing/2014/chart" uri="{C3380CC4-5D6E-409C-BE32-E72D297353CC}">
              <c16:uniqueId val="{0000000E-0AF1-4B31-969B-53CD1D002713}"/>
            </c:ext>
          </c:extLst>
        </c:ser>
        <c:ser>
          <c:idx val="15"/>
          <c:order val="15"/>
          <c:tx>
            <c:strRef>
              <c:f>Вычисления!$AC$86</c:f>
              <c:strCache>
                <c:ptCount val="1"/>
                <c:pt idx="0">
                  <c:v>3 этап ПЭ</c:v>
                </c:pt>
              </c:strCache>
            </c:strRef>
          </c:tx>
          <c:spPr>
            <a:solidFill>
              <a:schemeClr val="accent2">
                <a:alpha val="10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Вычисления!$AC$87:$AC$98</c:f>
              <c:numCache>
                <c:formatCode>General</c:formatCode>
                <c:ptCount val="12"/>
                <c:pt idx="0">
                  <c:v>0.9</c:v>
                </c:pt>
                <c:pt idx="9">
                  <c:v>1</c:v>
                </c:pt>
                <c:pt idx="10">
                  <c:v>1</c:v>
                </c:pt>
                <c:pt idx="11">
                  <c:v>1</c:v>
                </c:pt>
              </c:numCache>
            </c:numRef>
          </c:val>
          <c:extLst>
            <c:ext xmlns:c16="http://schemas.microsoft.com/office/drawing/2014/chart" uri="{C3380CC4-5D6E-409C-BE32-E72D297353CC}">
              <c16:uniqueId val="{0000000F-0AF1-4B31-969B-53CD1D002713}"/>
            </c:ext>
          </c:extLst>
        </c:ser>
        <c:dLbls>
          <c:showLegendKey val="0"/>
          <c:showVal val="0"/>
          <c:showCatName val="0"/>
          <c:showSerName val="0"/>
          <c:showPercent val="0"/>
          <c:showBubbleSize val="0"/>
        </c:dLbls>
        <c:axId val="576971536"/>
        <c:axId val="670709808"/>
      </c:radarChart>
      <c:catAx>
        <c:axId val="57697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70709808"/>
        <c:crosses val="autoZero"/>
        <c:auto val="1"/>
        <c:lblAlgn val="ctr"/>
        <c:lblOffset val="100"/>
        <c:noMultiLvlLbl val="0"/>
      </c:catAx>
      <c:valAx>
        <c:axId val="67070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76971536"/>
        <c:crosses val="autoZero"/>
        <c:crossBetween val="between"/>
      </c:valAx>
      <c:spPr>
        <a:noFill/>
        <a:ln>
          <a:noFill/>
        </a:ln>
        <a:effectLst/>
      </c:spPr>
    </c:plotArea>
    <c:legend>
      <c:legendPos val="t"/>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ru-RU"/>
              <a:t>Динамика реализации практик (с учетом неактуальных)</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ru-RU"/>
        </a:p>
      </c:txPr>
    </c:title>
    <c:autoTitleDeleted val="0"/>
    <c:plotArea>
      <c:layout/>
      <c:radarChart>
        <c:radarStyle val="filled"/>
        <c:varyColors val="0"/>
        <c:ser>
          <c:idx val="0"/>
          <c:order val="0"/>
          <c:tx>
            <c:strRef>
              <c:f>Вычисления!$N$37</c:f>
              <c:strCache>
                <c:ptCount val="1"/>
                <c:pt idx="0">
                  <c:v>PreStage</c:v>
                </c:pt>
              </c:strCache>
            </c:strRef>
          </c:tx>
          <c:spPr>
            <a:solidFill>
              <a:schemeClr val="accent4"/>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Вычисления!$N$38:$N$63</c:f>
              <c:numCache>
                <c:formatCode>General</c:formatCode>
                <c:ptCount val="26"/>
                <c:pt idx="0">
                  <c:v>0</c:v>
                </c:pt>
                <c:pt idx="1">
                  <c:v>0.2</c:v>
                </c:pt>
                <c:pt idx="2">
                  <c:v>0</c:v>
                </c:pt>
                <c:pt idx="3">
                  <c:v>0.5</c:v>
                </c:pt>
                <c:pt idx="4">
                  <c:v>0.25</c:v>
                </c:pt>
                <c:pt idx="5">
                  <c:v>0</c:v>
                </c:pt>
                <c:pt idx="6">
                  <c:v>0</c:v>
                </c:pt>
                <c:pt idx="7">
                  <c:v>0.33333333333333331</c:v>
                </c:pt>
              </c:numCache>
            </c:numRef>
          </c:val>
          <c:extLst>
            <c:ext xmlns:c16="http://schemas.microsoft.com/office/drawing/2014/chart" uri="{C3380CC4-5D6E-409C-BE32-E72D297353CC}">
              <c16:uniqueId val="{00000000-8590-4596-AA32-2827124BFD9F}"/>
            </c:ext>
          </c:extLst>
        </c:ser>
        <c:ser>
          <c:idx val="1"/>
          <c:order val="1"/>
          <c:tx>
            <c:strRef>
              <c:f>Вычисления!$O$37</c:f>
              <c:strCache>
                <c:ptCount val="1"/>
                <c:pt idx="0">
                  <c:v>MainStage</c:v>
                </c:pt>
              </c:strCache>
            </c:strRef>
          </c:tx>
          <c:spPr>
            <a:solidFill>
              <a:schemeClr val="accent6"/>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Вычисления!$O$38:$O$63</c:f>
              <c:numCache>
                <c:formatCode>General</c:formatCode>
                <c:ptCount val="26"/>
                <c:pt idx="7">
                  <c:v>0.33333333333333331</c:v>
                </c:pt>
                <c:pt idx="8">
                  <c:v>0.25</c:v>
                </c:pt>
                <c:pt idx="9">
                  <c:v>0.2857142857142857</c:v>
                </c:pt>
                <c:pt idx="10">
                  <c:v>0.5</c:v>
                </c:pt>
                <c:pt idx="11">
                  <c:v>0.2</c:v>
                </c:pt>
                <c:pt idx="12">
                  <c:v>0.5</c:v>
                </c:pt>
                <c:pt idx="13">
                  <c:v>0.6</c:v>
                </c:pt>
                <c:pt idx="14">
                  <c:v>0.2</c:v>
                </c:pt>
                <c:pt idx="15">
                  <c:v>0.5</c:v>
                </c:pt>
                <c:pt idx="16">
                  <c:v>0.33333333333333331</c:v>
                </c:pt>
                <c:pt idx="17">
                  <c:v>0</c:v>
                </c:pt>
                <c:pt idx="18">
                  <c:v>0.2</c:v>
                </c:pt>
              </c:numCache>
            </c:numRef>
          </c:val>
          <c:extLst>
            <c:ext xmlns:c16="http://schemas.microsoft.com/office/drawing/2014/chart" uri="{C3380CC4-5D6E-409C-BE32-E72D297353CC}">
              <c16:uniqueId val="{00000001-8590-4596-AA32-2827124BFD9F}"/>
            </c:ext>
          </c:extLst>
        </c:ser>
        <c:ser>
          <c:idx val="2"/>
          <c:order val="2"/>
          <c:tx>
            <c:strRef>
              <c:f>Вычисления!$P$37</c:f>
              <c:strCache>
                <c:ptCount val="1"/>
                <c:pt idx="0">
                  <c:v>PostStage</c:v>
                </c:pt>
              </c:strCache>
            </c:strRef>
          </c:tx>
          <c:spPr>
            <a:solidFill>
              <a:schemeClr val="accent5"/>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Вычисления!$P$38:$P$63</c:f>
              <c:numCache>
                <c:formatCode>General</c:formatCode>
                <c:ptCount val="26"/>
                <c:pt idx="18">
                  <c:v>0.2</c:v>
                </c:pt>
                <c:pt idx="19">
                  <c:v>0.33333333333333331</c:v>
                </c:pt>
                <c:pt idx="20">
                  <c:v>0.5</c:v>
                </c:pt>
                <c:pt idx="21">
                  <c:v>0.66666666666666663</c:v>
                </c:pt>
                <c:pt idx="22">
                  <c:v>0</c:v>
                </c:pt>
                <c:pt idx="23">
                  <c:v>0.25</c:v>
                </c:pt>
              </c:numCache>
            </c:numRef>
          </c:val>
          <c:extLst>
            <c:ext xmlns:c16="http://schemas.microsoft.com/office/drawing/2014/chart" uri="{C3380CC4-5D6E-409C-BE32-E72D297353CC}">
              <c16:uniqueId val="{00000002-8590-4596-AA32-2827124BFD9F}"/>
            </c:ext>
          </c:extLst>
        </c:ser>
        <c:ser>
          <c:idx val="3"/>
          <c:order val="3"/>
          <c:tx>
            <c:strRef>
              <c:f>Вычисления!$Q$37</c:f>
              <c:strCache>
                <c:ptCount val="1"/>
                <c:pt idx="0">
                  <c:v>ПЭ</c:v>
                </c:pt>
              </c:strCache>
            </c:strRef>
          </c:tx>
          <c:spPr>
            <a:solidFill>
              <a:schemeClr val="accent2"/>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Вычисления!$Q$38:$Q$63</c:f>
              <c:numCache>
                <c:formatCode>General</c:formatCode>
                <c:ptCount val="26"/>
                <c:pt idx="0">
                  <c:v>0</c:v>
                </c:pt>
                <c:pt idx="23">
                  <c:v>0.25</c:v>
                </c:pt>
                <c:pt idx="24">
                  <c:v>0.25</c:v>
                </c:pt>
                <c:pt idx="25">
                  <c:v>0</c:v>
                </c:pt>
              </c:numCache>
            </c:numRef>
          </c:val>
          <c:extLst>
            <c:ext xmlns:c16="http://schemas.microsoft.com/office/drawing/2014/chart" uri="{C3380CC4-5D6E-409C-BE32-E72D297353CC}">
              <c16:uniqueId val="{00000003-8590-4596-AA32-2827124BFD9F}"/>
            </c:ext>
          </c:extLst>
        </c:ser>
        <c:ser>
          <c:idx val="4"/>
          <c:order val="4"/>
          <c:tx>
            <c:strRef>
              <c:f>Вычисления!$R$37</c:f>
              <c:strCache>
                <c:ptCount val="1"/>
                <c:pt idx="0">
                  <c:v>1 этап Pre</c:v>
                </c:pt>
              </c:strCache>
            </c:strRef>
          </c:tx>
          <c:spPr>
            <a:solidFill>
              <a:schemeClr val="accent4">
                <a:alpha val="50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Вычисления!$R$38:$R$63</c:f>
              <c:numCache>
                <c:formatCode>General</c:formatCode>
                <c:ptCount val="26"/>
                <c:pt idx="0">
                  <c:v>0.2</c:v>
                </c:pt>
                <c:pt idx="1">
                  <c:v>0.4</c:v>
                </c:pt>
                <c:pt idx="2">
                  <c:v>0.16666666666666666</c:v>
                </c:pt>
                <c:pt idx="3">
                  <c:v>0.5</c:v>
                </c:pt>
                <c:pt idx="4">
                  <c:v>0.25</c:v>
                </c:pt>
                <c:pt idx="5">
                  <c:v>0.5</c:v>
                </c:pt>
                <c:pt idx="6">
                  <c:v>0.5</c:v>
                </c:pt>
                <c:pt idx="7">
                  <c:v>0.66666666666666663</c:v>
                </c:pt>
              </c:numCache>
            </c:numRef>
          </c:val>
          <c:extLst>
            <c:ext xmlns:c16="http://schemas.microsoft.com/office/drawing/2014/chart" uri="{C3380CC4-5D6E-409C-BE32-E72D297353CC}">
              <c16:uniqueId val="{00000004-8590-4596-AA32-2827124BFD9F}"/>
            </c:ext>
          </c:extLst>
        </c:ser>
        <c:ser>
          <c:idx val="5"/>
          <c:order val="5"/>
          <c:tx>
            <c:strRef>
              <c:f>Вычисления!$S$37</c:f>
              <c:strCache>
                <c:ptCount val="1"/>
                <c:pt idx="0">
                  <c:v>1 этап Main</c:v>
                </c:pt>
              </c:strCache>
            </c:strRef>
          </c:tx>
          <c:spPr>
            <a:solidFill>
              <a:schemeClr val="accent6">
                <a:alpha val="50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Вычисления!$S$38:$S$63</c:f>
              <c:numCache>
                <c:formatCode>General</c:formatCode>
                <c:ptCount val="26"/>
                <c:pt idx="7">
                  <c:v>0.66666666666666663</c:v>
                </c:pt>
                <c:pt idx="8">
                  <c:v>0.25</c:v>
                </c:pt>
                <c:pt idx="9">
                  <c:v>0.5714285714285714</c:v>
                </c:pt>
                <c:pt idx="10">
                  <c:v>0.5</c:v>
                </c:pt>
                <c:pt idx="11">
                  <c:v>0.4</c:v>
                </c:pt>
                <c:pt idx="12">
                  <c:v>1</c:v>
                </c:pt>
                <c:pt idx="13">
                  <c:v>0.6</c:v>
                </c:pt>
                <c:pt idx="14">
                  <c:v>0.4</c:v>
                </c:pt>
                <c:pt idx="15">
                  <c:v>0.5</c:v>
                </c:pt>
                <c:pt idx="16">
                  <c:v>0.66666666666666663</c:v>
                </c:pt>
                <c:pt idx="17">
                  <c:v>0.33333333333333331</c:v>
                </c:pt>
                <c:pt idx="18">
                  <c:v>0.4</c:v>
                </c:pt>
              </c:numCache>
            </c:numRef>
          </c:val>
          <c:extLst>
            <c:ext xmlns:c16="http://schemas.microsoft.com/office/drawing/2014/chart" uri="{C3380CC4-5D6E-409C-BE32-E72D297353CC}">
              <c16:uniqueId val="{00000005-8590-4596-AA32-2827124BFD9F}"/>
            </c:ext>
          </c:extLst>
        </c:ser>
        <c:ser>
          <c:idx val="6"/>
          <c:order val="6"/>
          <c:tx>
            <c:strRef>
              <c:f>Вычисления!$T$37</c:f>
              <c:strCache>
                <c:ptCount val="1"/>
                <c:pt idx="0">
                  <c:v>1 этап Post</c:v>
                </c:pt>
              </c:strCache>
            </c:strRef>
          </c:tx>
          <c:spPr>
            <a:solidFill>
              <a:schemeClr val="accent5">
                <a:alpha val="50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Вычисления!$T$38:$T$63</c:f>
              <c:numCache>
                <c:formatCode>General</c:formatCode>
                <c:ptCount val="26"/>
                <c:pt idx="18">
                  <c:v>0.4</c:v>
                </c:pt>
                <c:pt idx="19">
                  <c:v>0.66666666666666663</c:v>
                </c:pt>
                <c:pt idx="20">
                  <c:v>1</c:v>
                </c:pt>
                <c:pt idx="21">
                  <c:v>1</c:v>
                </c:pt>
                <c:pt idx="22">
                  <c:v>0.33333333333333331</c:v>
                </c:pt>
                <c:pt idx="23">
                  <c:v>0.5</c:v>
                </c:pt>
              </c:numCache>
            </c:numRef>
          </c:val>
          <c:extLst>
            <c:ext xmlns:c16="http://schemas.microsoft.com/office/drawing/2014/chart" uri="{C3380CC4-5D6E-409C-BE32-E72D297353CC}">
              <c16:uniqueId val="{00000006-8590-4596-AA32-2827124BFD9F}"/>
            </c:ext>
          </c:extLst>
        </c:ser>
        <c:ser>
          <c:idx val="7"/>
          <c:order val="7"/>
          <c:tx>
            <c:strRef>
              <c:f>Вычисления!$U$37</c:f>
              <c:strCache>
                <c:ptCount val="1"/>
                <c:pt idx="0">
                  <c:v>1 этап ПЭ</c:v>
                </c:pt>
              </c:strCache>
            </c:strRef>
          </c:tx>
          <c:spPr>
            <a:solidFill>
              <a:schemeClr val="accent2">
                <a:alpha val="50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Вычисления!$U$38:$U$63</c:f>
              <c:numCache>
                <c:formatCode>General</c:formatCode>
                <c:ptCount val="26"/>
                <c:pt idx="0">
                  <c:v>0.2</c:v>
                </c:pt>
                <c:pt idx="23">
                  <c:v>0.5</c:v>
                </c:pt>
                <c:pt idx="24">
                  <c:v>0.5</c:v>
                </c:pt>
                <c:pt idx="25">
                  <c:v>0</c:v>
                </c:pt>
              </c:numCache>
            </c:numRef>
          </c:val>
          <c:extLst>
            <c:ext xmlns:c16="http://schemas.microsoft.com/office/drawing/2014/chart" uri="{C3380CC4-5D6E-409C-BE32-E72D297353CC}">
              <c16:uniqueId val="{00000007-8590-4596-AA32-2827124BFD9F}"/>
            </c:ext>
          </c:extLst>
        </c:ser>
        <c:ser>
          <c:idx val="8"/>
          <c:order val="8"/>
          <c:tx>
            <c:strRef>
              <c:f>Вычисления!$V$37</c:f>
              <c:strCache>
                <c:ptCount val="1"/>
                <c:pt idx="0">
                  <c:v>2 этап Pre</c:v>
                </c:pt>
              </c:strCache>
            </c:strRef>
          </c:tx>
          <c:spPr>
            <a:solidFill>
              <a:schemeClr val="accent4">
                <a:alpha val="25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Вычисления!$V$38:$V$63</c:f>
              <c:numCache>
                <c:formatCode>General</c:formatCode>
                <c:ptCount val="26"/>
                <c:pt idx="0">
                  <c:v>0.4</c:v>
                </c:pt>
                <c:pt idx="1">
                  <c:v>0.8</c:v>
                </c:pt>
                <c:pt idx="2">
                  <c:v>0.5</c:v>
                </c:pt>
                <c:pt idx="3">
                  <c:v>0.75</c:v>
                </c:pt>
                <c:pt idx="4">
                  <c:v>0.5</c:v>
                </c:pt>
                <c:pt idx="5">
                  <c:v>1</c:v>
                </c:pt>
                <c:pt idx="6">
                  <c:v>1</c:v>
                </c:pt>
                <c:pt idx="7">
                  <c:v>0.66666666666666663</c:v>
                </c:pt>
              </c:numCache>
            </c:numRef>
          </c:val>
          <c:extLst>
            <c:ext xmlns:c16="http://schemas.microsoft.com/office/drawing/2014/chart" uri="{C3380CC4-5D6E-409C-BE32-E72D297353CC}">
              <c16:uniqueId val="{00000008-8590-4596-AA32-2827124BFD9F}"/>
            </c:ext>
          </c:extLst>
        </c:ser>
        <c:ser>
          <c:idx val="9"/>
          <c:order val="9"/>
          <c:tx>
            <c:strRef>
              <c:f>Вычисления!$W$37</c:f>
              <c:strCache>
                <c:ptCount val="1"/>
                <c:pt idx="0">
                  <c:v>2 этап Main</c:v>
                </c:pt>
              </c:strCache>
            </c:strRef>
          </c:tx>
          <c:spPr>
            <a:solidFill>
              <a:schemeClr val="accent6">
                <a:alpha val="25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Вычисления!$W$38:$W$63</c:f>
              <c:numCache>
                <c:formatCode>General</c:formatCode>
                <c:ptCount val="26"/>
                <c:pt idx="7">
                  <c:v>0.66666666666666663</c:v>
                </c:pt>
                <c:pt idx="8">
                  <c:v>0.5</c:v>
                </c:pt>
                <c:pt idx="9">
                  <c:v>0.8571428571428571</c:v>
                </c:pt>
                <c:pt idx="10">
                  <c:v>1</c:v>
                </c:pt>
                <c:pt idx="11">
                  <c:v>0.6</c:v>
                </c:pt>
                <c:pt idx="12">
                  <c:v>1</c:v>
                </c:pt>
                <c:pt idx="13">
                  <c:v>0.8</c:v>
                </c:pt>
                <c:pt idx="14">
                  <c:v>0.6</c:v>
                </c:pt>
                <c:pt idx="15">
                  <c:v>0.5</c:v>
                </c:pt>
                <c:pt idx="16">
                  <c:v>1</c:v>
                </c:pt>
                <c:pt idx="17">
                  <c:v>0.66666666666666663</c:v>
                </c:pt>
                <c:pt idx="18">
                  <c:v>0.6</c:v>
                </c:pt>
              </c:numCache>
            </c:numRef>
          </c:val>
          <c:extLst>
            <c:ext xmlns:c16="http://schemas.microsoft.com/office/drawing/2014/chart" uri="{C3380CC4-5D6E-409C-BE32-E72D297353CC}">
              <c16:uniqueId val="{00000009-8590-4596-AA32-2827124BFD9F}"/>
            </c:ext>
          </c:extLst>
        </c:ser>
        <c:ser>
          <c:idx val="10"/>
          <c:order val="10"/>
          <c:tx>
            <c:strRef>
              <c:f>Вычисления!$X$37</c:f>
              <c:strCache>
                <c:ptCount val="1"/>
                <c:pt idx="0">
                  <c:v>2 этап Post</c:v>
                </c:pt>
              </c:strCache>
            </c:strRef>
          </c:tx>
          <c:spPr>
            <a:solidFill>
              <a:schemeClr val="accent5">
                <a:alpha val="25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Вычисления!$X$38:$X$63</c:f>
              <c:numCache>
                <c:formatCode>General</c:formatCode>
                <c:ptCount val="26"/>
                <c:pt idx="18">
                  <c:v>0.6</c:v>
                </c:pt>
                <c:pt idx="19">
                  <c:v>1</c:v>
                </c:pt>
                <c:pt idx="20">
                  <c:v>1</c:v>
                </c:pt>
                <c:pt idx="21">
                  <c:v>1</c:v>
                </c:pt>
                <c:pt idx="22">
                  <c:v>0.66666666666666663</c:v>
                </c:pt>
                <c:pt idx="23">
                  <c:v>0.75</c:v>
                </c:pt>
              </c:numCache>
            </c:numRef>
          </c:val>
          <c:extLst>
            <c:ext xmlns:c16="http://schemas.microsoft.com/office/drawing/2014/chart" uri="{C3380CC4-5D6E-409C-BE32-E72D297353CC}">
              <c16:uniqueId val="{0000000A-8590-4596-AA32-2827124BFD9F}"/>
            </c:ext>
          </c:extLst>
        </c:ser>
        <c:ser>
          <c:idx val="11"/>
          <c:order val="11"/>
          <c:tx>
            <c:strRef>
              <c:f>Вычисления!$Y$37</c:f>
              <c:strCache>
                <c:ptCount val="1"/>
                <c:pt idx="0">
                  <c:v>2 этап ПЭ</c:v>
                </c:pt>
              </c:strCache>
            </c:strRef>
          </c:tx>
          <c:spPr>
            <a:solidFill>
              <a:schemeClr val="accent2">
                <a:alpha val="25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Вычисления!$Y$38:$Y$63</c:f>
              <c:numCache>
                <c:formatCode>General</c:formatCode>
                <c:ptCount val="26"/>
                <c:pt idx="0">
                  <c:v>0.4</c:v>
                </c:pt>
                <c:pt idx="23">
                  <c:v>0.75</c:v>
                </c:pt>
                <c:pt idx="24">
                  <c:v>0.75</c:v>
                </c:pt>
                <c:pt idx="25">
                  <c:v>0.33333333333333331</c:v>
                </c:pt>
              </c:numCache>
            </c:numRef>
          </c:val>
          <c:extLst>
            <c:ext xmlns:c16="http://schemas.microsoft.com/office/drawing/2014/chart" uri="{C3380CC4-5D6E-409C-BE32-E72D297353CC}">
              <c16:uniqueId val="{0000000B-8590-4596-AA32-2827124BFD9F}"/>
            </c:ext>
          </c:extLst>
        </c:ser>
        <c:ser>
          <c:idx val="12"/>
          <c:order val="12"/>
          <c:tx>
            <c:strRef>
              <c:f>Вычисления!$Z$37</c:f>
              <c:strCache>
                <c:ptCount val="1"/>
                <c:pt idx="0">
                  <c:v>3 этап Pre</c:v>
                </c:pt>
              </c:strCache>
            </c:strRef>
          </c:tx>
          <c:spPr>
            <a:solidFill>
              <a:schemeClr val="accent4">
                <a:alpha val="17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Вычисления!$Z$38:$Z$63</c:f>
              <c:numCache>
                <c:formatCode>General</c:formatCode>
                <c:ptCount val="26"/>
                <c:pt idx="0">
                  <c:v>0.8</c:v>
                </c:pt>
                <c:pt idx="1">
                  <c:v>1</c:v>
                </c:pt>
                <c:pt idx="2">
                  <c:v>0.83333333333333337</c:v>
                </c:pt>
                <c:pt idx="3">
                  <c:v>1</c:v>
                </c:pt>
                <c:pt idx="4">
                  <c:v>0.75</c:v>
                </c:pt>
                <c:pt idx="5">
                  <c:v>1</c:v>
                </c:pt>
                <c:pt idx="6">
                  <c:v>1</c:v>
                </c:pt>
                <c:pt idx="7">
                  <c:v>1</c:v>
                </c:pt>
              </c:numCache>
            </c:numRef>
          </c:val>
          <c:extLst>
            <c:ext xmlns:c16="http://schemas.microsoft.com/office/drawing/2014/chart" uri="{C3380CC4-5D6E-409C-BE32-E72D297353CC}">
              <c16:uniqueId val="{0000000C-8590-4596-AA32-2827124BFD9F}"/>
            </c:ext>
          </c:extLst>
        </c:ser>
        <c:ser>
          <c:idx val="13"/>
          <c:order val="13"/>
          <c:tx>
            <c:strRef>
              <c:f>Вычисления!$AA$37</c:f>
              <c:strCache>
                <c:ptCount val="1"/>
                <c:pt idx="0">
                  <c:v>3 этап Main</c:v>
                </c:pt>
              </c:strCache>
            </c:strRef>
          </c:tx>
          <c:spPr>
            <a:solidFill>
              <a:schemeClr val="accent6">
                <a:alpha val="9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Вычисления!$AA$38:$AA$63</c:f>
              <c:numCache>
                <c:formatCode>General</c:formatCode>
                <c:ptCount val="26"/>
                <c:pt idx="7">
                  <c:v>1</c:v>
                </c:pt>
                <c:pt idx="8">
                  <c:v>0.75</c:v>
                </c:pt>
                <c:pt idx="9">
                  <c:v>1</c:v>
                </c:pt>
                <c:pt idx="10">
                  <c:v>1</c:v>
                </c:pt>
                <c:pt idx="11">
                  <c:v>0.8</c:v>
                </c:pt>
                <c:pt idx="12">
                  <c:v>1</c:v>
                </c:pt>
                <c:pt idx="13">
                  <c:v>1</c:v>
                </c:pt>
                <c:pt idx="14">
                  <c:v>0.8</c:v>
                </c:pt>
                <c:pt idx="15">
                  <c:v>1</c:v>
                </c:pt>
                <c:pt idx="16">
                  <c:v>1</c:v>
                </c:pt>
                <c:pt idx="17">
                  <c:v>1</c:v>
                </c:pt>
                <c:pt idx="18">
                  <c:v>1</c:v>
                </c:pt>
              </c:numCache>
            </c:numRef>
          </c:val>
          <c:extLst>
            <c:ext xmlns:c16="http://schemas.microsoft.com/office/drawing/2014/chart" uri="{C3380CC4-5D6E-409C-BE32-E72D297353CC}">
              <c16:uniqueId val="{0000000D-8590-4596-AA32-2827124BFD9F}"/>
            </c:ext>
          </c:extLst>
        </c:ser>
        <c:ser>
          <c:idx val="14"/>
          <c:order val="14"/>
          <c:tx>
            <c:strRef>
              <c:f>Вычисления!$AB$37</c:f>
              <c:strCache>
                <c:ptCount val="1"/>
                <c:pt idx="0">
                  <c:v>3 этап Post</c:v>
                </c:pt>
              </c:strCache>
            </c:strRef>
          </c:tx>
          <c:spPr>
            <a:solidFill>
              <a:schemeClr val="accent5">
                <a:alpha val="10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Вычисления!$AB$38:$AB$63</c:f>
              <c:numCache>
                <c:formatCode>General</c:formatCode>
                <c:ptCount val="26"/>
                <c:pt idx="18">
                  <c:v>1</c:v>
                </c:pt>
                <c:pt idx="19">
                  <c:v>1</c:v>
                </c:pt>
                <c:pt idx="20">
                  <c:v>1</c:v>
                </c:pt>
                <c:pt idx="21">
                  <c:v>1</c:v>
                </c:pt>
                <c:pt idx="22">
                  <c:v>1</c:v>
                </c:pt>
                <c:pt idx="23">
                  <c:v>1</c:v>
                </c:pt>
              </c:numCache>
            </c:numRef>
          </c:val>
          <c:extLst>
            <c:ext xmlns:c16="http://schemas.microsoft.com/office/drawing/2014/chart" uri="{C3380CC4-5D6E-409C-BE32-E72D297353CC}">
              <c16:uniqueId val="{0000000E-8590-4596-AA32-2827124BFD9F}"/>
            </c:ext>
          </c:extLst>
        </c:ser>
        <c:ser>
          <c:idx val="15"/>
          <c:order val="15"/>
          <c:tx>
            <c:strRef>
              <c:f>Вычисления!$AC$37</c:f>
              <c:strCache>
                <c:ptCount val="1"/>
                <c:pt idx="0">
                  <c:v>3 этап ПЭ</c:v>
                </c:pt>
              </c:strCache>
            </c:strRef>
          </c:tx>
          <c:spPr>
            <a:solidFill>
              <a:schemeClr val="accent2">
                <a:alpha val="10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Вычисления!$AC$38:$AC$63</c:f>
              <c:numCache>
                <c:formatCode>General</c:formatCode>
                <c:ptCount val="26"/>
                <c:pt idx="0">
                  <c:v>0.8</c:v>
                </c:pt>
                <c:pt idx="23">
                  <c:v>1</c:v>
                </c:pt>
                <c:pt idx="24">
                  <c:v>1</c:v>
                </c:pt>
                <c:pt idx="25">
                  <c:v>1</c:v>
                </c:pt>
              </c:numCache>
            </c:numRef>
          </c:val>
          <c:extLst>
            <c:ext xmlns:c16="http://schemas.microsoft.com/office/drawing/2014/chart" uri="{C3380CC4-5D6E-409C-BE32-E72D297353CC}">
              <c16:uniqueId val="{0000000F-8590-4596-AA32-2827124BFD9F}"/>
            </c:ext>
          </c:extLst>
        </c:ser>
        <c:dLbls>
          <c:showLegendKey val="0"/>
          <c:showVal val="0"/>
          <c:showCatName val="0"/>
          <c:showSerName val="0"/>
          <c:showPercent val="0"/>
          <c:showBubbleSize val="0"/>
        </c:dLbls>
        <c:axId val="576971536"/>
        <c:axId val="670709808"/>
      </c:radarChart>
      <c:catAx>
        <c:axId val="57697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70709808"/>
        <c:crosses val="autoZero"/>
        <c:auto val="1"/>
        <c:lblAlgn val="ctr"/>
        <c:lblOffset val="100"/>
        <c:noMultiLvlLbl val="0"/>
      </c:catAx>
      <c:valAx>
        <c:axId val="6707098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6971536"/>
        <c:crosses val="autoZero"/>
        <c:crossBetween val="between"/>
      </c:valAx>
      <c:spPr>
        <a:noFill/>
        <a:ln>
          <a:noFill/>
        </a:ln>
        <a:effectLst/>
      </c:spPr>
    </c:plotArea>
    <c:legend>
      <c:legendPos val="t"/>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ru-RU"/>
              <a:t>Динамика реализации процессов</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ru-RU"/>
        </a:p>
      </c:txPr>
    </c:title>
    <c:autoTitleDeleted val="0"/>
    <c:plotArea>
      <c:layout/>
      <c:radarChart>
        <c:radarStyle val="filled"/>
        <c:varyColors val="0"/>
        <c:ser>
          <c:idx val="0"/>
          <c:order val="0"/>
          <c:tx>
            <c:strRef>
              <c:f>Вычисления!$N$68</c:f>
              <c:strCache>
                <c:ptCount val="1"/>
                <c:pt idx="0">
                  <c:v>PreStage</c:v>
                </c:pt>
              </c:strCache>
            </c:strRef>
          </c:tx>
          <c:spPr>
            <a:solidFill>
              <a:schemeClr val="accent4"/>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Вычисления!$N$69:$N$80</c:f>
              <c:numCache>
                <c:formatCode>General</c:formatCode>
                <c:ptCount val="12"/>
                <c:pt idx="0">
                  <c:v>0.1111111111111111</c:v>
                </c:pt>
                <c:pt idx="1">
                  <c:v>0.25</c:v>
                </c:pt>
                <c:pt idx="2">
                  <c:v>0</c:v>
                </c:pt>
                <c:pt idx="3">
                  <c:v>0.33333333333333331</c:v>
                </c:pt>
              </c:numCache>
            </c:numRef>
          </c:val>
          <c:extLst>
            <c:ext xmlns:c16="http://schemas.microsoft.com/office/drawing/2014/chart" uri="{C3380CC4-5D6E-409C-BE32-E72D297353CC}">
              <c16:uniqueId val="{00000000-3045-4DA0-B5B4-1FCD214CC533}"/>
            </c:ext>
          </c:extLst>
        </c:ser>
        <c:ser>
          <c:idx val="1"/>
          <c:order val="1"/>
          <c:tx>
            <c:strRef>
              <c:f>Вычисления!$O$68</c:f>
              <c:strCache>
                <c:ptCount val="1"/>
                <c:pt idx="0">
                  <c:v>MainStage</c:v>
                </c:pt>
              </c:strCache>
            </c:strRef>
          </c:tx>
          <c:spPr>
            <a:solidFill>
              <a:schemeClr val="accent6"/>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Вычисления!$O$69:$O$80</c:f>
              <c:numCache>
                <c:formatCode>General</c:formatCode>
                <c:ptCount val="12"/>
                <c:pt idx="3">
                  <c:v>0.33333333333333331</c:v>
                </c:pt>
                <c:pt idx="4">
                  <c:v>0.33333333333333331</c:v>
                </c:pt>
                <c:pt idx="5">
                  <c:v>0.45454545454545453</c:v>
                </c:pt>
                <c:pt idx="6">
                  <c:v>0.16666666666666666</c:v>
                </c:pt>
                <c:pt idx="7">
                  <c:v>0.3</c:v>
                </c:pt>
              </c:numCache>
            </c:numRef>
          </c:val>
          <c:extLst>
            <c:ext xmlns:c16="http://schemas.microsoft.com/office/drawing/2014/chart" uri="{C3380CC4-5D6E-409C-BE32-E72D297353CC}">
              <c16:uniqueId val="{00000001-3045-4DA0-B5B4-1FCD214CC533}"/>
            </c:ext>
          </c:extLst>
        </c:ser>
        <c:ser>
          <c:idx val="2"/>
          <c:order val="2"/>
          <c:tx>
            <c:strRef>
              <c:f>Вычисления!$P$68</c:f>
              <c:strCache>
                <c:ptCount val="1"/>
                <c:pt idx="0">
                  <c:v>PostStage</c:v>
                </c:pt>
              </c:strCache>
            </c:strRef>
          </c:tx>
          <c:spPr>
            <a:solidFill>
              <a:schemeClr val="accent5"/>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Вычисления!$P$69:$P$80</c:f>
              <c:numCache>
                <c:formatCode>General</c:formatCode>
                <c:ptCount val="12"/>
                <c:pt idx="7">
                  <c:v>0.3</c:v>
                </c:pt>
                <c:pt idx="8">
                  <c:v>0.33333333333333331</c:v>
                </c:pt>
                <c:pt idx="9">
                  <c:v>0.25</c:v>
                </c:pt>
              </c:numCache>
            </c:numRef>
          </c:val>
          <c:extLst>
            <c:ext xmlns:c16="http://schemas.microsoft.com/office/drawing/2014/chart" uri="{C3380CC4-5D6E-409C-BE32-E72D297353CC}">
              <c16:uniqueId val="{00000002-3045-4DA0-B5B4-1FCD214CC533}"/>
            </c:ext>
          </c:extLst>
        </c:ser>
        <c:ser>
          <c:idx val="3"/>
          <c:order val="3"/>
          <c:tx>
            <c:strRef>
              <c:f>Вычисления!$Q$68</c:f>
              <c:strCache>
                <c:ptCount val="1"/>
                <c:pt idx="0">
                  <c:v>ПЭ</c:v>
                </c:pt>
              </c:strCache>
            </c:strRef>
          </c:tx>
          <c:spPr>
            <a:solidFill>
              <a:schemeClr val="accent2"/>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Вычисления!$Q$69:$Q$80</c:f>
              <c:numCache>
                <c:formatCode>General</c:formatCode>
                <c:ptCount val="12"/>
                <c:pt idx="0">
                  <c:v>0.1111111111111111</c:v>
                </c:pt>
                <c:pt idx="9">
                  <c:v>0.25</c:v>
                </c:pt>
                <c:pt idx="10">
                  <c:v>0.25</c:v>
                </c:pt>
                <c:pt idx="11">
                  <c:v>0</c:v>
                </c:pt>
              </c:numCache>
            </c:numRef>
          </c:val>
          <c:extLst>
            <c:ext xmlns:c16="http://schemas.microsoft.com/office/drawing/2014/chart" uri="{C3380CC4-5D6E-409C-BE32-E72D297353CC}">
              <c16:uniqueId val="{00000003-3045-4DA0-B5B4-1FCD214CC533}"/>
            </c:ext>
          </c:extLst>
        </c:ser>
        <c:ser>
          <c:idx val="4"/>
          <c:order val="4"/>
          <c:tx>
            <c:strRef>
              <c:f>Вычисления!$R$68</c:f>
              <c:strCache>
                <c:ptCount val="1"/>
                <c:pt idx="0">
                  <c:v>1 этап Pre</c:v>
                </c:pt>
              </c:strCache>
            </c:strRef>
          </c:tx>
          <c:spPr>
            <a:solidFill>
              <a:schemeClr val="accent4">
                <a:alpha val="5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Вычисления!$R$69:$R$80</c:f>
              <c:numCache>
                <c:formatCode>General</c:formatCode>
                <c:ptCount val="12"/>
                <c:pt idx="0">
                  <c:v>0.33333333333333331</c:v>
                </c:pt>
                <c:pt idx="1">
                  <c:v>0.33333333333333331</c:v>
                </c:pt>
                <c:pt idx="2">
                  <c:v>0.5</c:v>
                </c:pt>
                <c:pt idx="3">
                  <c:v>0.53333333333333333</c:v>
                </c:pt>
              </c:numCache>
            </c:numRef>
          </c:val>
          <c:extLst>
            <c:ext xmlns:c16="http://schemas.microsoft.com/office/drawing/2014/chart" uri="{C3380CC4-5D6E-409C-BE32-E72D297353CC}">
              <c16:uniqueId val="{00000004-3045-4DA0-B5B4-1FCD214CC533}"/>
            </c:ext>
          </c:extLst>
        </c:ser>
        <c:ser>
          <c:idx val="5"/>
          <c:order val="5"/>
          <c:tx>
            <c:strRef>
              <c:f>Вычисления!$S$68</c:f>
              <c:strCache>
                <c:ptCount val="1"/>
                <c:pt idx="0">
                  <c:v>1 этап Main</c:v>
                </c:pt>
              </c:strCache>
            </c:strRef>
          </c:tx>
          <c:spPr>
            <a:solidFill>
              <a:schemeClr val="accent6">
                <a:alpha val="5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Вычисления!$S$69:$S$80</c:f>
              <c:numCache>
                <c:formatCode>General</c:formatCode>
                <c:ptCount val="12"/>
                <c:pt idx="3">
                  <c:v>0.53333333333333333</c:v>
                </c:pt>
                <c:pt idx="4">
                  <c:v>0.66666666666666663</c:v>
                </c:pt>
                <c:pt idx="5">
                  <c:v>0.54545454545454541</c:v>
                </c:pt>
                <c:pt idx="6">
                  <c:v>0.5</c:v>
                </c:pt>
                <c:pt idx="7">
                  <c:v>0.6</c:v>
                </c:pt>
              </c:numCache>
            </c:numRef>
          </c:val>
          <c:extLst>
            <c:ext xmlns:c16="http://schemas.microsoft.com/office/drawing/2014/chart" uri="{C3380CC4-5D6E-409C-BE32-E72D297353CC}">
              <c16:uniqueId val="{00000005-3045-4DA0-B5B4-1FCD214CC533}"/>
            </c:ext>
          </c:extLst>
        </c:ser>
        <c:ser>
          <c:idx val="6"/>
          <c:order val="6"/>
          <c:tx>
            <c:strRef>
              <c:f>Вычисления!$T$68</c:f>
              <c:strCache>
                <c:ptCount val="1"/>
                <c:pt idx="0">
                  <c:v>1 этап Post</c:v>
                </c:pt>
              </c:strCache>
            </c:strRef>
          </c:tx>
          <c:spPr>
            <a:solidFill>
              <a:schemeClr val="accent5">
                <a:alpha val="5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Вычисления!$T$69:$T$80</c:f>
              <c:numCache>
                <c:formatCode>General</c:formatCode>
                <c:ptCount val="12"/>
                <c:pt idx="7">
                  <c:v>0.6</c:v>
                </c:pt>
                <c:pt idx="8">
                  <c:v>0.66666666666666663</c:v>
                </c:pt>
                <c:pt idx="9">
                  <c:v>0.5</c:v>
                </c:pt>
              </c:numCache>
            </c:numRef>
          </c:val>
          <c:extLst>
            <c:ext xmlns:c16="http://schemas.microsoft.com/office/drawing/2014/chart" uri="{C3380CC4-5D6E-409C-BE32-E72D297353CC}">
              <c16:uniqueId val="{00000006-3045-4DA0-B5B4-1FCD214CC533}"/>
            </c:ext>
          </c:extLst>
        </c:ser>
        <c:ser>
          <c:idx val="7"/>
          <c:order val="7"/>
          <c:tx>
            <c:strRef>
              <c:f>Вычисления!$U$68</c:f>
              <c:strCache>
                <c:ptCount val="1"/>
                <c:pt idx="0">
                  <c:v>1 этап ПЭ</c:v>
                </c:pt>
              </c:strCache>
            </c:strRef>
          </c:tx>
          <c:spPr>
            <a:solidFill>
              <a:schemeClr val="accent2">
                <a:alpha val="5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Вычисления!$U$69:$U$80</c:f>
              <c:numCache>
                <c:formatCode>General</c:formatCode>
                <c:ptCount val="12"/>
                <c:pt idx="0">
                  <c:v>0.33333333333333331</c:v>
                </c:pt>
                <c:pt idx="9">
                  <c:v>0.5</c:v>
                </c:pt>
                <c:pt idx="10">
                  <c:v>0.5</c:v>
                </c:pt>
                <c:pt idx="11">
                  <c:v>0</c:v>
                </c:pt>
              </c:numCache>
            </c:numRef>
          </c:val>
          <c:extLst>
            <c:ext xmlns:c16="http://schemas.microsoft.com/office/drawing/2014/chart" uri="{C3380CC4-5D6E-409C-BE32-E72D297353CC}">
              <c16:uniqueId val="{00000007-3045-4DA0-B5B4-1FCD214CC533}"/>
            </c:ext>
          </c:extLst>
        </c:ser>
        <c:ser>
          <c:idx val="8"/>
          <c:order val="8"/>
          <c:tx>
            <c:strRef>
              <c:f>Вычисления!$V$68</c:f>
              <c:strCache>
                <c:ptCount val="1"/>
                <c:pt idx="0">
                  <c:v>2 этап Pre</c:v>
                </c:pt>
              </c:strCache>
            </c:strRef>
          </c:tx>
          <c:spPr>
            <a:solidFill>
              <a:schemeClr val="accent4">
                <a:alpha val="25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Вычисления!$V$69:$V$80</c:f>
              <c:numCache>
                <c:formatCode>General</c:formatCode>
                <c:ptCount val="12"/>
                <c:pt idx="0">
                  <c:v>0.66666666666666663</c:v>
                </c:pt>
                <c:pt idx="1">
                  <c:v>0.66666666666666663</c:v>
                </c:pt>
                <c:pt idx="2">
                  <c:v>1</c:v>
                </c:pt>
                <c:pt idx="3">
                  <c:v>0.8</c:v>
                </c:pt>
              </c:numCache>
            </c:numRef>
          </c:val>
          <c:extLst>
            <c:ext xmlns:c16="http://schemas.microsoft.com/office/drawing/2014/chart" uri="{C3380CC4-5D6E-409C-BE32-E72D297353CC}">
              <c16:uniqueId val="{00000008-3045-4DA0-B5B4-1FCD214CC533}"/>
            </c:ext>
          </c:extLst>
        </c:ser>
        <c:ser>
          <c:idx val="9"/>
          <c:order val="9"/>
          <c:tx>
            <c:strRef>
              <c:f>Вычисления!$W$68</c:f>
              <c:strCache>
                <c:ptCount val="1"/>
                <c:pt idx="0">
                  <c:v>2 этап Main</c:v>
                </c:pt>
              </c:strCache>
            </c:strRef>
          </c:tx>
          <c:spPr>
            <a:solidFill>
              <a:schemeClr val="accent6">
                <a:alpha val="25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Вычисления!$W$69:$W$80</c:f>
              <c:numCache>
                <c:formatCode>General</c:formatCode>
                <c:ptCount val="12"/>
                <c:pt idx="3">
                  <c:v>0.8</c:v>
                </c:pt>
                <c:pt idx="4">
                  <c:v>0.83333333333333337</c:v>
                </c:pt>
                <c:pt idx="5">
                  <c:v>0.72727272727272729</c:v>
                </c:pt>
                <c:pt idx="6">
                  <c:v>0.83333333333333337</c:v>
                </c:pt>
                <c:pt idx="7">
                  <c:v>0.8</c:v>
                </c:pt>
              </c:numCache>
            </c:numRef>
          </c:val>
          <c:extLst>
            <c:ext xmlns:c16="http://schemas.microsoft.com/office/drawing/2014/chart" uri="{C3380CC4-5D6E-409C-BE32-E72D297353CC}">
              <c16:uniqueId val="{00000009-3045-4DA0-B5B4-1FCD214CC533}"/>
            </c:ext>
          </c:extLst>
        </c:ser>
        <c:ser>
          <c:idx val="10"/>
          <c:order val="10"/>
          <c:tx>
            <c:strRef>
              <c:f>Вычисления!$X$68</c:f>
              <c:strCache>
                <c:ptCount val="1"/>
                <c:pt idx="0">
                  <c:v>2 этап Post</c:v>
                </c:pt>
              </c:strCache>
            </c:strRef>
          </c:tx>
          <c:spPr>
            <a:solidFill>
              <a:schemeClr val="accent5">
                <a:alpha val="25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Вычисления!$X$69:$X$80</c:f>
              <c:numCache>
                <c:formatCode>General</c:formatCode>
                <c:ptCount val="12"/>
                <c:pt idx="7">
                  <c:v>0.8</c:v>
                </c:pt>
                <c:pt idx="8">
                  <c:v>0.83333333333333337</c:v>
                </c:pt>
                <c:pt idx="9">
                  <c:v>0.75</c:v>
                </c:pt>
              </c:numCache>
            </c:numRef>
          </c:val>
          <c:extLst>
            <c:ext xmlns:c16="http://schemas.microsoft.com/office/drawing/2014/chart" uri="{C3380CC4-5D6E-409C-BE32-E72D297353CC}">
              <c16:uniqueId val="{0000000A-3045-4DA0-B5B4-1FCD214CC533}"/>
            </c:ext>
          </c:extLst>
        </c:ser>
        <c:ser>
          <c:idx val="11"/>
          <c:order val="11"/>
          <c:tx>
            <c:strRef>
              <c:f>Вычисления!$Y$68</c:f>
              <c:strCache>
                <c:ptCount val="1"/>
                <c:pt idx="0">
                  <c:v>2 этап ПЭ</c:v>
                </c:pt>
              </c:strCache>
            </c:strRef>
          </c:tx>
          <c:spPr>
            <a:solidFill>
              <a:schemeClr val="accent2">
                <a:alpha val="25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Вычисления!$Y$69:$Y$80</c:f>
              <c:numCache>
                <c:formatCode>General</c:formatCode>
                <c:ptCount val="12"/>
                <c:pt idx="0">
                  <c:v>0.66666666666666663</c:v>
                </c:pt>
                <c:pt idx="9">
                  <c:v>0.75</c:v>
                </c:pt>
                <c:pt idx="10">
                  <c:v>0.75</c:v>
                </c:pt>
                <c:pt idx="11">
                  <c:v>0.33333333333333331</c:v>
                </c:pt>
              </c:numCache>
            </c:numRef>
          </c:val>
          <c:extLst>
            <c:ext xmlns:c16="http://schemas.microsoft.com/office/drawing/2014/chart" uri="{C3380CC4-5D6E-409C-BE32-E72D297353CC}">
              <c16:uniqueId val="{0000000B-3045-4DA0-B5B4-1FCD214CC533}"/>
            </c:ext>
          </c:extLst>
        </c:ser>
        <c:ser>
          <c:idx val="12"/>
          <c:order val="12"/>
          <c:tx>
            <c:strRef>
              <c:f>Вычисления!$Z$68</c:f>
              <c:strCache>
                <c:ptCount val="1"/>
                <c:pt idx="0">
                  <c:v>3 этап Pre</c:v>
                </c:pt>
              </c:strCache>
            </c:strRef>
          </c:tx>
          <c:spPr>
            <a:solidFill>
              <a:schemeClr val="accent4">
                <a:alpha val="17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Вычисления!$Z$69:$Z$80</c:f>
              <c:numCache>
                <c:formatCode>General</c:formatCode>
                <c:ptCount val="12"/>
                <c:pt idx="0">
                  <c:v>1</c:v>
                </c:pt>
                <c:pt idx="1">
                  <c:v>1</c:v>
                </c:pt>
                <c:pt idx="2">
                  <c:v>1</c:v>
                </c:pt>
                <c:pt idx="3">
                  <c:v>1</c:v>
                </c:pt>
              </c:numCache>
            </c:numRef>
          </c:val>
          <c:extLst>
            <c:ext xmlns:c16="http://schemas.microsoft.com/office/drawing/2014/chart" uri="{C3380CC4-5D6E-409C-BE32-E72D297353CC}">
              <c16:uniqueId val="{0000000C-3045-4DA0-B5B4-1FCD214CC533}"/>
            </c:ext>
          </c:extLst>
        </c:ser>
        <c:ser>
          <c:idx val="13"/>
          <c:order val="13"/>
          <c:tx>
            <c:strRef>
              <c:f>Вычисления!$AA$68</c:f>
              <c:strCache>
                <c:ptCount val="1"/>
                <c:pt idx="0">
                  <c:v>3 этап Main</c:v>
                </c:pt>
              </c:strCache>
            </c:strRef>
          </c:tx>
          <c:spPr>
            <a:solidFill>
              <a:schemeClr val="accent6">
                <a:alpha val="9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Вычисления!$AA$69:$AA$80</c:f>
              <c:numCache>
                <c:formatCode>General</c:formatCode>
                <c:ptCount val="12"/>
                <c:pt idx="3">
                  <c:v>1</c:v>
                </c:pt>
                <c:pt idx="4">
                  <c:v>1</c:v>
                </c:pt>
                <c:pt idx="5">
                  <c:v>1</c:v>
                </c:pt>
                <c:pt idx="6">
                  <c:v>1</c:v>
                </c:pt>
                <c:pt idx="7">
                  <c:v>1</c:v>
                </c:pt>
              </c:numCache>
            </c:numRef>
          </c:val>
          <c:extLst>
            <c:ext xmlns:c16="http://schemas.microsoft.com/office/drawing/2014/chart" uri="{C3380CC4-5D6E-409C-BE32-E72D297353CC}">
              <c16:uniqueId val="{0000000D-3045-4DA0-B5B4-1FCD214CC533}"/>
            </c:ext>
          </c:extLst>
        </c:ser>
        <c:ser>
          <c:idx val="14"/>
          <c:order val="14"/>
          <c:tx>
            <c:strRef>
              <c:f>Вычисления!$AB$68</c:f>
              <c:strCache>
                <c:ptCount val="1"/>
                <c:pt idx="0">
                  <c:v>3 этап Post</c:v>
                </c:pt>
              </c:strCache>
            </c:strRef>
          </c:tx>
          <c:spPr>
            <a:solidFill>
              <a:schemeClr val="accent5">
                <a:alpha val="1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Вычисления!$AB$69:$AB$80</c:f>
              <c:numCache>
                <c:formatCode>General</c:formatCode>
                <c:ptCount val="12"/>
                <c:pt idx="7">
                  <c:v>1</c:v>
                </c:pt>
                <c:pt idx="8">
                  <c:v>1</c:v>
                </c:pt>
                <c:pt idx="9">
                  <c:v>1</c:v>
                </c:pt>
              </c:numCache>
            </c:numRef>
          </c:val>
          <c:extLst>
            <c:ext xmlns:c16="http://schemas.microsoft.com/office/drawing/2014/chart" uri="{C3380CC4-5D6E-409C-BE32-E72D297353CC}">
              <c16:uniqueId val="{0000000E-3045-4DA0-B5B4-1FCD214CC533}"/>
            </c:ext>
          </c:extLst>
        </c:ser>
        <c:ser>
          <c:idx val="15"/>
          <c:order val="15"/>
          <c:tx>
            <c:strRef>
              <c:f>Вычисления!$AC$68</c:f>
              <c:strCache>
                <c:ptCount val="1"/>
                <c:pt idx="0">
                  <c:v>3 этап ПЭ</c:v>
                </c:pt>
              </c:strCache>
            </c:strRef>
          </c:tx>
          <c:spPr>
            <a:solidFill>
              <a:schemeClr val="accent2">
                <a:alpha val="1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Вычисления!$AC$69:$AC$80</c:f>
              <c:numCache>
                <c:formatCode>General</c:formatCode>
                <c:ptCount val="12"/>
                <c:pt idx="0">
                  <c:v>1</c:v>
                </c:pt>
                <c:pt idx="9">
                  <c:v>1</c:v>
                </c:pt>
                <c:pt idx="10">
                  <c:v>1</c:v>
                </c:pt>
                <c:pt idx="11">
                  <c:v>1</c:v>
                </c:pt>
              </c:numCache>
            </c:numRef>
          </c:val>
          <c:extLst>
            <c:ext xmlns:c16="http://schemas.microsoft.com/office/drawing/2014/chart" uri="{C3380CC4-5D6E-409C-BE32-E72D297353CC}">
              <c16:uniqueId val="{0000000F-3045-4DA0-B5B4-1FCD214CC533}"/>
            </c:ext>
          </c:extLst>
        </c:ser>
        <c:dLbls>
          <c:showLegendKey val="0"/>
          <c:showVal val="0"/>
          <c:showCatName val="0"/>
          <c:showSerName val="0"/>
          <c:showPercent val="0"/>
          <c:showBubbleSize val="0"/>
        </c:dLbls>
        <c:axId val="576971536"/>
        <c:axId val="670709808"/>
      </c:radarChart>
      <c:catAx>
        <c:axId val="57697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70709808"/>
        <c:crosses val="autoZero"/>
        <c:auto val="1"/>
        <c:lblAlgn val="ctr"/>
        <c:lblOffset val="100"/>
        <c:noMultiLvlLbl val="0"/>
      </c:catAx>
      <c:valAx>
        <c:axId val="6707098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6971536"/>
        <c:crosses val="autoZero"/>
        <c:crossBetween val="between"/>
      </c:valAx>
      <c:spPr>
        <a:noFill/>
        <a:ln>
          <a:noFill/>
        </a:ln>
        <a:effectLst/>
      </c:spPr>
    </c:plotArea>
    <c:legend>
      <c:legendPos val="t"/>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ru-RU"/>
              <a:t>Диаграмма реализации процессов (с учётом неактуальных)</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ru-RU"/>
        </a:p>
      </c:txPr>
    </c:title>
    <c:autoTitleDeleted val="0"/>
    <c:plotArea>
      <c:layout/>
      <c:radarChart>
        <c:radarStyle val="filled"/>
        <c:varyColors val="0"/>
        <c:ser>
          <c:idx val="0"/>
          <c:order val="0"/>
          <c:tx>
            <c:strRef>
              <c:f>Вычисления!$N$86</c:f>
              <c:strCache>
                <c:ptCount val="1"/>
                <c:pt idx="0">
                  <c:v>PreStage</c:v>
                </c:pt>
              </c:strCache>
            </c:strRef>
          </c:tx>
          <c:spPr>
            <a:solidFill>
              <a:schemeClr val="accent4"/>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Вычисления!$N$87:$N$98</c:f>
              <c:numCache>
                <c:formatCode>General</c:formatCode>
                <c:ptCount val="12"/>
                <c:pt idx="0">
                  <c:v>0.1</c:v>
                </c:pt>
                <c:pt idx="1">
                  <c:v>0.21428571428571427</c:v>
                </c:pt>
                <c:pt idx="2">
                  <c:v>0</c:v>
                </c:pt>
                <c:pt idx="3">
                  <c:v>0.3125</c:v>
                </c:pt>
              </c:numCache>
            </c:numRef>
          </c:val>
          <c:extLst>
            <c:ext xmlns:c16="http://schemas.microsoft.com/office/drawing/2014/chart" uri="{C3380CC4-5D6E-409C-BE32-E72D297353CC}">
              <c16:uniqueId val="{00000000-493F-4D77-A420-635F045C1D5C}"/>
            </c:ext>
          </c:extLst>
        </c:ser>
        <c:ser>
          <c:idx val="1"/>
          <c:order val="1"/>
          <c:tx>
            <c:strRef>
              <c:f>Вычисления!$O$86</c:f>
              <c:strCache>
                <c:ptCount val="1"/>
                <c:pt idx="0">
                  <c:v>MainStage</c:v>
                </c:pt>
              </c:strCache>
            </c:strRef>
          </c:tx>
          <c:spPr>
            <a:solidFill>
              <a:schemeClr val="accent6"/>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Вычисления!$O$87:$O$98</c:f>
              <c:numCache>
                <c:formatCode>General</c:formatCode>
                <c:ptCount val="12"/>
                <c:pt idx="3">
                  <c:v>0.3125</c:v>
                </c:pt>
                <c:pt idx="4">
                  <c:v>0.2857142857142857</c:v>
                </c:pt>
                <c:pt idx="5">
                  <c:v>0.41666666666666669</c:v>
                </c:pt>
                <c:pt idx="6">
                  <c:v>0.16666666666666666</c:v>
                </c:pt>
                <c:pt idx="7">
                  <c:v>0.3</c:v>
                </c:pt>
              </c:numCache>
            </c:numRef>
          </c:val>
          <c:extLst>
            <c:ext xmlns:c16="http://schemas.microsoft.com/office/drawing/2014/chart" uri="{C3380CC4-5D6E-409C-BE32-E72D297353CC}">
              <c16:uniqueId val="{00000001-493F-4D77-A420-635F045C1D5C}"/>
            </c:ext>
          </c:extLst>
        </c:ser>
        <c:ser>
          <c:idx val="2"/>
          <c:order val="2"/>
          <c:tx>
            <c:strRef>
              <c:f>Вычисления!$P$86</c:f>
              <c:strCache>
                <c:ptCount val="1"/>
                <c:pt idx="0">
                  <c:v>PostStage</c:v>
                </c:pt>
              </c:strCache>
            </c:strRef>
          </c:tx>
          <c:spPr>
            <a:solidFill>
              <a:schemeClr val="accent5"/>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Вычисления!$P$87:$P$98</c:f>
              <c:numCache>
                <c:formatCode>General</c:formatCode>
                <c:ptCount val="12"/>
                <c:pt idx="7">
                  <c:v>0.3</c:v>
                </c:pt>
                <c:pt idx="8">
                  <c:v>0.33333333333333331</c:v>
                </c:pt>
                <c:pt idx="9">
                  <c:v>0.25</c:v>
                </c:pt>
              </c:numCache>
            </c:numRef>
          </c:val>
          <c:extLst>
            <c:ext xmlns:c16="http://schemas.microsoft.com/office/drawing/2014/chart" uri="{C3380CC4-5D6E-409C-BE32-E72D297353CC}">
              <c16:uniqueId val="{00000002-493F-4D77-A420-635F045C1D5C}"/>
            </c:ext>
          </c:extLst>
        </c:ser>
        <c:ser>
          <c:idx val="3"/>
          <c:order val="3"/>
          <c:tx>
            <c:strRef>
              <c:f>Вычисления!$Q$86</c:f>
              <c:strCache>
                <c:ptCount val="1"/>
                <c:pt idx="0">
                  <c:v>ПЭ</c:v>
                </c:pt>
              </c:strCache>
            </c:strRef>
          </c:tx>
          <c:spPr>
            <a:solidFill>
              <a:schemeClr val="accent2"/>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Вычисления!$Q$87:$Q$98</c:f>
              <c:numCache>
                <c:formatCode>General</c:formatCode>
                <c:ptCount val="12"/>
                <c:pt idx="0">
                  <c:v>0.1</c:v>
                </c:pt>
                <c:pt idx="9">
                  <c:v>0.25</c:v>
                </c:pt>
                <c:pt idx="10">
                  <c:v>0.25</c:v>
                </c:pt>
                <c:pt idx="11">
                  <c:v>0</c:v>
                </c:pt>
              </c:numCache>
            </c:numRef>
          </c:val>
          <c:extLst>
            <c:ext xmlns:c16="http://schemas.microsoft.com/office/drawing/2014/chart" uri="{C3380CC4-5D6E-409C-BE32-E72D297353CC}">
              <c16:uniqueId val="{00000003-493F-4D77-A420-635F045C1D5C}"/>
            </c:ext>
          </c:extLst>
        </c:ser>
        <c:ser>
          <c:idx val="4"/>
          <c:order val="4"/>
          <c:tx>
            <c:strRef>
              <c:f>Вычисления!$R$86</c:f>
              <c:strCache>
                <c:ptCount val="1"/>
                <c:pt idx="0">
                  <c:v>1 этап Pre</c:v>
                </c:pt>
              </c:strCache>
            </c:strRef>
          </c:tx>
          <c:spPr>
            <a:solidFill>
              <a:schemeClr val="accent4">
                <a:alpha val="50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Вычисления!$R$87:$R$98</c:f>
              <c:numCache>
                <c:formatCode>General</c:formatCode>
                <c:ptCount val="12"/>
                <c:pt idx="0">
                  <c:v>0.3</c:v>
                </c:pt>
                <c:pt idx="1">
                  <c:v>0.2857142857142857</c:v>
                </c:pt>
                <c:pt idx="2">
                  <c:v>0.5</c:v>
                </c:pt>
                <c:pt idx="3">
                  <c:v>0.5</c:v>
                </c:pt>
              </c:numCache>
            </c:numRef>
          </c:val>
          <c:extLst>
            <c:ext xmlns:c16="http://schemas.microsoft.com/office/drawing/2014/chart" uri="{C3380CC4-5D6E-409C-BE32-E72D297353CC}">
              <c16:uniqueId val="{00000004-493F-4D77-A420-635F045C1D5C}"/>
            </c:ext>
          </c:extLst>
        </c:ser>
        <c:ser>
          <c:idx val="5"/>
          <c:order val="5"/>
          <c:tx>
            <c:strRef>
              <c:f>Вычисления!$S$86</c:f>
              <c:strCache>
                <c:ptCount val="1"/>
                <c:pt idx="0">
                  <c:v>1 этап Main</c:v>
                </c:pt>
              </c:strCache>
            </c:strRef>
          </c:tx>
          <c:spPr>
            <a:solidFill>
              <a:schemeClr val="accent6">
                <a:alpha val="50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Вычисления!$S$87:$S$98</c:f>
              <c:numCache>
                <c:formatCode>General</c:formatCode>
                <c:ptCount val="12"/>
                <c:pt idx="3">
                  <c:v>0.5</c:v>
                </c:pt>
                <c:pt idx="4">
                  <c:v>0.5714285714285714</c:v>
                </c:pt>
                <c:pt idx="5">
                  <c:v>0.5</c:v>
                </c:pt>
                <c:pt idx="6">
                  <c:v>0.5</c:v>
                </c:pt>
                <c:pt idx="7">
                  <c:v>0.6</c:v>
                </c:pt>
              </c:numCache>
            </c:numRef>
          </c:val>
          <c:extLst>
            <c:ext xmlns:c16="http://schemas.microsoft.com/office/drawing/2014/chart" uri="{C3380CC4-5D6E-409C-BE32-E72D297353CC}">
              <c16:uniqueId val="{00000005-493F-4D77-A420-635F045C1D5C}"/>
            </c:ext>
          </c:extLst>
        </c:ser>
        <c:ser>
          <c:idx val="6"/>
          <c:order val="6"/>
          <c:tx>
            <c:strRef>
              <c:f>Вычисления!$T$86</c:f>
              <c:strCache>
                <c:ptCount val="1"/>
                <c:pt idx="0">
                  <c:v>1 этап Post</c:v>
                </c:pt>
              </c:strCache>
            </c:strRef>
          </c:tx>
          <c:spPr>
            <a:solidFill>
              <a:schemeClr val="accent5">
                <a:alpha val="50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Вычисления!$T$87:$T$98</c:f>
              <c:numCache>
                <c:formatCode>General</c:formatCode>
                <c:ptCount val="12"/>
                <c:pt idx="7">
                  <c:v>0.6</c:v>
                </c:pt>
                <c:pt idx="8">
                  <c:v>0.66666666666666663</c:v>
                </c:pt>
                <c:pt idx="9">
                  <c:v>0.5</c:v>
                </c:pt>
              </c:numCache>
            </c:numRef>
          </c:val>
          <c:extLst>
            <c:ext xmlns:c16="http://schemas.microsoft.com/office/drawing/2014/chart" uri="{C3380CC4-5D6E-409C-BE32-E72D297353CC}">
              <c16:uniqueId val="{00000006-493F-4D77-A420-635F045C1D5C}"/>
            </c:ext>
          </c:extLst>
        </c:ser>
        <c:ser>
          <c:idx val="7"/>
          <c:order val="7"/>
          <c:tx>
            <c:strRef>
              <c:f>Вычисления!$U$86</c:f>
              <c:strCache>
                <c:ptCount val="1"/>
                <c:pt idx="0">
                  <c:v>1 этап ПЭ</c:v>
                </c:pt>
              </c:strCache>
            </c:strRef>
          </c:tx>
          <c:spPr>
            <a:solidFill>
              <a:schemeClr val="accent2">
                <a:alpha val="50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Вычисления!$U$87:$U$98</c:f>
              <c:numCache>
                <c:formatCode>General</c:formatCode>
                <c:ptCount val="12"/>
                <c:pt idx="0">
                  <c:v>0.3</c:v>
                </c:pt>
                <c:pt idx="9">
                  <c:v>0.5</c:v>
                </c:pt>
                <c:pt idx="10">
                  <c:v>0.5</c:v>
                </c:pt>
                <c:pt idx="11">
                  <c:v>0</c:v>
                </c:pt>
              </c:numCache>
            </c:numRef>
          </c:val>
          <c:extLst>
            <c:ext xmlns:c16="http://schemas.microsoft.com/office/drawing/2014/chart" uri="{C3380CC4-5D6E-409C-BE32-E72D297353CC}">
              <c16:uniqueId val="{00000007-493F-4D77-A420-635F045C1D5C}"/>
            </c:ext>
          </c:extLst>
        </c:ser>
        <c:ser>
          <c:idx val="8"/>
          <c:order val="8"/>
          <c:tx>
            <c:strRef>
              <c:f>Вычисления!$V$86</c:f>
              <c:strCache>
                <c:ptCount val="1"/>
                <c:pt idx="0">
                  <c:v>2 этап Pre</c:v>
                </c:pt>
              </c:strCache>
            </c:strRef>
          </c:tx>
          <c:spPr>
            <a:solidFill>
              <a:schemeClr val="accent4">
                <a:alpha val="25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Вычисления!$V$87:$V$98</c:f>
              <c:numCache>
                <c:formatCode>General</c:formatCode>
                <c:ptCount val="12"/>
                <c:pt idx="0">
                  <c:v>0.6</c:v>
                </c:pt>
                <c:pt idx="1">
                  <c:v>0.5714285714285714</c:v>
                </c:pt>
                <c:pt idx="2">
                  <c:v>1</c:v>
                </c:pt>
                <c:pt idx="3">
                  <c:v>0.75</c:v>
                </c:pt>
              </c:numCache>
            </c:numRef>
          </c:val>
          <c:extLst>
            <c:ext xmlns:c16="http://schemas.microsoft.com/office/drawing/2014/chart" uri="{C3380CC4-5D6E-409C-BE32-E72D297353CC}">
              <c16:uniqueId val="{00000008-493F-4D77-A420-635F045C1D5C}"/>
            </c:ext>
          </c:extLst>
        </c:ser>
        <c:ser>
          <c:idx val="9"/>
          <c:order val="9"/>
          <c:tx>
            <c:strRef>
              <c:f>Вычисления!$W$86</c:f>
              <c:strCache>
                <c:ptCount val="1"/>
                <c:pt idx="0">
                  <c:v>2 этап Main</c:v>
                </c:pt>
              </c:strCache>
            </c:strRef>
          </c:tx>
          <c:spPr>
            <a:solidFill>
              <a:schemeClr val="accent6">
                <a:alpha val="25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Вычисления!$W$87:$W$98</c:f>
              <c:numCache>
                <c:formatCode>General</c:formatCode>
                <c:ptCount val="12"/>
                <c:pt idx="3">
                  <c:v>0.75</c:v>
                </c:pt>
                <c:pt idx="4">
                  <c:v>0.7142857142857143</c:v>
                </c:pt>
                <c:pt idx="5">
                  <c:v>0.66666666666666663</c:v>
                </c:pt>
                <c:pt idx="6">
                  <c:v>0.83333333333333337</c:v>
                </c:pt>
                <c:pt idx="7">
                  <c:v>0.8</c:v>
                </c:pt>
              </c:numCache>
            </c:numRef>
          </c:val>
          <c:extLst>
            <c:ext xmlns:c16="http://schemas.microsoft.com/office/drawing/2014/chart" uri="{C3380CC4-5D6E-409C-BE32-E72D297353CC}">
              <c16:uniqueId val="{00000009-493F-4D77-A420-635F045C1D5C}"/>
            </c:ext>
          </c:extLst>
        </c:ser>
        <c:ser>
          <c:idx val="10"/>
          <c:order val="10"/>
          <c:tx>
            <c:strRef>
              <c:f>Вычисления!$X$86</c:f>
              <c:strCache>
                <c:ptCount val="1"/>
                <c:pt idx="0">
                  <c:v>2 этап Post</c:v>
                </c:pt>
              </c:strCache>
            </c:strRef>
          </c:tx>
          <c:spPr>
            <a:solidFill>
              <a:schemeClr val="accent5">
                <a:alpha val="25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Вычисления!$X$87:$X$98</c:f>
              <c:numCache>
                <c:formatCode>General</c:formatCode>
                <c:ptCount val="12"/>
                <c:pt idx="7">
                  <c:v>0.8</c:v>
                </c:pt>
                <c:pt idx="8">
                  <c:v>0.83333333333333337</c:v>
                </c:pt>
                <c:pt idx="9">
                  <c:v>0.75</c:v>
                </c:pt>
              </c:numCache>
            </c:numRef>
          </c:val>
          <c:extLst>
            <c:ext xmlns:c16="http://schemas.microsoft.com/office/drawing/2014/chart" uri="{C3380CC4-5D6E-409C-BE32-E72D297353CC}">
              <c16:uniqueId val="{0000000A-493F-4D77-A420-635F045C1D5C}"/>
            </c:ext>
          </c:extLst>
        </c:ser>
        <c:ser>
          <c:idx val="11"/>
          <c:order val="11"/>
          <c:tx>
            <c:strRef>
              <c:f>Вычисления!$Y$86</c:f>
              <c:strCache>
                <c:ptCount val="1"/>
                <c:pt idx="0">
                  <c:v>2 этап ПЭ</c:v>
                </c:pt>
              </c:strCache>
            </c:strRef>
          </c:tx>
          <c:spPr>
            <a:solidFill>
              <a:schemeClr val="accent2">
                <a:alpha val="25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Вычисления!$Y$87:$Y$98</c:f>
              <c:numCache>
                <c:formatCode>General</c:formatCode>
                <c:ptCount val="12"/>
                <c:pt idx="0">
                  <c:v>0.6</c:v>
                </c:pt>
                <c:pt idx="9">
                  <c:v>0.75</c:v>
                </c:pt>
                <c:pt idx="10">
                  <c:v>0.75</c:v>
                </c:pt>
                <c:pt idx="11">
                  <c:v>0.33333333333333331</c:v>
                </c:pt>
              </c:numCache>
            </c:numRef>
          </c:val>
          <c:extLst>
            <c:ext xmlns:c16="http://schemas.microsoft.com/office/drawing/2014/chart" uri="{C3380CC4-5D6E-409C-BE32-E72D297353CC}">
              <c16:uniqueId val="{0000000B-493F-4D77-A420-635F045C1D5C}"/>
            </c:ext>
          </c:extLst>
        </c:ser>
        <c:ser>
          <c:idx val="12"/>
          <c:order val="12"/>
          <c:tx>
            <c:strRef>
              <c:f>Вычисления!$Z$86</c:f>
              <c:strCache>
                <c:ptCount val="1"/>
                <c:pt idx="0">
                  <c:v>3 этап Pre</c:v>
                </c:pt>
              </c:strCache>
            </c:strRef>
          </c:tx>
          <c:spPr>
            <a:solidFill>
              <a:schemeClr val="accent4">
                <a:alpha val="17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Вычисления!$Z$87:$Z$98</c:f>
              <c:numCache>
                <c:formatCode>General</c:formatCode>
                <c:ptCount val="12"/>
                <c:pt idx="0">
                  <c:v>0.9</c:v>
                </c:pt>
                <c:pt idx="1">
                  <c:v>0.8571428571428571</c:v>
                </c:pt>
                <c:pt idx="2">
                  <c:v>1</c:v>
                </c:pt>
                <c:pt idx="3">
                  <c:v>0.9375</c:v>
                </c:pt>
              </c:numCache>
            </c:numRef>
          </c:val>
          <c:extLst>
            <c:ext xmlns:c16="http://schemas.microsoft.com/office/drawing/2014/chart" uri="{C3380CC4-5D6E-409C-BE32-E72D297353CC}">
              <c16:uniqueId val="{0000000C-493F-4D77-A420-635F045C1D5C}"/>
            </c:ext>
          </c:extLst>
        </c:ser>
        <c:ser>
          <c:idx val="13"/>
          <c:order val="13"/>
          <c:tx>
            <c:strRef>
              <c:f>Вычисления!$AA$86</c:f>
              <c:strCache>
                <c:ptCount val="1"/>
                <c:pt idx="0">
                  <c:v>3 этап Main</c:v>
                </c:pt>
              </c:strCache>
            </c:strRef>
          </c:tx>
          <c:spPr>
            <a:solidFill>
              <a:schemeClr val="accent6">
                <a:alpha val="9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Вычисления!$AA$87:$AA$98</c:f>
              <c:numCache>
                <c:formatCode>General</c:formatCode>
                <c:ptCount val="12"/>
                <c:pt idx="3">
                  <c:v>0.9375</c:v>
                </c:pt>
                <c:pt idx="4">
                  <c:v>0.8571428571428571</c:v>
                </c:pt>
                <c:pt idx="5">
                  <c:v>0.91666666666666663</c:v>
                </c:pt>
                <c:pt idx="6">
                  <c:v>1</c:v>
                </c:pt>
                <c:pt idx="7">
                  <c:v>1</c:v>
                </c:pt>
              </c:numCache>
            </c:numRef>
          </c:val>
          <c:extLst>
            <c:ext xmlns:c16="http://schemas.microsoft.com/office/drawing/2014/chart" uri="{C3380CC4-5D6E-409C-BE32-E72D297353CC}">
              <c16:uniqueId val="{0000000D-493F-4D77-A420-635F045C1D5C}"/>
            </c:ext>
          </c:extLst>
        </c:ser>
        <c:ser>
          <c:idx val="14"/>
          <c:order val="14"/>
          <c:tx>
            <c:strRef>
              <c:f>Вычисления!$AB$86</c:f>
              <c:strCache>
                <c:ptCount val="1"/>
                <c:pt idx="0">
                  <c:v>3 этап Post</c:v>
                </c:pt>
              </c:strCache>
            </c:strRef>
          </c:tx>
          <c:spPr>
            <a:solidFill>
              <a:schemeClr val="accent5">
                <a:alpha val="10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Вычисления!$AB$87:$AB$98</c:f>
              <c:numCache>
                <c:formatCode>General</c:formatCode>
                <c:ptCount val="12"/>
                <c:pt idx="7">
                  <c:v>1</c:v>
                </c:pt>
                <c:pt idx="8">
                  <c:v>1</c:v>
                </c:pt>
                <c:pt idx="9">
                  <c:v>1</c:v>
                </c:pt>
              </c:numCache>
            </c:numRef>
          </c:val>
          <c:extLst>
            <c:ext xmlns:c16="http://schemas.microsoft.com/office/drawing/2014/chart" uri="{C3380CC4-5D6E-409C-BE32-E72D297353CC}">
              <c16:uniqueId val="{0000000E-493F-4D77-A420-635F045C1D5C}"/>
            </c:ext>
          </c:extLst>
        </c:ser>
        <c:ser>
          <c:idx val="15"/>
          <c:order val="15"/>
          <c:tx>
            <c:strRef>
              <c:f>Вычисления!$AC$86</c:f>
              <c:strCache>
                <c:ptCount val="1"/>
                <c:pt idx="0">
                  <c:v>3 этап ПЭ</c:v>
                </c:pt>
              </c:strCache>
            </c:strRef>
          </c:tx>
          <c:spPr>
            <a:solidFill>
              <a:schemeClr val="accent2">
                <a:alpha val="10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Вычисления!$AC$87:$AC$98</c:f>
              <c:numCache>
                <c:formatCode>General</c:formatCode>
                <c:ptCount val="12"/>
                <c:pt idx="0">
                  <c:v>0.9</c:v>
                </c:pt>
                <c:pt idx="9">
                  <c:v>1</c:v>
                </c:pt>
                <c:pt idx="10">
                  <c:v>1</c:v>
                </c:pt>
                <c:pt idx="11">
                  <c:v>1</c:v>
                </c:pt>
              </c:numCache>
            </c:numRef>
          </c:val>
          <c:extLst>
            <c:ext xmlns:c16="http://schemas.microsoft.com/office/drawing/2014/chart" uri="{C3380CC4-5D6E-409C-BE32-E72D297353CC}">
              <c16:uniqueId val="{0000000F-493F-4D77-A420-635F045C1D5C}"/>
            </c:ext>
          </c:extLst>
        </c:ser>
        <c:dLbls>
          <c:showLegendKey val="0"/>
          <c:showVal val="0"/>
          <c:showCatName val="0"/>
          <c:showSerName val="0"/>
          <c:showPercent val="0"/>
          <c:showBubbleSize val="0"/>
        </c:dLbls>
        <c:axId val="576971536"/>
        <c:axId val="670709808"/>
      </c:radarChart>
      <c:catAx>
        <c:axId val="57697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70709808"/>
        <c:crosses val="autoZero"/>
        <c:auto val="1"/>
        <c:lblAlgn val="ctr"/>
        <c:lblOffset val="100"/>
        <c:noMultiLvlLbl val="0"/>
      </c:catAx>
      <c:valAx>
        <c:axId val="6707098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6971536"/>
        <c:crosses val="autoZero"/>
        <c:crossBetween val="between"/>
      </c:valAx>
      <c:spPr>
        <a:noFill/>
        <a:ln>
          <a:noFill/>
        </a:ln>
        <a:effectLst/>
      </c:spPr>
    </c:plotArea>
    <c:legend>
      <c:legendPos val="t"/>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a:t>
            </a:r>
            <a:r>
              <a:rPr lang="ru-RU" baseline="0"/>
              <a:t> реализации практик</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radarChart>
        <c:radarStyle val="marker"/>
        <c:varyColors val="0"/>
        <c:ser>
          <c:idx val="0"/>
          <c:order val="0"/>
          <c:tx>
            <c:strRef>
              <c:f>Вычисления!$E$3</c:f>
              <c:strCache>
                <c:ptCount val="1"/>
                <c:pt idx="0">
                  <c:v>Выполнено</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Вычисления!$D$4:$D$29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Вычисления!$E$4:$E$29</c:f>
              <c:numCache>
                <c:formatCode>General</c:formatCode>
                <c:ptCount val="26"/>
                <c:pt idx="0">
                  <c:v>0</c:v>
                </c:pt>
                <c:pt idx="1">
                  <c:v>0.2</c:v>
                </c:pt>
                <c:pt idx="2">
                  <c:v>0</c:v>
                </c:pt>
                <c:pt idx="3">
                  <c:v>0.5</c:v>
                </c:pt>
                <c:pt idx="4">
                  <c:v>0.33333333333333331</c:v>
                </c:pt>
                <c:pt idx="5">
                  <c:v>0</c:v>
                </c:pt>
                <c:pt idx="6">
                  <c:v>0</c:v>
                </c:pt>
                <c:pt idx="7">
                  <c:v>0.33333333333333331</c:v>
                </c:pt>
                <c:pt idx="8">
                  <c:v>0.33333333333333331</c:v>
                </c:pt>
                <c:pt idx="9">
                  <c:v>0.2857142857142857</c:v>
                </c:pt>
                <c:pt idx="10">
                  <c:v>0.5</c:v>
                </c:pt>
                <c:pt idx="11">
                  <c:v>0.25</c:v>
                </c:pt>
                <c:pt idx="12">
                  <c:v>0.5</c:v>
                </c:pt>
                <c:pt idx="13">
                  <c:v>0.6</c:v>
                </c:pt>
                <c:pt idx="14">
                  <c:v>0.25</c:v>
                </c:pt>
                <c:pt idx="15">
                  <c:v>0.5</c:v>
                </c:pt>
                <c:pt idx="16">
                  <c:v>0.33333333333333331</c:v>
                </c:pt>
                <c:pt idx="17">
                  <c:v>0</c:v>
                </c:pt>
                <c:pt idx="18">
                  <c:v>0.2</c:v>
                </c:pt>
                <c:pt idx="19">
                  <c:v>0.33333333333333331</c:v>
                </c:pt>
                <c:pt idx="20">
                  <c:v>0.5</c:v>
                </c:pt>
                <c:pt idx="21">
                  <c:v>0.66666666666666663</c:v>
                </c:pt>
                <c:pt idx="22">
                  <c:v>0</c:v>
                </c:pt>
                <c:pt idx="23">
                  <c:v>0.25</c:v>
                </c:pt>
                <c:pt idx="24">
                  <c:v>0.25</c:v>
                </c:pt>
                <c:pt idx="25">
                  <c:v>0</c:v>
                </c:pt>
              </c:numCache>
            </c:numRef>
          </c:val>
          <c:extLst>
            <c:ext xmlns:c16="http://schemas.microsoft.com/office/drawing/2014/chart" uri="{C3380CC4-5D6E-409C-BE32-E72D297353CC}">
              <c16:uniqueId val="{00000000-CFB8-4874-AE16-0A41A02BF154}"/>
            </c:ext>
          </c:extLst>
        </c:ser>
        <c:ser>
          <c:idx val="1"/>
          <c:order val="1"/>
          <c:tx>
            <c:strRef>
              <c:f>Вычисления!$F$3</c:f>
              <c:strCache>
                <c:ptCount val="1"/>
                <c:pt idx="0">
                  <c:v>1 год реализации</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Вычисления!$D$4:$D$29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Вычисления!$F$4:$F$29</c:f>
              <c:numCache>
                <c:formatCode>General</c:formatCode>
                <c:ptCount val="26"/>
                <c:pt idx="0">
                  <c:v>0.25</c:v>
                </c:pt>
                <c:pt idx="1">
                  <c:v>0.4</c:v>
                </c:pt>
                <c:pt idx="2">
                  <c:v>0.2</c:v>
                </c:pt>
                <c:pt idx="3">
                  <c:v>0.5</c:v>
                </c:pt>
                <c:pt idx="4">
                  <c:v>0.33333333333333331</c:v>
                </c:pt>
                <c:pt idx="5">
                  <c:v>0.5</c:v>
                </c:pt>
                <c:pt idx="6">
                  <c:v>0.5</c:v>
                </c:pt>
                <c:pt idx="7">
                  <c:v>0.66666666666666663</c:v>
                </c:pt>
                <c:pt idx="8">
                  <c:v>0.33333333333333331</c:v>
                </c:pt>
                <c:pt idx="9">
                  <c:v>0.5714285714285714</c:v>
                </c:pt>
                <c:pt idx="10">
                  <c:v>0.5</c:v>
                </c:pt>
                <c:pt idx="11">
                  <c:v>0.5</c:v>
                </c:pt>
                <c:pt idx="12">
                  <c:v>1</c:v>
                </c:pt>
                <c:pt idx="13">
                  <c:v>0.6</c:v>
                </c:pt>
                <c:pt idx="14">
                  <c:v>0.5</c:v>
                </c:pt>
                <c:pt idx="15">
                  <c:v>0.5</c:v>
                </c:pt>
                <c:pt idx="16">
                  <c:v>0.66666666666666663</c:v>
                </c:pt>
                <c:pt idx="17">
                  <c:v>0.33333333333333331</c:v>
                </c:pt>
                <c:pt idx="18">
                  <c:v>0.4</c:v>
                </c:pt>
                <c:pt idx="19">
                  <c:v>0.66666666666666663</c:v>
                </c:pt>
                <c:pt idx="20">
                  <c:v>1</c:v>
                </c:pt>
                <c:pt idx="21">
                  <c:v>1</c:v>
                </c:pt>
                <c:pt idx="22">
                  <c:v>0.33333333333333331</c:v>
                </c:pt>
                <c:pt idx="23">
                  <c:v>0.5</c:v>
                </c:pt>
                <c:pt idx="24">
                  <c:v>0.5</c:v>
                </c:pt>
                <c:pt idx="25">
                  <c:v>0</c:v>
                </c:pt>
              </c:numCache>
            </c:numRef>
          </c:val>
          <c:extLst>
            <c:ext xmlns:c16="http://schemas.microsoft.com/office/drawing/2014/chart" uri="{C3380CC4-5D6E-409C-BE32-E72D297353CC}">
              <c16:uniqueId val="{00000001-CFB8-4874-AE16-0A41A02BF154}"/>
            </c:ext>
          </c:extLst>
        </c:ser>
        <c:ser>
          <c:idx val="2"/>
          <c:order val="2"/>
          <c:tx>
            <c:strRef>
              <c:f>Вычисления!$G$3</c:f>
              <c:strCache>
                <c:ptCount val="1"/>
                <c:pt idx="0">
                  <c:v>2 год реализации</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Вычисления!$D$4:$D$29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Вычисления!$G$4:$G$29</c:f>
              <c:numCache>
                <c:formatCode>General</c:formatCode>
                <c:ptCount val="26"/>
                <c:pt idx="0">
                  <c:v>0.5</c:v>
                </c:pt>
                <c:pt idx="1">
                  <c:v>0.8</c:v>
                </c:pt>
                <c:pt idx="2">
                  <c:v>0.6</c:v>
                </c:pt>
                <c:pt idx="3">
                  <c:v>0.75</c:v>
                </c:pt>
                <c:pt idx="4">
                  <c:v>0.66666666666666663</c:v>
                </c:pt>
                <c:pt idx="5">
                  <c:v>1</c:v>
                </c:pt>
                <c:pt idx="6">
                  <c:v>1</c:v>
                </c:pt>
                <c:pt idx="7">
                  <c:v>0.66666666666666663</c:v>
                </c:pt>
                <c:pt idx="8">
                  <c:v>0.66666666666666663</c:v>
                </c:pt>
                <c:pt idx="9">
                  <c:v>0.8571428571428571</c:v>
                </c:pt>
                <c:pt idx="10">
                  <c:v>1</c:v>
                </c:pt>
                <c:pt idx="11">
                  <c:v>0.75</c:v>
                </c:pt>
                <c:pt idx="12">
                  <c:v>1</c:v>
                </c:pt>
                <c:pt idx="13">
                  <c:v>0.8</c:v>
                </c:pt>
                <c:pt idx="14">
                  <c:v>0.75</c:v>
                </c:pt>
                <c:pt idx="15">
                  <c:v>0.5</c:v>
                </c:pt>
                <c:pt idx="16">
                  <c:v>1</c:v>
                </c:pt>
                <c:pt idx="17">
                  <c:v>0.66666666666666663</c:v>
                </c:pt>
                <c:pt idx="18">
                  <c:v>0.6</c:v>
                </c:pt>
                <c:pt idx="19">
                  <c:v>1</c:v>
                </c:pt>
                <c:pt idx="20">
                  <c:v>1</c:v>
                </c:pt>
                <c:pt idx="21">
                  <c:v>1</c:v>
                </c:pt>
                <c:pt idx="22">
                  <c:v>0.66666666666666663</c:v>
                </c:pt>
                <c:pt idx="23">
                  <c:v>0.75</c:v>
                </c:pt>
                <c:pt idx="24">
                  <c:v>0.75</c:v>
                </c:pt>
                <c:pt idx="25">
                  <c:v>0.33333333333333331</c:v>
                </c:pt>
              </c:numCache>
            </c:numRef>
          </c:val>
          <c:extLst>
            <c:ext xmlns:c16="http://schemas.microsoft.com/office/drawing/2014/chart" uri="{C3380CC4-5D6E-409C-BE32-E72D297353CC}">
              <c16:uniqueId val="{00000002-CFB8-4874-AE16-0A41A02BF154}"/>
            </c:ext>
          </c:extLst>
        </c:ser>
        <c:ser>
          <c:idx val="3"/>
          <c:order val="3"/>
          <c:tx>
            <c:strRef>
              <c:f>Вычисления!$H$3</c:f>
              <c:strCache>
                <c:ptCount val="1"/>
                <c:pt idx="0">
                  <c:v>3 год реализации</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Вычисления!$D$4:$D$29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Вычисления!$H$4:$H$29</c:f>
              <c:numCache>
                <c:formatCode>General</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3-CFB8-4874-AE16-0A41A02BF154}"/>
            </c:ext>
          </c:extLst>
        </c:ser>
        <c:dLbls>
          <c:showLegendKey val="0"/>
          <c:showVal val="0"/>
          <c:showCatName val="0"/>
          <c:showSerName val="0"/>
          <c:showPercent val="0"/>
          <c:showBubbleSize val="0"/>
        </c:dLbls>
        <c:axId val="34893040"/>
        <c:axId val="1040682000"/>
        <c:extLst>
          <c:ext xmlns:c15="http://schemas.microsoft.com/office/drawing/2012/chart" uri="{02D57815-91ED-43cb-92C2-25804820EDAC}">
            <c15:filteredRadarSeries>
              <c15:ser>
                <c:idx val="4"/>
                <c:order val="4"/>
                <c:tx>
                  <c:strRef>
                    <c:extLst>
                      <c:ext uri="{02D57815-91ED-43cb-92C2-25804820EDAC}">
                        <c15:formulaRef>
                          <c15:sqref>Вычисления!$I$3</c15:sqref>
                        </c15:formulaRef>
                      </c:ext>
                    </c:extLst>
                    <c:strCache>
                      <c:ptCount val="1"/>
                      <c:pt idx="0">
                        <c:v>Всего</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c:ext uri="{02D57815-91ED-43cb-92C2-25804820EDAC}">
                        <c15:formulaRef>
                          <c15:sqref>Вычисления!$D$4:$D$29</c15:sqref>
                        </c15:formulaRef>
                      </c:ext>
                    </c:extLst>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extLst>
                      <c:ext uri="{02D57815-91ED-43cb-92C2-25804820EDAC}">
                        <c15:formulaRef>
                          <c15:sqref>Вычисления!$I$4:$I$29</c15:sqref>
                        </c15:formulaRef>
                      </c:ext>
                    </c:extLst>
                    <c:numCache>
                      <c:formatCode>General</c:formatCode>
                      <c:ptCount val="26"/>
                      <c:pt idx="0">
                        <c:v>4</c:v>
                      </c:pt>
                      <c:pt idx="1">
                        <c:v>5</c:v>
                      </c:pt>
                      <c:pt idx="2">
                        <c:v>5</c:v>
                      </c:pt>
                      <c:pt idx="3">
                        <c:v>4</c:v>
                      </c:pt>
                      <c:pt idx="4">
                        <c:v>3</c:v>
                      </c:pt>
                      <c:pt idx="5">
                        <c:v>2</c:v>
                      </c:pt>
                      <c:pt idx="6">
                        <c:v>2</c:v>
                      </c:pt>
                      <c:pt idx="7">
                        <c:v>3</c:v>
                      </c:pt>
                      <c:pt idx="8">
                        <c:v>3</c:v>
                      </c:pt>
                      <c:pt idx="9">
                        <c:v>7</c:v>
                      </c:pt>
                      <c:pt idx="10">
                        <c:v>2</c:v>
                      </c:pt>
                      <c:pt idx="11">
                        <c:v>4</c:v>
                      </c:pt>
                      <c:pt idx="12">
                        <c:v>2</c:v>
                      </c:pt>
                      <c:pt idx="13">
                        <c:v>5</c:v>
                      </c:pt>
                      <c:pt idx="14">
                        <c:v>4</c:v>
                      </c:pt>
                      <c:pt idx="15">
                        <c:v>2</c:v>
                      </c:pt>
                      <c:pt idx="16">
                        <c:v>3</c:v>
                      </c:pt>
                      <c:pt idx="17">
                        <c:v>3</c:v>
                      </c:pt>
                      <c:pt idx="18">
                        <c:v>5</c:v>
                      </c:pt>
                      <c:pt idx="19">
                        <c:v>3</c:v>
                      </c:pt>
                      <c:pt idx="20">
                        <c:v>2</c:v>
                      </c:pt>
                      <c:pt idx="21">
                        <c:v>3</c:v>
                      </c:pt>
                      <c:pt idx="22">
                        <c:v>3</c:v>
                      </c:pt>
                      <c:pt idx="23">
                        <c:v>4</c:v>
                      </c:pt>
                      <c:pt idx="24">
                        <c:v>4</c:v>
                      </c:pt>
                      <c:pt idx="25">
                        <c:v>3</c:v>
                      </c:pt>
                    </c:numCache>
                  </c:numRef>
                </c:val>
                <c:extLst>
                  <c:ext xmlns:c16="http://schemas.microsoft.com/office/drawing/2014/chart" uri="{C3380CC4-5D6E-409C-BE32-E72D297353CC}">
                    <c16:uniqueId val="{00000004-CFB8-4874-AE16-0A41A02BF154}"/>
                  </c:ext>
                </c:extLst>
              </c15:ser>
            </c15:filteredRadarSeries>
          </c:ext>
        </c:extLst>
      </c:radarChart>
      <c:catAx>
        <c:axId val="3489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40682000"/>
        <c:crosses val="autoZero"/>
        <c:auto val="1"/>
        <c:lblAlgn val="ctr"/>
        <c:lblOffset val="100"/>
        <c:noMultiLvlLbl val="0"/>
      </c:catAx>
      <c:valAx>
        <c:axId val="104068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48930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a:t>
            </a:r>
            <a:r>
              <a:rPr lang="ru-RU" baseline="0"/>
              <a:t> реализации практик</a:t>
            </a:r>
          </a:p>
          <a:p>
            <a:pPr>
              <a:defRPr/>
            </a:pPr>
            <a:r>
              <a:rPr lang="ru-RU" baseline="0"/>
              <a:t>(с учётом неактуальных)</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radarChart>
        <c:radarStyle val="marker"/>
        <c:varyColors val="0"/>
        <c:ser>
          <c:idx val="0"/>
          <c:order val="0"/>
          <c:tx>
            <c:strRef>
              <c:f>Вычисления!$E$37</c:f>
              <c:strCache>
                <c:ptCount val="1"/>
                <c:pt idx="0">
                  <c:v>Выполнено</c:v>
                </c:pt>
              </c:strCache>
            </c:strRef>
          </c:tx>
          <c:spPr>
            <a:ln w="28575" cap="rnd">
              <a:solidFill>
                <a:schemeClr val="accent1"/>
              </a:solidFill>
              <a:round/>
            </a:ln>
            <a:effectLst/>
          </c:spPr>
          <c:marker>
            <c:symbol val="none"/>
          </c:marker>
          <c:cat>
            <c:strRef>
              <c:f>Вычисления!$D$38:$D$63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Вычисления!$E$38:$E$63</c:f>
              <c:numCache>
                <c:formatCode>General</c:formatCode>
                <c:ptCount val="26"/>
                <c:pt idx="0">
                  <c:v>0</c:v>
                </c:pt>
                <c:pt idx="1">
                  <c:v>0.2</c:v>
                </c:pt>
                <c:pt idx="2">
                  <c:v>0</c:v>
                </c:pt>
                <c:pt idx="3">
                  <c:v>0.5</c:v>
                </c:pt>
                <c:pt idx="4">
                  <c:v>0.25</c:v>
                </c:pt>
                <c:pt idx="5">
                  <c:v>0</c:v>
                </c:pt>
                <c:pt idx="6">
                  <c:v>0</c:v>
                </c:pt>
                <c:pt idx="7">
                  <c:v>0.33333333333333331</c:v>
                </c:pt>
                <c:pt idx="8">
                  <c:v>0.25</c:v>
                </c:pt>
                <c:pt idx="9">
                  <c:v>0.2857142857142857</c:v>
                </c:pt>
                <c:pt idx="10">
                  <c:v>0.5</c:v>
                </c:pt>
                <c:pt idx="11">
                  <c:v>0.2</c:v>
                </c:pt>
                <c:pt idx="12">
                  <c:v>0.5</c:v>
                </c:pt>
                <c:pt idx="13">
                  <c:v>0.6</c:v>
                </c:pt>
                <c:pt idx="14">
                  <c:v>0.2</c:v>
                </c:pt>
                <c:pt idx="15">
                  <c:v>0.5</c:v>
                </c:pt>
                <c:pt idx="16">
                  <c:v>0.33333333333333331</c:v>
                </c:pt>
                <c:pt idx="17">
                  <c:v>0</c:v>
                </c:pt>
                <c:pt idx="18">
                  <c:v>0.2</c:v>
                </c:pt>
                <c:pt idx="19">
                  <c:v>0.33333333333333331</c:v>
                </c:pt>
                <c:pt idx="20">
                  <c:v>0.5</c:v>
                </c:pt>
                <c:pt idx="21">
                  <c:v>0.66666666666666663</c:v>
                </c:pt>
                <c:pt idx="22">
                  <c:v>0</c:v>
                </c:pt>
                <c:pt idx="23">
                  <c:v>0.25</c:v>
                </c:pt>
                <c:pt idx="24">
                  <c:v>0.25</c:v>
                </c:pt>
                <c:pt idx="25">
                  <c:v>0</c:v>
                </c:pt>
              </c:numCache>
            </c:numRef>
          </c:val>
          <c:extLst>
            <c:ext xmlns:c16="http://schemas.microsoft.com/office/drawing/2014/chart" uri="{C3380CC4-5D6E-409C-BE32-E72D297353CC}">
              <c16:uniqueId val="{00000000-F864-4689-8CEF-31D035C407E6}"/>
            </c:ext>
          </c:extLst>
        </c:ser>
        <c:ser>
          <c:idx val="1"/>
          <c:order val="1"/>
          <c:tx>
            <c:strRef>
              <c:f>Вычисления!$F$37</c:f>
              <c:strCache>
                <c:ptCount val="1"/>
                <c:pt idx="0">
                  <c:v>1 год реализации</c:v>
                </c:pt>
              </c:strCache>
            </c:strRef>
          </c:tx>
          <c:spPr>
            <a:ln w="28575" cap="rnd">
              <a:solidFill>
                <a:schemeClr val="accent2"/>
              </a:solidFill>
              <a:round/>
            </a:ln>
            <a:effectLst/>
          </c:spPr>
          <c:marker>
            <c:symbol val="none"/>
          </c:marker>
          <c:cat>
            <c:strRef>
              <c:f>Вычисления!$D$38:$D$63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Вычисления!$F$38:$F$63</c:f>
              <c:numCache>
                <c:formatCode>General</c:formatCode>
                <c:ptCount val="26"/>
                <c:pt idx="0">
                  <c:v>0.2</c:v>
                </c:pt>
                <c:pt idx="1">
                  <c:v>0.4</c:v>
                </c:pt>
                <c:pt idx="2">
                  <c:v>0.16666666666666666</c:v>
                </c:pt>
                <c:pt idx="3">
                  <c:v>0.5</c:v>
                </c:pt>
                <c:pt idx="4">
                  <c:v>0.25</c:v>
                </c:pt>
                <c:pt idx="5">
                  <c:v>0.5</c:v>
                </c:pt>
                <c:pt idx="6">
                  <c:v>0.5</c:v>
                </c:pt>
                <c:pt idx="7">
                  <c:v>0.66666666666666663</c:v>
                </c:pt>
                <c:pt idx="8">
                  <c:v>0.25</c:v>
                </c:pt>
                <c:pt idx="9">
                  <c:v>0.5714285714285714</c:v>
                </c:pt>
                <c:pt idx="10">
                  <c:v>0.5</c:v>
                </c:pt>
                <c:pt idx="11">
                  <c:v>0.4</c:v>
                </c:pt>
                <c:pt idx="12">
                  <c:v>1</c:v>
                </c:pt>
                <c:pt idx="13">
                  <c:v>0.6</c:v>
                </c:pt>
                <c:pt idx="14">
                  <c:v>0.4</c:v>
                </c:pt>
                <c:pt idx="15">
                  <c:v>0.5</c:v>
                </c:pt>
                <c:pt idx="16">
                  <c:v>0.66666666666666663</c:v>
                </c:pt>
                <c:pt idx="17">
                  <c:v>0.33333333333333331</c:v>
                </c:pt>
                <c:pt idx="18">
                  <c:v>0.4</c:v>
                </c:pt>
                <c:pt idx="19">
                  <c:v>0.66666666666666663</c:v>
                </c:pt>
                <c:pt idx="20">
                  <c:v>1</c:v>
                </c:pt>
                <c:pt idx="21">
                  <c:v>1</c:v>
                </c:pt>
                <c:pt idx="22">
                  <c:v>0.33333333333333331</c:v>
                </c:pt>
                <c:pt idx="23">
                  <c:v>0.5</c:v>
                </c:pt>
                <c:pt idx="24">
                  <c:v>0.5</c:v>
                </c:pt>
                <c:pt idx="25">
                  <c:v>0</c:v>
                </c:pt>
              </c:numCache>
            </c:numRef>
          </c:val>
          <c:extLst>
            <c:ext xmlns:c16="http://schemas.microsoft.com/office/drawing/2014/chart" uri="{C3380CC4-5D6E-409C-BE32-E72D297353CC}">
              <c16:uniqueId val="{00000001-F864-4689-8CEF-31D035C407E6}"/>
            </c:ext>
          </c:extLst>
        </c:ser>
        <c:ser>
          <c:idx val="2"/>
          <c:order val="2"/>
          <c:tx>
            <c:strRef>
              <c:f>Вычисления!$G$37</c:f>
              <c:strCache>
                <c:ptCount val="1"/>
                <c:pt idx="0">
                  <c:v>2 год реализации</c:v>
                </c:pt>
              </c:strCache>
            </c:strRef>
          </c:tx>
          <c:spPr>
            <a:ln w="28575" cap="rnd">
              <a:solidFill>
                <a:schemeClr val="accent3"/>
              </a:solidFill>
              <a:round/>
            </a:ln>
            <a:effectLst/>
          </c:spPr>
          <c:marker>
            <c:symbol val="none"/>
          </c:marker>
          <c:cat>
            <c:strRef>
              <c:f>Вычисления!$D$38:$D$63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Вычисления!$G$38:$G$63</c:f>
              <c:numCache>
                <c:formatCode>General</c:formatCode>
                <c:ptCount val="26"/>
                <c:pt idx="0">
                  <c:v>0.4</c:v>
                </c:pt>
                <c:pt idx="1">
                  <c:v>0.8</c:v>
                </c:pt>
                <c:pt idx="2">
                  <c:v>0.5</c:v>
                </c:pt>
                <c:pt idx="3">
                  <c:v>0.75</c:v>
                </c:pt>
                <c:pt idx="4">
                  <c:v>0.5</c:v>
                </c:pt>
                <c:pt idx="5">
                  <c:v>1</c:v>
                </c:pt>
                <c:pt idx="6">
                  <c:v>1</c:v>
                </c:pt>
                <c:pt idx="7">
                  <c:v>0.66666666666666663</c:v>
                </c:pt>
                <c:pt idx="8">
                  <c:v>0.5</c:v>
                </c:pt>
                <c:pt idx="9">
                  <c:v>0.8571428571428571</c:v>
                </c:pt>
                <c:pt idx="10">
                  <c:v>1</c:v>
                </c:pt>
                <c:pt idx="11">
                  <c:v>0.6</c:v>
                </c:pt>
                <c:pt idx="12">
                  <c:v>1</c:v>
                </c:pt>
                <c:pt idx="13">
                  <c:v>0.8</c:v>
                </c:pt>
                <c:pt idx="14">
                  <c:v>0.6</c:v>
                </c:pt>
                <c:pt idx="15">
                  <c:v>0.5</c:v>
                </c:pt>
                <c:pt idx="16">
                  <c:v>1</c:v>
                </c:pt>
                <c:pt idx="17">
                  <c:v>0.66666666666666663</c:v>
                </c:pt>
                <c:pt idx="18">
                  <c:v>0.6</c:v>
                </c:pt>
                <c:pt idx="19">
                  <c:v>1</c:v>
                </c:pt>
                <c:pt idx="20">
                  <c:v>1</c:v>
                </c:pt>
                <c:pt idx="21">
                  <c:v>1</c:v>
                </c:pt>
                <c:pt idx="22">
                  <c:v>0.66666666666666663</c:v>
                </c:pt>
                <c:pt idx="23">
                  <c:v>0.75</c:v>
                </c:pt>
                <c:pt idx="24">
                  <c:v>0.75</c:v>
                </c:pt>
                <c:pt idx="25">
                  <c:v>0.33333333333333331</c:v>
                </c:pt>
              </c:numCache>
            </c:numRef>
          </c:val>
          <c:extLst>
            <c:ext xmlns:c16="http://schemas.microsoft.com/office/drawing/2014/chart" uri="{C3380CC4-5D6E-409C-BE32-E72D297353CC}">
              <c16:uniqueId val="{00000002-F864-4689-8CEF-31D035C407E6}"/>
            </c:ext>
          </c:extLst>
        </c:ser>
        <c:ser>
          <c:idx val="3"/>
          <c:order val="3"/>
          <c:tx>
            <c:strRef>
              <c:f>Вычисления!$H$37</c:f>
              <c:strCache>
                <c:ptCount val="1"/>
                <c:pt idx="0">
                  <c:v>3 год реализации</c:v>
                </c:pt>
              </c:strCache>
            </c:strRef>
          </c:tx>
          <c:spPr>
            <a:ln w="28575" cap="rnd">
              <a:solidFill>
                <a:schemeClr val="accent4"/>
              </a:solidFill>
              <a:round/>
            </a:ln>
            <a:effectLst/>
          </c:spPr>
          <c:marker>
            <c:symbol val="none"/>
          </c:marker>
          <c:cat>
            <c:strRef>
              <c:f>Вычисления!$D$38:$D$63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Вычисления!$H$38:$H$63</c:f>
              <c:numCache>
                <c:formatCode>General</c:formatCode>
                <c:ptCount val="26"/>
                <c:pt idx="0">
                  <c:v>0.8</c:v>
                </c:pt>
                <c:pt idx="1">
                  <c:v>1</c:v>
                </c:pt>
                <c:pt idx="2">
                  <c:v>0.83333333333333337</c:v>
                </c:pt>
                <c:pt idx="3">
                  <c:v>1</c:v>
                </c:pt>
                <c:pt idx="4">
                  <c:v>0.75</c:v>
                </c:pt>
                <c:pt idx="5">
                  <c:v>1</c:v>
                </c:pt>
                <c:pt idx="6">
                  <c:v>1</c:v>
                </c:pt>
                <c:pt idx="7">
                  <c:v>1</c:v>
                </c:pt>
                <c:pt idx="8">
                  <c:v>0.75</c:v>
                </c:pt>
                <c:pt idx="9">
                  <c:v>1</c:v>
                </c:pt>
                <c:pt idx="10">
                  <c:v>1</c:v>
                </c:pt>
                <c:pt idx="11">
                  <c:v>0.8</c:v>
                </c:pt>
                <c:pt idx="12">
                  <c:v>1</c:v>
                </c:pt>
                <c:pt idx="13">
                  <c:v>1</c:v>
                </c:pt>
                <c:pt idx="14">
                  <c:v>0.8</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3-F864-4689-8CEF-31D035C407E6}"/>
            </c:ext>
          </c:extLst>
        </c:ser>
        <c:dLbls>
          <c:showLegendKey val="0"/>
          <c:showVal val="0"/>
          <c:showCatName val="0"/>
          <c:showSerName val="0"/>
          <c:showPercent val="0"/>
          <c:showBubbleSize val="0"/>
        </c:dLbls>
        <c:axId val="654382576"/>
        <c:axId val="670708976"/>
      </c:radarChart>
      <c:catAx>
        <c:axId val="65438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70708976"/>
        <c:crosses val="autoZero"/>
        <c:auto val="1"/>
        <c:lblAlgn val="ctr"/>
        <c:lblOffset val="100"/>
        <c:noMultiLvlLbl val="0"/>
      </c:catAx>
      <c:valAx>
        <c:axId val="67070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54382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ru-RU"/>
              <a:t>дИНАМИКА</a:t>
            </a:r>
            <a:r>
              <a:rPr lang="ru-RU" baseline="0"/>
              <a:t> РЕАЛИЗАЦИИ ПРАКТИК</a:t>
            </a:r>
            <a:endParaRPr lang="ru-RU"/>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ru-RU"/>
        </a:p>
      </c:txPr>
    </c:title>
    <c:autoTitleDeleted val="0"/>
    <c:plotArea>
      <c:layout/>
      <c:radarChart>
        <c:radarStyle val="filled"/>
        <c:varyColors val="0"/>
        <c:ser>
          <c:idx val="0"/>
          <c:order val="0"/>
          <c:tx>
            <c:strRef>
              <c:f>Вычисления!$N$3</c:f>
              <c:strCache>
                <c:ptCount val="1"/>
                <c:pt idx="0">
                  <c:v>PreStage</c:v>
                </c:pt>
              </c:strCache>
            </c:strRef>
          </c:tx>
          <c:spPr>
            <a:solidFill>
              <a:schemeClr val="accent4"/>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Вычисления!$N$4:$N$29</c:f>
              <c:numCache>
                <c:formatCode>General</c:formatCode>
                <c:ptCount val="26"/>
                <c:pt idx="0">
                  <c:v>0</c:v>
                </c:pt>
                <c:pt idx="1">
                  <c:v>0.2</c:v>
                </c:pt>
                <c:pt idx="2">
                  <c:v>0</c:v>
                </c:pt>
                <c:pt idx="3">
                  <c:v>0.5</c:v>
                </c:pt>
                <c:pt idx="4">
                  <c:v>0.33333333333333331</c:v>
                </c:pt>
                <c:pt idx="5">
                  <c:v>0</c:v>
                </c:pt>
                <c:pt idx="6">
                  <c:v>0</c:v>
                </c:pt>
                <c:pt idx="7">
                  <c:v>0.33333333333333331</c:v>
                </c:pt>
              </c:numCache>
            </c:numRef>
          </c:val>
          <c:extLst>
            <c:ext xmlns:c16="http://schemas.microsoft.com/office/drawing/2014/chart" uri="{C3380CC4-5D6E-409C-BE32-E72D297353CC}">
              <c16:uniqueId val="{00000000-0AF1-4B31-969B-53CD1D002713}"/>
            </c:ext>
          </c:extLst>
        </c:ser>
        <c:ser>
          <c:idx val="1"/>
          <c:order val="1"/>
          <c:tx>
            <c:strRef>
              <c:f>Вычисления!$O$3</c:f>
              <c:strCache>
                <c:ptCount val="1"/>
                <c:pt idx="0">
                  <c:v>MainStage</c:v>
                </c:pt>
              </c:strCache>
            </c:strRef>
          </c:tx>
          <c:spPr>
            <a:solidFill>
              <a:schemeClr val="accent6"/>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Вычисления!$O$4:$O$29</c:f>
              <c:numCache>
                <c:formatCode>General</c:formatCode>
                <c:ptCount val="26"/>
                <c:pt idx="7">
                  <c:v>0.33333333333333331</c:v>
                </c:pt>
                <c:pt idx="8">
                  <c:v>0.33333333333333331</c:v>
                </c:pt>
                <c:pt idx="9">
                  <c:v>0.2857142857142857</c:v>
                </c:pt>
                <c:pt idx="10">
                  <c:v>0.5</c:v>
                </c:pt>
                <c:pt idx="11">
                  <c:v>0.25</c:v>
                </c:pt>
                <c:pt idx="12">
                  <c:v>0.5</c:v>
                </c:pt>
                <c:pt idx="13">
                  <c:v>0.6</c:v>
                </c:pt>
                <c:pt idx="14">
                  <c:v>0.25</c:v>
                </c:pt>
                <c:pt idx="15">
                  <c:v>0.5</c:v>
                </c:pt>
                <c:pt idx="16">
                  <c:v>0.33333333333333331</c:v>
                </c:pt>
                <c:pt idx="17">
                  <c:v>0</c:v>
                </c:pt>
                <c:pt idx="18">
                  <c:v>0.2</c:v>
                </c:pt>
              </c:numCache>
            </c:numRef>
          </c:val>
          <c:extLst>
            <c:ext xmlns:c16="http://schemas.microsoft.com/office/drawing/2014/chart" uri="{C3380CC4-5D6E-409C-BE32-E72D297353CC}">
              <c16:uniqueId val="{00000001-0AF1-4B31-969B-53CD1D002713}"/>
            </c:ext>
          </c:extLst>
        </c:ser>
        <c:ser>
          <c:idx val="2"/>
          <c:order val="2"/>
          <c:tx>
            <c:strRef>
              <c:f>Вычисления!$P$3</c:f>
              <c:strCache>
                <c:ptCount val="1"/>
                <c:pt idx="0">
                  <c:v>PostStage</c:v>
                </c:pt>
              </c:strCache>
            </c:strRef>
          </c:tx>
          <c:spPr>
            <a:solidFill>
              <a:schemeClr val="accent5"/>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Вычисления!$P$4:$P$29</c:f>
              <c:numCache>
                <c:formatCode>General</c:formatCode>
                <c:ptCount val="26"/>
                <c:pt idx="18">
                  <c:v>0.2</c:v>
                </c:pt>
                <c:pt idx="19">
                  <c:v>0.33333333333333331</c:v>
                </c:pt>
                <c:pt idx="20">
                  <c:v>0.5</c:v>
                </c:pt>
                <c:pt idx="21">
                  <c:v>0.66666666666666663</c:v>
                </c:pt>
                <c:pt idx="22">
                  <c:v>0</c:v>
                </c:pt>
                <c:pt idx="23">
                  <c:v>0.25</c:v>
                </c:pt>
              </c:numCache>
            </c:numRef>
          </c:val>
          <c:extLst>
            <c:ext xmlns:c16="http://schemas.microsoft.com/office/drawing/2014/chart" uri="{C3380CC4-5D6E-409C-BE32-E72D297353CC}">
              <c16:uniqueId val="{00000002-0AF1-4B31-969B-53CD1D002713}"/>
            </c:ext>
          </c:extLst>
        </c:ser>
        <c:ser>
          <c:idx val="3"/>
          <c:order val="3"/>
          <c:tx>
            <c:strRef>
              <c:f>Вычисления!$Q$3</c:f>
              <c:strCache>
                <c:ptCount val="1"/>
                <c:pt idx="0">
                  <c:v>ПЭ</c:v>
                </c:pt>
              </c:strCache>
            </c:strRef>
          </c:tx>
          <c:spPr>
            <a:solidFill>
              <a:schemeClr val="accent2"/>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Вычисления!$Q$4:$Q$29</c:f>
              <c:numCache>
                <c:formatCode>General</c:formatCode>
                <c:ptCount val="26"/>
                <c:pt idx="0">
                  <c:v>0</c:v>
                </c:pt>
                <c:pt idx="23">
                  <c:v>0.25</c:v>
                </c:pt>
                <c:pt idx="24">
                  <c:v>0.25</c:v>
                </c:pt>
                <c:pt idx="25">
                  <c:v>0</c:v>
                </c:pt>
              </c:numCache>
            </c:numRef>
          </c:val>
          <c:extLst>
            <c:ext xmlns:c16="http://schemas.microsoft.com/office/drawing/2014/chart" uri="{C3380CC4-5D6E-409C-BE32-E72D297353CC}">
              <c16:uniqueId val="{00000003-0AF1-4B31-969B-53CD1D002713}"/>
            </c:ext>
          </c:extLst>
        </c:ser>
        <c:ser>
          <c:idx val="4"/>
          <c:order val="4"/>
          <c:tx>
            <c:strRef>
              <c:f>Вычисления!$R$3</c:f>
              <c:strCache>
                <c:ptCount val="1"/>
                <c:pt idx="0">
                  <c:v>1 этап Pre</c:v>
                </c:pt>
              </c:strCache>
            </c:strRef>
          </c:tx>
          <c:spPr>
            <a:solidFill>
              <a:schemeClr val="accent4">
                <a:alpha val="5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Вычисления!$R$4:$R$29</c:f>
              <c:numCache>
                <c:formatCode>General</c:formatCode>
                <c:ptCount val="26"/>
                <c:pt idx="0">
                  <c:v>0.25</c:v>
                </c:pt>
                <c:pt idx="1">
                  <c:v>0.4</c:v>
                </c:pt>
                <c:pt idx="2">
                  <c:v>0.2</c:v>
                </c:pt>
                <c:pt idx="3">
                  <c:v>0.5</c:v>
                </c:pt>
                <c:pt idx="4">
                  <c:v>0.33333333333333331</c:v>
                </c:pt>
                <c:pt idx="5">
                  <c:v>0.5</c:v>
                </c:pt>
                <c:pt idx="6">
                  <c:v>0.5</c:v>
                </c:pt>
                <c:pt idx="7">
                  <c:v>0.66666666666666663</c:v>
                </c:pt>
              </c:numCache>
            </c:numRef>
          </c:val>
          <c:extLst>
            <c:ext xmlns:c16="http://schemas.microsoft.com/office/drawing/2014/chart" uri="{C3380CC4-5D6E-409C-BE32-E72D297353CC}">
              <c16:uniqueId val="{00000004-0AF1-4B31-969B-53CD1D002713}"/>
            </c:ext>
          </c:extLst>
        </c:ser>
        <c:ser>
          <c:idx val="5"/>
          <c:order val="5"/>
          <c:tx>
            <c:strRef>
              <c:f>Вычисления!$S$3</c:f>
              <c:strCache>
                <c:ptCount val="1"/>
                <c:pt idx="0">
                  <c:v>1 этап Main</c:v>
                </c:pt>
              </c:strCache>
            </c:strRef>
          </c:tx>
          <c:spPr>
            <a:solidFill>
              <a:schemeClr val="accent6">
                <a:alpha val="5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Вычисления!$S$4:$S$29</c:f>
              <c:numCache>
                <c:formatCode>General</c:formatCode>
                <c:ptCount val="26"/>
                <c:pt idx="7">
                  <c:v>0.66666666666666663</c:v>
                </c:pt>
                <c:pt idx="8">
                  <c:v>0.33333333333333331</c:v>
                </c:pt>
                <c:pt idx="9">
                  <c:v>0.5714285714285714</c:v>
                </c:pt>
                <c:pt idx="10">
                  <c:v>0.5</c:v>
                </c:pt>
                <c:pt idx="11">
                  <c:v>0.5</c:v>
                </c:pt>
                <c:pt idx="12">
                  <c:v>1</c:v>
                </c:pt>
                <c:pt idx="13">
                  <c:v>0.6</c:v>
                </c:pt>
                <c:pt idx="14">
                  <c:v>0.5</c:v>
                </c:pt>
                <c:pt idx="15">
                  <c:v>0.5</c:v>
                </c:pt>
                <c:pt idx="16">
                  <c:v>0.66666666666666663</c:v>
                </c:pt>
                <c:pt idx="17">
                  <c:v>0.33333333333333331</c:v>
                </c:pt>
                <c:pt idx="18">
                  <c:v>0.4</c:v>
                </c:pt>
              </c:numCache>
            </c:numRef>
          </c:val>
          <c:extLst>
            <c:ext xmlns:c16="http://schemas.microsoft.com/office/drawing/2014/chart" uri="{C3380CC4-5D6E-409C-BE32-E72D297353CC}">
              <c16:uniqueId val="{00000005-0AF1-4B31-969B-53CD1D002713}"/>
            </c:ext>
          </c:extLst>
        </c:ser>
        <c:ser>
          <c:idx val="6"/>
          <c:order val="6"/>
          <c:tx>
            <c:strRef>
              <c:f>Вычисления!$T$3</c:f>
              <c:strCache>
                <c:ptCount val="1"/>
                <c:pt idx="0">
                  <c:v>1 этап Post</c:v>
                </c:pt>
              </c:strCache>
            </c:strRef>
          </c:tx>
          <c:spPr>
            <a:solidFill>
              <a:schemeClr val="accent5">
                <a:alpha val="5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Вычисления!$T$4:$T$29</c:f>
              <c:numCache>
                <c:formatCode>General</c:formatCode>
                <c:ptCount val="26"/>
                <c:pt idx="18">
                  <c:v>0.4</c:v>
                </c:pt>
                <c:pt idx="19">
                  <c:v>0.66666666666666663</c:v>
                </c:pt>
                <c:pt idx="20">
                  <c:v>1</c:v>
                </c:pt>
                <c:pt idx="21">
                  <c:v>1</c:v>
                </c:pt>
                <c:pt idx="22">
                  <c:v>0.33333333333333331</c:v>
                </c:pt>
                <c:pt idx="23">
                  <c:v>0.5</c:v>
                </c:pt>
              </c:numCache>
            </c:numRef>
          </c:val>
          <c:extLst>
            <c:ext xmlns:c16="http://schemas.microsoft.com/office/drawing/2014/chart" uri="{C3380CC4-5D6E-409C-BE32-E72D297353CC}">
              <c16:uniqueId val="{00000006-0AF1-4B31-969B-53CD1D002713}"/>
            </c:ext>
          </c:extLst>
        </c:ser>
        <c:ser>
          <c:idx val="7"/>
          <c:order val="7"/>
          <c:tx>
            <c:strRef>
              <c:f>Вычисления!$U$3</c:f>
              <c:strCache>
                <c:ptCount val="1"/>
                <c:pt idx="0">
                  <c:v>1 этап ПЭ</c:v>
                </c:pt>
              </c:strCache>
            </c:strRef>
          </c:tx>
          <c:spPr>
            <a:solidFill>
              <a:schemeClr val="accent2">
                <a:alpha val="5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Вычисления!$U$4:$U$29</c:f>
              <c:numCache>
                <c:formatCode>General</c:formatCode>
                <c:ptCount val="26"/>
                <c:pt idx="0">
                  <c:v>0.25</c:v>
                </c:pt>
                <c:pt idx="23">
                  <c:v>0.5</c:v>
                </c:pt>
                <c:pt idx="24">
                  <c:v>0.5</c:v>
                </c:pt>
                <c:pt idx="25">
                  <c:v>0</c:v>
                </c:pt>
              </c:numCache>
            </c:numRef>
          </c:val>
          <c:extLst>
            <c:ext xmlns:c16="http://schemas.microsoft.com/office/drawing/2014/chart" uri="{C3380CC4-5D6E-409C-BE32-E72D297353CC}">
              <c16:uniqueId val="{00000007-0AF1-4B31-969B-53CD1D002713}"/>
            </c:ext>
          </c:extLst>
        </c:ser>
        <c:ser>
          <c:idx val="8"/>
          <c:order val="8"/>
          <c:tx>
            <c:strRef>
              <c:f>Вычисления!$V$3</c:f>
              <c:strCache>
                <c:ptCount val="1"/>
                <c:pt idx="0">
                  <c:v>2 этап Pre</c:v>
                </c:pt>
              </c:strCache>
            </c:strRef>
          </c:tx>
          <c:spPr>
            <a:solidFill>
              <a:schemeClr val="accent4">
                <a:alpha val="25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Вычисления!$V$4:$V$29</c:f>
              <c:numCache>
                <c:formatCode>General</c:formatCode>
                <c:ptCount val="26"/>
                <c:pt idx="0">
                  <c:v>0.5</c:v>
                </c:pt>
                <c:pt idx="1">
                  <c:v>0.8</c:v>
                </c:pt>
                <c:pt idx="2">
                  <c:v>0.6</c:v>
                </c:pt>
                <c:pt idx="3">
                  <c:v>0.75</c:v>
                </c:pt>
                <c:pt idx="4">
                  <c:v>0.66666666666666663</c:v>
                </c:pt>
                <c:pt idx="5">
                  <c:v>1</c:v>
                </c:pt>
                <c:pt idx="6">
                  <c:v>1</c:v>
                </c:pt>
                <c:pt idx="7">
                  <c:v>0.66666666666666663</c:v>
                </c:pt>
              </c:numCache>
            </c:numRef>
          </c:val>
          <c:extLst>
            <c:ext xmlns:c16="http://schemas.microsoft.com/office/drawing/2014/chart" uri="{C3380CC4-5D6E-409C-BE32-E72D297353CC}">
              <c16:uniqueId val="{00000008-0AF1-4B31-969B-53CD1D002713}"/>
            </c:ext>
          </c:extLst>
        </c:ser>
        <c:ser>
          <c:idx val="9"/>
          <c:order val="9"/>
          <c:tx>
            <c:strRef>
              <c:f>Вычисления!$W$3</c:f>
              <c:strCache>
                <c:ptCount val="1"/>
                <c:pt idx="0">
                  <c:v>2 этап Main</c:v>
                </c:pt>
              </c:strCache>
            </c:strRef>
          </c:tx>
          <c:spPr>
            <a:solidFill>
              <a:schemeClr val="accent6">
                <a:alpha val="25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Вычисления!$W$4:$W$29</c:f>
              <c:numCache>
                <c:formatCode>General</c:formatCode>
                <c:ptCount val="26"/>
                <c:pt idx="7">
                  <c:v>0.66666666666666663</c:v>
                </c:pt>
                <c:pt idx="8">
                  <c:v>0.66666666666666663</c:v>
                </c:pt>
                <c:pt idx="9">
                  <c:v>0.8571428571428571</c:v>
                </c:pt>
                <c:pt idx="10">
                  <c:v>1</c:v>
                </c:pt>
                <c:pt idx="11">
                  <c:v>0.75</c:v>
                </c:pt>
                <c:pt idx="12">
                  <c:v>1</c:v>
                </c:pt>
                <c:pt idx="13">
                  <c:v>0.8</c:v>
                </c:pt>
                <c:pt idx="14">
                  <c:v>0.75</c:v>
                </c:pt>
                <c:pt idx="15">
                  <c:v>0.5</c:v>
                </c:pt>
                <c:pt idx="16">
                  <c:v>1</c:v>
                </c:pt>
                <c:pt idx="17">
                  <c:v>0.66666666666666663</c:v>
                </c:pt>
                <c:pt idx="18">
                  <c:v>0.6</c:v>
                </c:pt>
              </c:numCache>
            </c:numRef>
          </c:val>
          <c:extLst>
            <c:ext xmlns:c16="http://schemas.microsoft.com/office/drawing/2014/chart" uri="{C3380CC4-5D6E-409C-BE32-E72D297353CC}">
              <c16:uniqueId val="{00000009-0AF1-4B31-969B-53CD1D002713}"/>
            </c:ext>
          </c:extLst>
        </c:ser>
        <c:ser>
          <c:idx val="10"/>
          <c:order val="10"/>
          <c:tx>
            <c:strRef>
              <c:f>Вычисления!$X$3</c:f>
              <c:strCache>
                <c:ptCount val="1"/>
                <c:pt idx="0">
                  <c:v>2 этап Post</c:v>
                </c:pt>
              </c:strCache>
            </c:strRef>
          </c:tx>
          <c:spPr>
            <a:solidFill>
              <a:schemeClr val="accent5">
                <a:alpha val="25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Вычисления!$X$4:$X$29</c:f>
              <c:numCache>
                <c:formatCode>General</c:formatCode>
                <c:ptCount val="26"/>
                <c:pt idx="18">
                  <c:v>0.6</c:v>
                </c:pt>
                <c:pt idx="19">
                  <c:v>1</c:v>
                </c:pt>
                <c:pt idx="20">
                  <c:v>1</c:v>
                </c:pt>
                <c:pt idx="21">
                  <c:v>1</c:v>
                </c:pt>
                <c:pt idx="22">
                  <c:v>0.66666666666666663</c:v>
                </c:pt>
                <c:pt idx="23">
                  <c:v>0.75</c:v>
                </c:pt>
              </c:numCache>
            </c:numRef>
          </c:val>
          <c:extLst>
            <c:ext xmlns:c16="http://schemas.microsoft.com/office/drawing/2014/chart" uri="{C3380CC4-5D6E-409C-BE32-E72D297353CC}">
              <c16:uniqueId val="{0000000A-0AF1-4B31-969B-53CD1D002713}"/>
            </c:ext>
          </c:extLst>
        </c:ser>
        <c:ser>
          <c:idx val="11"/>
          <c:order val="11"/>
          <c:tx>
            <c:strRef>
              <c:f>Вычисления!$Y$3</c:f>
              <c:strCache>
                <c:ptCount val="1"/>
                <c:pt idx="0">
                  <c:v>2 этап ПЭ</c:v>
                </c:pt>
              </c:strCache>
            </c:strRef>
          </c:tx>
          <c:spPr>
            <a:solidFill>
              <a:schemeClr val="accent2">
                <a:alpha val="25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Вычисления!$Y$4:$Y$29</c:f>
              <c:numCache>
                <c:formatCode>General</c:formatCode>
                <c:ptCount val="26"/>
                <c:pt idx="0">
                  <c:v>0.5</c:v>
                </c:pt>
                <c:pt idx="23">
                  <c:v>0.75</c:v>
                </c:pt>
                <c:pt idx="24">
                  <c:v>0.75</c:v>
                </c:pt>
                <c:pt idx="25">
                  <c:v>0.33333333333333331</c:v>
                </c:pt>
              </c:numCache>
            </c:numRef>
          </c:val>
          <c:extLst>
            <c:ext xmlns:c16="http://schemas.microsoft.com/office/drawing/2014/chart" uri="{C3380CC4-5D6E-409C-BE32-E72D297353CC}">
              <c16:uniqueId val="{0000000B-0AF1-4B31-969B-53CD1D002713}"/>
            </c:ext>
          </c:extLst>
        </c:ser>
        <c:ser>
          <c:idx val="12"/>
          <c:order val="12"/>
          <c:tx>
            <c:strRef>
              <c:f>Вычисления!$Z$3</c:f>
              <c:strCache>
                <c:ptCount val="1"/>
                <c:pt idx="0">
                  <c:v>3 этап Pre</c:v>
                </c:pt>
              </c:strCache>
            </c:strRef>
          </c:tx>
          <c:spPr>
            <a:solidFill>
              <a:schemeClr val="accent4">
                <a:alpha val="17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Вычисления!$Z$4:$Z$29</c:f>
              <c:numCache>
                <c:formatCode>General</c:formatCode>
                <c:ptCount val="26"/>
                <c:pt idx="0">
                  <c:v>1</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C-0AF1-4B31-969B-53CD1D002713}"/>
            </c:ext>
          </c:extLst>
        </c:ser>
        <c:ser>
          <c:idx val="13"/>
          <c:order val="13"/>
          <c:tx>
            <c:strRef>
              <c:f>Вычисления!$AA$3</c:f>
              <c:strCache>
                <c:ptCount val="1"/>
                <c:pt idx="0">
                  <c:v>3 этап Main</c:v>
                </c:pt>
              </c:strCache>
            </c:strRef>
          </c:tx>
          <c:spPr>
            <a:solidFill>
              <a:schemeClr val="accent6">
                <a:alpha val="9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Вычисления!$AA$4:$AA$29</c:f>
              <c:numCache>
                <c:formatCode>General</c:formatCode>
                <c:ptCount val="26"/>
                <c:pt idx="7">
                  <c:v>1</c:v>
                </c:pt>
                <c:pt idx="8">
                  <c:v>1</c:v>
                </c:pt>
                <c:pt idx="9">
                  <c:v>1</c:v>
                </c:pt>
                <c:pt idx="10">
                  <c:v>1</c:v>
                </c:pt>
                <c:pt idx="11">
                  <c:v>1</c:v>
                </c:pt>
                <c:pt idx="12">
                  <c:v>1</c:v>
                </c:pt>
                <c:pt idx="13">
                  <c:v>1</c:v>
                </c:pt>
                <c:pt idx="14">
                  <c:v>1</c:v>
                </c:pt>
                <c:pt idx="15">
                  <c:v>1</c:v>
                </c:pt>
                <c:pt idx="16">
                  <c:v>1</c:v>
                </c:pt>
                <c:pt idx="17">
                  <c:v>1</c:v>
                </c:pt>
                <c:pt idx="18">
                  <c:v>1</c:v>
                </c:pt>
              </c:numCache>
            </c:numRef>
          </c:val>
          <c:extLst>
            <c:ext xmlns:c16="http://schemas.microsoft.com/office/drawing/2014/chart" uri="{C3380CC4-5D6E-409C-BE32-E72D297353CC}">
              <c16:uniqueId val="{0000000D-0AF1-4B31-969B-53CD1D002713}"/>
            </c:ext>
          </c:extLst>
        </c:ser>
        <c:ser>
          <c:idx val="14"/>
          <c:order val="14"/>
          <c:tx>
            <c:strRef>
              <c:f>Вычисления!$AB$3</c:f>
              <c:strCache>
                <c:ptCount val="1"/>
                <c:pt idx="0">
                  <c:v>3 этап Post</c:v>
                </c:pt>
              </c:strCache>
            </c:strRef>
          </c:tx>
          <c:spPr>
            <a:solidFill>
              <a:schemeClr val="accent5">
                <a:alpha val="1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Вычисления!$AB$4:$AB$29</c:f>
              <c:numCache>
                <c:formatCode>General</c:formatCode>
                <c:ptCount val="26"/>
                <c:pt idx="18">
                  <c:v>1</c:v>
                </c:pt>
                <c:pt idx="19">
                  <c:v>1</c:v>
                </c:pt>
                <c:pt idx="20">
                  <c:v>1</c:v>
                </c:pt>
                <c:pt idx="21">
                  <c:v>1</c:v>
                </c:pt>
                <c:pt idx="22">
                  <c:v>1</c:v>
                </c:pt>
                <c:pt idx="23">
                  <c:v>1</c:v>
                </c:pt>
              </c:numCache>
            </c:numRef>
          </c:val>
          <c:extLst>
            <c:ext xmlns:c16="http://schemas.microsoft.com/office/drawing/2014/chart" uri="{C3380CC4-5D6E-409C-BE32-E72D297353CC}">
              <c16:uniqueId val="{0000000E-0AF1-4B31-969B-53CD1D002713}"/>
            </c:ext>
          </c:extLst>
        </c:ser>
        <c:ser>
          <c:idx val="15"/>
          <c:order val="15"/>
          <c:tx>
            <c:strRef>
              <c:f>Вычисления!$AC$3</c:f>
              <c:strCache>
                <c:ptCount val="1"/>
                <c:pt idx="0">
                  <c:v>3 этап ПЭ</c:v>
                </c:pt>
              </c:strCache>
            </c:strRef>
          </c:tx>
          <c:spPr>
            <a:solidFill>
              <a:schemeClr val="accent2">
                <a:alpha val="1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Вычисления!$AC$4:$AC$29</c:f>
              <c:numCache>
                <c:formatCode>General</c:formatCode>
                <c:ptCount val="26"/>
                <c:pt idx="0">
                  <c:v>1</c:v>
                </c:pt>
                <c:pt idx="23">
                  <c:v>1</c:v>
                </c:pt>
                <c:pt idx="24">
                  <c:v>1</c:v>
                </c:pt>
                <c:pt idx="25">
                  <c:v>1</c:v>
                </c:pt>
              </c:numCache>
            </c:numRef>
          </c:val>
          <c:extLst>
            <c:ext xmlns:c16="http://schemas.microsoft.com/office/drawing/2014/chart" uri="{C3380CC4-5D6E-409C-BE32-E72D297353CC}">
              <c16:uniqueId val="{0000000F-0AF1-4B31-969B-53CD1D002713}"/>
            </c:ext>
          </c:extLst>
        </c:ser>
        <c:dLbls>
          <c:showLegendKey val="0"/>
          <c:showVal val="0"/>
          <c:showCatName val="0"/>
          <c:showSerName val="0"/>
          <c:showPercent val="0"/>
          <c:showBubbleSize val="0"/>
        </c:dLbls>
        <c:axId val="576971536"/>
        <c:axId val="670709808"/>
      </c:radarChart>
      <c:catAx>
        <c:axId val="57697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70709808"/>
        <c:crosses val="autoZero"/>
        <c:auto val="1"/>
        <c:lblAlgn val="ctr"/>
        <c:lblOffset val="100"/>
        <c:noMultiLvlLbl val="0"/>
      </c:catAx>
      <c:valAx>
        <c:axId val="67070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76971536"/>
        <c:crosses val="autoZero"/>
        <c:crossBetween val="between"/>
      </c:valAx>
      <c:spPr>
        <a:noFill/>
        <a:ln>
          <a:noFill/>
        </a:ln>
        <a:effectLst/>
      </c:spPr>
    </c:plotArea>
    <c:legend>
      <c:legendPos val="t"/>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ru-RU"/>
              <a:t>Динамика реализации практик (с учетом неактуальных)</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ru-RU"/>
        </a:p>
      </c:txPr>
    </c:title>
    <c:autoTitleDeleted val="0"/>
    <c:plotArea>
      <c:layout/>
      <c:radarChart>
        <c:radarStyle val="filled"/>
        <c:varyColors val="0"/>
        <c:ser>
          <c:idx val="0"/>
          <c:order val="0"/>
          <c:tx>
            <c:strRef>
              <c:f>Вычисления!$N$37</c:f>
              <c:strCache>
                <c:ptCount val="1"/>
                <c:pt idx="0">
                  <c:v>PreStage</c:v>
                </c:pt>
              </c:strCache>
            </c:strRef>
          </c:tx>
          <c:spPr>
            <a:solidFill>
              <a:schemeClr val="accent4"/>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Вычисления!$N$38:$N$63</c:f>
              <c:numCache>
                <c:formatCode>General</c:formatCode>
                <c:ptCount val="26"/>
                <c:pt idx="0">
                  <c:v>0</c:v>
                </c:pt>
                <c:pt idx="1">
                  <c:v>0.2</c:v>
                </c:pt>
                <c:pt idx="2">
                  <c:v>0</c:v>
                </c:pt>
                <c:pt idx="3">
                  <c:v>0.5</c:v>
                </c:pt>
                <c:pt idx="4">
                  <c:v>0.25</c:v>
                </c:pt>
                <c:pt idx="5">
                  <c:v>0</c:v>
                </c:pt>
                <c:pt idx="6">
                  <c:v>0</c:v>
                </c:pt>
                <c:pt idx="7">
                  <c:v>0.33333333333333331</c:v>
                </c:pt>
              </c:numCache>
            </c:numRef>
          </c:val>
          <c:extLst>
            <c:ext xmlns:c16="http://schemas.microsoft.com/office/drawing/2014/chart" uri="{C3380CC4-5D6E-409C-BE32-E72D297353CC}">
              <c16:uniqueId val="{00000000-0AF1-4B31-969B-53CD1D002713}"/>
            </c:ext>
          </c:extLst>
        </c:ser>
        <c:ser>
          <c:idx val="1"/>
          <c:order val="1"/>
          <c:tx>
            <c:strRef>
              <c:f>Вычисления!$O$37</c:f>
              <c:strCache>
                <c:ptCount val="1"/>
                <c:pt idx="0">
                  <c:v>MainStage</c:v>
                </c:pt>
              </c:strCache>
            </c:strRef>
          </c:tx>
          <c:spPr>
            <a:solidFill>
              <a:schemeClr val="accent6"/>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Вычисления!$O$38:$O$63</c:f>
              <c:numCache>
                <c:formatCode>General</c:formatCode>
                <c:ptCount val="26"/>
                <c:pt idx="7">
                  <c:v>0.33333333333333331</c:v>
                </c:pt>
                <c:pt idx="8">
                  <c:v>0.25</c:v>
                </c:pt>
                <c:pt idx="9">
                  <c:v>0.2857142857142857</c:v>
                </c:pt>
                <c:pt idx="10">
                  <c:v>0.5</c:v>
                </c:pt>
                <c:pt idx="11">
                  <c:v>0.2</c:v>
                </c:pt>
                <c:pt idx="12">
                  <c:v>0.5</c:v>
                </c:pt>
                <c:pt idx="13">
                  <c:v>0.6</c:v>
                </c:pt>
                <c:pt idx="14">
                  <c:v>0.2</c:v>
                </c:pt>
                <c:pt idx="15">
                  <c:v>0.5</c:v>
                </c:pt>
                <c:pt idx="16">
                  <c:v>0.33333333333333331</c:v>
                </c:pt>
                <c:pt idx="17">
                  <c:v>0</c:v>
                </c:pt>
                <c:pt idx="18">
                  <c:v>0.2</c:v>
                </c:pt>
              </c:numCache>
            </c:numRef>
          </c:val>
          <c:extLst>
            <c:ext xmlns:c16="http://schemas.microsoft.com/office/drawing/2014/chart" uri="{C3380CC4-5D6E-409C-BE32-E72D297353CC}">
              <c16:uniqueId val="{00000001-0AF1-4B31-969B-53CD1D002713}"/>
            </c:ext>
          </c:extLst>
        </c:ser>
        <c:ser>
          <c:idx val="2"/>
          <c:order val="2"/>
          <c:tx>
            <c:strRef>
              <c:f>Вычисления!$P$37</c:f>
              <c:strCache>
                <c:ptCount val="1"/>
                <c:pt idx="0">
                  <c:v>PostStage</c:v>
                </c:pt>
              </c:strCache>
            </c:strRef>
          </c:tx>
          <c:spPr>
            <a:solidFill>
              <a:schemeClr val="accent5"/>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Вычисления!$P$38:$P$63</c:f>
              <c:numCache>
                <c:formatCode>General</c:formatCode>
                <c:ptCount val="26"/>
                <c:pt idx="18">
                  <c:v>0.2</c:v>
                </c:pt>
                <c:pt idx="19">
                  <c:v>0.33333333333333331</c:v>
                </c:pt>
                <c:pt idx="20">
                  <c:v>0.5</c:v>
                </c:pt>
                <c:pt idx="21">
                  <c:v>0.66666666666666663</c:v>
                </c:pt>
                <c:pt idx="22">
                  <c:v>0</c:v>
                </c:pt>
                <c:pt idx="23">
                  <c:v>0.25</c:v>
                </c:pt>
              </c:numCache>
            </c:numRef>
          </c:val>
          <c:extLst>
            <c:ext xmlns:c16="http://schemas.microsoft.com/office/drawing/2014/chart" uri="{C3380CC4-5D6E-409C-BE32-E72D297353CC}">
              <c16:uniqueId val="{00000002-0AF1-4B31-969B-53CD1D002713}"/>
            </c:ext>
          </c:extLst>
        </c:ser>
        <c:ser>
          <c:idx val="3"/>
          <c:order val="3"/>
          <c:tx>
            <c:strRef>
              <c:f>Вычисления!$Q$37</c:f>
              <c:strCache>
                <c:ptCount val="1"/>
                <c:pt idx="0">
                  <c:v>ПЭ</c:v>
                </c:pt>
              </c:strCache>
            </c:strRef>
          </c:tx>
          <c:spPr>
            <a:solidFill>
              <a:schemeClr val="accent2"/>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Вычисления!$Q$38:$Q$63</c:f>
              <c:numCache>
                <c:formatCode>General</c:formatCode>
                <c:ptCount val="26"/>
                <c:pt idx="0">
                  <c:v>0</c:v>
                </c:pt>
                <c:pt idx="23">
                  <c:v>0.25</c:v>
                </c:pt>
                <c:pt idx="24">
                  <c:v>0.25</c:v>
                </c:pt>
                <c:pt idx="25">
                  <c:v>0</c:v>
                </c:pt>
              </c:numCache>
            </c:numRef>
          </c:val>
          <c:extLst>
            <c:ext xmlns:c16="http://schemas.microsoft.com/office/drawing/2014/chart" uri="{C3380CC4-5D6E-409C-BE32-E72D297353CC}">
              <c16:uniqueId val="{00000003-0AF1-4B31-969B-53CD1D002713}"/>
            </c:ext>
          </c:extLst>
        </c:ser>
        <c:ser>
          <c:idx val="4"/>
          <c:order val="4"/>
          <c:tx>
            <c:strRef>
              <c:f>Вычисления!$R$37</c:f>
              <c:strCache>
                <c:ptCount val="1"/>
                <c:pt idx="0">
                  <c:v>1 этап Pre</c:v>
                </c:pt>
              </c:strCache>
            </c:strRef>
          </c:tx>
          <c:spPr>
            <a:solidFill>
              <a:schemeClr val="accent4">
                <a:alpha val="50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Вычисления!$R$38:$R$63</c:f>
              <c:numCache>
                <c:formatCode>General</c:formatCode>
                <c:ptCount val="26"/>
                <c:pt idx="0">
                  <c:v>0.2</c:v>
                </c:pt>
                <c:pt idx="1">
                  <c:v>0.4</c:v>
                </c:pt>
                <c:pt idx="2">
                  <c:v>0.16666666666666666</c:v>
                </c:pt>
                <c:pt idx="3">
                  <c:v>0.5</c:v>
                </c:pt>
                <c:pt idx="4">
                  <c:v>0.25</c:v>
                </c:pt>
                <c:pt idx="5">
                  <c:v>0.5</c:v>
                </c:pt>
                <c:pt idx="6">
                  <c:v>0.5</c:v>
                </c:pt>
                <c:pt idx="7">
                  <c:v>0.66666666666666663</c:v>
                </c:pt>
              </c:numCache>
            </c:numRef>
          </c:val>
          <c:extLst>
            <c:ext xmlns:c16="http://schemas.microsoft.com/office/drawing/2014/chart" uri="{C3380CC4-5D6E-409C-BE32-E72D297353CC}">
              <c16:uniqueId val="{00000004-0AF1-4B31-969B-53CD1D002713}"/>
            </c:ext>
          </c:extLst>
        </c:ser>
        <c:ser>
          <c:idx val="5"/>
          <c:order val="5"/>
          <c:tx>
            <c:strRef>
              <c:f>Вычисления!$S$37</c:f>
              <c:strCache>
                <c:ptCount val="1"/>
                <c:pt idx="0">
                  <c:v>1 этап Main</c:v>
                </c:pt>
              </c:strCache>
            </c:strRef>
          </c:tx>
          <c:spPr>
            <a:solidFill>
              <a:schemeClr val="accent6">
                <a:alpha val="50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Вычисления!$S$38:$S$63</c:f>
              <c:numCache>
                <c:formatCode>General</c:formatCode>
                <c:ptCount val="26"/>
                <c:pt idx="7">
                  <c:v>0.66666666666666663</c:v>
                </c:pt>
                <c:pt idx="8">
                  <c:v>0.25</c:v>
                </c:pt>
                <c:pt idx="9">
                  <c:v>0.5714285714285714</c:v>
                </c:pt>
                <c:pt idx="10">
                  <c:v>0.5</c:v>
                </c:pt>
                <c:pt idx="11">
                  <c:v>0.4</c:v>
                </c:pt>
                <c:pt idx="12">
                  <c:v>1</c:v>
                </c:pt>
                <c:pt idx="13">
                  <c:v>0.6</c:v>
                </c:pt>
                <c:pt idx="14">
                  <c:v>0.4</c:v>
                </c:pt>
                <c:pt idx="15">
                  <c:v>0.5</c:v>
                </c:pt>
                <c:pt idx="16">
                  <c:v>0.66666666666666663</c:v>
                </c:pt>
                <c:pt idx="17">
                  <c:v>0.33333333333333331</c:v>
                </c:pt>
                <c:pt idx="18">
                  <c:v>0.4</c:v>
                </c:pt>
              </c:numCache>
            </c:numRef>
          </c:val>
          <c:extLst>
            <c:ext xmlns:c16="http://schemas.microsoft.com/office/drawing/2014/chart" uri="{C3380CC4-5D6E-409C-BE32-E72D297353CC}">
              <c16:uniqueId val="{00000005-0AF1-4B31-969B-53CD1D002713}"/>
            </c:ext>
          </c:extLst>
        </c:ser>
        <c:ser>
          <c:idx val="6"/>
          <c:order val="6"/>
          <c:tx>
            <c:strRef>
              <c:f>Вычисления!$T$37</c:f>
              <c:strCache>
                <c:ptCount val="1"/>
                <c:pt idx="0">
                  <c:v>1 этап Post</c:v>
                </c:pt>
              </c:strCache>
            </c:strRef>
          </c:tx>
          <c:spPr>
            <a:solidFill>
              <a:schemeClr val="accent5">
                <a:alpha val="50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Вычисления!$T$38:$T$63</c:f>
              <c:numCache>
                <c:formatCode>General</c:formatCode>
                <c:ptCount val="26"/>
                <c:pt idx="18">
                  <c:v>0.4</c:v>
                </c:pt>
                <c:pt idx="19">
                  <c:v>0.66666666666666663</c:v>
                </c:pt>
                <c:pt idx="20">
                  <c:v>1</c:v>
                </c:pt>
                <c:pt idx="21">
                  <c:v>1</c:v>
                </c:pt>
                <c:pt idx="22">
                  <c:v>0.33333333333333331</c:v>
                </c:pt>
                <c:pt idx="23">
                  <c:v>0.5</c:v>
                </c:pt>
              </c:numCache>
            </c:numRef>
          </c:val>
          <c:extLst>
            <c:ext xmlns:c16="http://schemas.microsoft.com/office/drawing/2014/chart" uri="{C3380CC4-5D6E-409C-BE32-E72D297353CC}">
              <c16:uniqueId val="{00000006-0AF1-4B31-969B-53CD1D002713}"/>
            </c:ext>
          </c:extLst>
        </c:ser>
        <c:ser>
          <c:idx val="7"/>
          <c:order val="7"/>
          <c:tx>
            <c:strRef>
              <c:f>Вычисления!$U$37</c:f>
              <c:strCache>
                <c:ptCount val="1"/>
                <c:pt idx="0">
                  <c:v>1 этап ПЭ</c:v>
                </c:pt>
              </c:strCache>
            </c:strRef>
          </c:tx>
          <c:spPr>
            <a:solidFill>
              <a:schemeClr val="accent2">
                <a:alpha val="50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Вычисления!$U$38:$U$63</c:f>
              <c:numCache>
                <c:formatCode>General</c:formatCode>
                <c:ptCount val="26"/>
                <c:pt idx="0">
                  <c:v>0.2</c:v>
                </c:pt>
                <c:pt idx="23">
                  <c:v>0.5</c:v>
                </c:pt>
                <c:pt idx="24">
                  <c:v>0.5</c:v>
                </c:pt>
                <c:pt idx="25">
                  <c:v>0</c:v>
                </c:pt>
              </c:numCache>
            </c:numRef>
          </c:val>
          <c:extLst>
            <c:ext xmlns:c16="http://schemas.microsoft.com/office/drawing/2014/chart" uri="{C3380CC4-5D6E-409C-BE32-E72D297353CC}">
              <c16:uniqueId val="{00000007-0AF1-4B31-969B-53CD1D002713}"/>
            </c:ext>
          </c:extLst>
        </c:ser>
        <c:ser>
          <c:idx val="8"/>
          <c:order val="8"/>
          <c:tx>
            <c:strRef>
              <c:f>Вычисления!$V$37</c:f>
              <c:strCache>
                <c:ptCount val="1"/>
                <c:pt idx="0">
                  <c:v>2 этап Pre</c:v>
                </c:pt>
              </c:strCache>
            </c:strRef>
          </c:tx>
          <c:spPr>
            <a:solidFill>
              <a:schemeClr val="accent4">
                <a:alpha val="25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Вычисления!$V$38:$V$63</c:f>
              <c:numCache>
                <c:formatCode>General</c:formatCode>
                <c:ptCount val="26"/>
                <c:pt idx="0">
                  <c:v>0.4</c:v>
                </c:pt>
                <c:pt idx="1">
                  <c:v>0.8</c:v>
                </c:pt>
                <c:pt idx="2">
                  <c:v>0.5</c:v>
                </c:pt>
                <c:pt idx="3">
                  <c:v>0.75</c:v>
                </c:pt>
                <c:pt idx="4">
                  <c:v>0.5</c:v>
                </c:pt>
                <c:pt idx="5">
                  <c:v>1</c:v>
                </c:pt>
                <c:pt idx="6">
                  <c:v>1</c:v>
                </c:pt>
                <c:pt idx="7">
                  <c:v>0.66666666666666663</c:v>
                </c:pt>
              </c:numCache>
            </c:numRef>
          </c:val>
          <c:extLst>
            <c:ext xmlns:c16="http://schemas.microsoft.com/office/drawing/2014/chart" uri="{C3380CC4-5D6E-409C-BE32-E72D297353CC}">
              <c16:uniqueId val="{00000008-0AF1-4B31-969B-53CD1D002713}"/>
            </c:ext>
          </c:extLst>
        </c:ser>
        <c:ser>
          <c:idx val="9"/>
          <c:order val="9"/>
          <c:tx>
            <c:strRef>
              <c:f>Вычисления!$W$37</c:f>
              <c:strCache>
                <c:ptCount val="1"/>
                <c:pt idx="0">
                  <c:v>2 этап Main</c:v>
                </c:pt>
              </c:strCache>
            </c:strRef>
          </c:tx>
          <c:spPr>
            <a:solidFill>
              <a:schemeClr val="accent6">
                <a:alpha val="25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Вычисления!$W$38:$W$63</c:f>
              <c:numCache>
                <c:formatCode>General</c:formatCode>
                <c:ptCount val="26"/>
                <c:pt idx="7">
                  <c:v>0.66666666666666663</c:v>
                </c:pt>
                <c:pt idx="8">
                  <c:v>0.5</c:v>
                </c:pt>
                <c:pt idx="9">
                  <c:v>0.8571428571428571</c:v>
                </c:pt>
                <c:pt idx="10">
                  <c:v>1</c:v>
                </c:pt>
                <c:pt idx="11">
                  <c:v>0.6</c:v>
                </c:pt>
                <c:pt idx="12">
                  <c:v>1</c:v>
                </c:pt>
                <c:pt idx="13">
                  <c:v>0.8</c:v>
                </c:pt>
                <c:pt idx="14">
                  <c:v>0.6</c:v>
                </c:pt>
                <c:pt idx="15">
                  <c:v>0.5</c:v>
                </c:pt>
                <c:pt idx="16">
                  <c:v>1</c:v>
                </c:pt>
                <c:pt idx="17">
                  <c:v>0.66666666666666663</c:v>
                </c:pt>
                <c:pt idx="18">
                  <c:v>0.6</c:v>
                </c:pt>
              </c:numCache>
            </c:numRef>
          </c:val>
          <c:extLst>
            <c:ext xmlns:c16="http://schemas.microsoft.com/office/drawing/2014/chart" uri="{C3380CC4-5D6E-409C-BE32-E72D297353CC}">
              <c16:uniqueId val="{00000009-0AF1-4B31-969B-53CD1D002713}"/>
            </c:ext>
          </c:extLst>
        </c:ser>
        <c:ser>
          <c:idx val="10"/>
          <c:order val="10"/>
          <c:tx>
            <c:strRef>
              <c:f>Вычисления!$X$37</c:f>
              <c:strCache>
                <c:ptCount val="1"/>
                <c:pt idx="0">
                  <c:v>2 этап Post</c:v>
                </c:pt>
              </c:strCache>
            </c:strRef>
          </c:tx>
          <c:spPr>
            <a:solidFill>
              <a:schemeClr val="accent5">
                <a:alpha val="25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Вычисления!$X$38:$X$63</c:f>
              <c:numCache>
                <c:formatCode>General</c:formatCode>
                <c:ptCount val="26"/>
                <c:pt idx="18">
                  <c:v>0.6</c:v>
                </c:pt>
                <c:pt idx="19">
                  <c:v>1</c:v>
                </c:pt>
                <c:pt idx="20">
                  <c:v>1</c:v>
                </c:pt>
                <c:pt idx="21">
                  <c:v>1</c:v>
                </c:pt>
                <c:pt idx="22">
                  <c:v>0.66666666666666663</c:v>
                </c:pt>
                <c:pt idx="23">
                  <c:v>0.75</c:v>
                </c:pt>
              </c:numCache>
            </c:numRef>
          </c:val>
          <c:extLst>
            <c:ext xmlns:c16="http://schemas.microsoft.com/office/drawing/2014/chart" uri="{C3380CC4-5D6E-409C-BE32-E72D297353CC}">
              <c16:uniqueId val="{0000000A-0AF1-4B31-969B-53CD1D002713}"/>
            </c:ext>
          </c:extLst>
        </c:ser>
        <c:ser>
          <c:idx val="11"/>
          <c:order val="11"/>
          <c:tx>
            <c:strRef>
              <c:f>Вычисления!$Y$37</c:f>
              <c:strCache>
                <c:ptCount val="1"/>
                <c:pt idx="0">
                  <c:v>2 этап ПЭ</c:v>
                </c:pt>
              </c:strCache>
            </c:strRef>
          </c:tx>
          <c:spPr>
            <a:solidFill>
              <a:schemeClr val="accent2">
                <a:alpha val="25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Вычисления!$Y$38:$Y$63</c:f>
              <c:numCache>
                <c:formatCode>General</c:formatCode>
                <c:ptCount val="26"/>
                <c:pt idx="0">
                  <c:v>0.4</c:v>
                </c:pt>
                <c:pt idx="23">
                  <c:v>0.75</c:v>
                </c:pt>
                <c:pt idx="24">
                  <c:v>0.75</c:v>
                </c:pt>
                <c:pt idx="25">
                  <c:v>0.33333333333333331</c:v>
                </c:pt>
              </c:numCache>
            </c:numRef>
          </c:val>
          <c:extLst>
            <c:ext xmlns:c16="http://schemas.microsoft.com/office/drawing/2014/chart" uri="{C3380CC4-5D6E-409C-BE32-E72D297353CC}">
              <c16:uniqueId val="{0000000B-0AF1-4B31-969B-53CD1D002713}"/>
            </c:ext>
          </c:extLst>
        </c:ser>
        <c:ser>
          <c:idx val="12"/>
          <c:order val="12"/>
          <c:tx>
            <c:strRef>
              <c:f>Вычисления!$Z$37</c:f>
              <c:strCache>
                <c:ptCount val="1"/>
                <c:pt idx="0">
                  <c:v>3 этап Pre</c:v>
                </c:pt>
              </c:strCache>
            </c:strRef>
          </c:tx>
          <c:spPr>
            <a:solidFill>
              <a:schemeClr val="accent4">
                <a:alpha val="17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Вычисления!$Z$38:$Z$63</c:f>
              <c:numCache>
                <c:formatCode>General</c:formatCode>
                <c:ptCount val="26"/>
                <c:pt idx="0">
                  <c:v>0.8</c:v>
                </c:pt>
                <c:pt idx="1">
                  <c:v>1</c:v>
                </c:pt>
                <c:pt idx="2">
                  <c:v>0.83333333333333337</c:v>
                </c:pt>
                <c:pt idx="3">
                  <c:v>1</c:v>
                </c:pt>
                <c:pt idx="4">
                  <c:v>0.75</c:v>
                </c:pt>
                <c:pt idx="5">
                  <c:v>1</c:v>
                </c:pt>
                <c:pt idx="6">
                  <c:v>1</c:v>
                </c:pt>
                <c:pt idx="7">
                  <c:v>1</c:v>
                </c:pt>
              </c:numCache>
            </c:numRef>
          </c:val>
          <c:extLst>
            <c:ext xmlns:c16="http://schemas.microsoft.com/office/drawing/2014/chart" uri="{C3380CC4-5D6E-409C-BE32-E72D297353CC}">
              <c16:uniqueId val="{0000000C-0AF1-4B31-969B-53CD1D002713}"/>
            </c:ext>
          </c:extLst>
        </c:ser>
        <c:ser>
          <c:idx val="13"/>
          <c:order val="13"/>
          <c:tx>
            <c:strRef>
              <c:f>Вычисления!$AA$37</c:f>
              <c:strCache>
                <c:ptCount val="1"/>
                <c:pt idx="0">
                  <c:v>3 этап Main</c:v>
                </c:pt>
              </c:strCache>
            </c:strRef>
          </c:tx>
          <c:spPr>
            <a:solidFill>
              <a:schemeClr val="accent6">
                <a:alpha val="9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Вычисления!$AA$38:$AA$63</c:f>
              <c:numCache>
                <c:formatCode>General</c:formatCode>
                <c:ptCount val="26"/>
                <c:pt idx="7">
                  <c:v>1</c:v>
                </c:pt>
                <c:pt idx="8">
                  <c:v>0.75</c:v>
                </c:pt>
                <c:pt idx="9">
                  <c:v>1</c:v>
                </c:pt>
                <c:pt idx="10">
                  <c:v>1</c:v>
                </c:pt>
                <c:pt idx="11">
                  <c:v>0.8</c:v>
                </c:pt>
                <c:pt idx="12">
                  <c:v>1</c:v>
                </c:pt>
                <c:pt idx="13">
                  <c:v>1</c:v>
                </c:pt>
                <c:pt idx="14">
                  <c:v>0.8</c:v>
                </c:pt>
                <c:pt idx="15">
                  <c:v>1</c:v>
                </c:pt>
                <c:pt idx="16">
                  <c:v>1</c:v>
                </c:pt>
                <c:pt idx="17">
                  <c:v>1</c:v>
                </c:pt>
                <c:pt idx="18">
                  <c:v>1</c:v>
                </c:pt>
              </c:numCache>
            </c:numRef>
          </c:val>
          <c:extLst>
            <c:ext xmlns:c16="http://schemas.microsoft.com/office/drawing/2014/chart" uri="{C3380CC4-5D6E-409C-BE32-E72D297353CC}">
              <c16:uniqueId val="{0000000D-0AF1-4B31-969B-53CD1D002713}"/>
            </c:ext>
          </c:extLst>
        </c:ser>
        <c:ser>
          <c:idx val="14"/>
          <c:order val="14"/>
          <c:tx>
            <c:strRef>
              <c:f>Вычисления!$AB$37</c:f>
              <c:strCache>
                <c:ptCount val="1"/>
                <c:pt idx="0">
                  <c:v>3 этап Post</c:v>
                </c:pt>
              </c:strCache>
            </c:strRef>
          </c:tx>
          <c:spPr>
            <a:solidFill>
              <a:schemeClr val="accent5">
                <a:alpha val="10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Вычисления!$AB$38:$AB$63</c:f>
              <c:numCache>
                <c:formatCode>General</c:formatCode>
                <c:ptCount val="26"/>
                <c:pt idx="18">
                  <c:v>1</c:v>
                </c:pt>
                <c:pt idx="19">
                  <c:v>1</c:v>
                </c:pt>
                <c:pt idx="20">
                  <c:v>1</c:v>
                </c:pt>
                <c:pt idx="21">
                  <c:v>1</c:v>
                </c:pt>
                <c:pt idx="22">
                  <c:v>1</c:v>
                </c:pt>
                <c:pt idx="23">
                  <c:v>1</c:v>
                </c:pt>
              </c:numCache>
            </c:numRef>
          </c:val>
          <c:extLst>
            <c:ext xmlns:c16="http://schemas.microsoft.com/office/drawing/2014/chart" uri="{C3380CC4-5D6E-409C-BE32-E72D297353CC}">
              <c16:uniqueId val="{0000000E-0AF1-4B31-969B-53CD1D002713}"/>
            </c:ext>
          </c:extLst>
        </c:ser>
        <c:ser>
          <c:idx val="15"/>
          <c:order val="15"/>
          <c:tx>
            <c:strRef>
              <c:f>Вычисления!$AC$37</c:f>
              <c:strCache>
                <c:ptCount val="1"/>
                <c:pt idx="0">
                  <c:v>3 этап ПЭ</c:v>
                </c:pt>
              </c:strCache>
            </c:strRef>
          </c:tx>
          <c:spPr>
            <a:solidFill>
              <a:schemeClr val="accent2">
                <a:alpha val="10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Вычисления!$AC$38:$AC$63</c:f>
              <c:numCache>
                <c:formatCode>General</c:formatCode>
                <c:ptCount val="26"/>
                <c:pt idx="0">
                  <c:v>0.8</c:v>
                </c:pt>
                <c:pt idx="23">
                  <c:v>1</c:v>
                </c:pt>
                <c:pt idx="24">
                  <c:v>1</c:v>
                </c:pt>
                <c:pt idx="25">
                  <c:v>1</c:v>
                </c:pt>
              </c:numCache>
            </c:numRef>
          </c:val>
          <c:extLst>
            <c:ext xmlns:c16="http://schemas.microsoft.com/office/drawing/2014/chart" uri="{C3380CC4-5D6E-409C-BE32-E72D297353CC}">
              <c16:uniqueId val="{0000000F-0AF1-4B31-969B-53CD1D002713}"/>
            </c:ext>
          </c:extLst>
        </c:ser>
        <c:dLbls>
          <c:showLegendKey val="0"/>
          <c:showVal val="0"/>
          <c:showCatName val="0"/>
          <c:showSerName val="0"/>
          <c:showPercent val="0"/>
          <c:showBubbleSize val="0"/>
        </c:dLbls>
        <c:axId val="576971536"/>
        <c:axId val="670709808"/>
      </c:radarChart>
      <c:catAx>
        <c:axId val="57697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70709808"/>
        <c:crosses val="autoZero"/>
        <c:auto val="1"/>
        <c:lblAlgn val="ctr"/>
        <c:lblOffset val="100"/>
        <c:noMultiLvlLbl val="0"/>
      </c:catAx>
      <c:valAx>
        <c:axId val="67070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76971536"/>
        <c:crosses val="autoZero"/>
        <c:crossBetween val="between"/>
      </c:valAx>
      <c:spPr>
        <a:noFill/>
        <a:ln>
          <a:noFill/>
        </a:ln>
        <a:effectLst/>
      </c:spPr>
    </c:plotArea>
    <c:legend>
      <c:legendPos val="t"/>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ru-RU"/>
              <a:t>Динамика реализации процессов</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ru-RU"/>
        </a:p>
      </c:txPr>
    </c:title>
    <c:autoTitleDeleted val="0"/>
    <c:plotArea>
      <c:layout/>
      <c:radarChart>
        <c:radarStyle val="filled"/>
        <c:varyColors val="0"/>
        <c:ser>
          <c:idx val="0"/>
          <c:order val="0"/>
          <c:tx>
            <c:strRef>
              <c:f>Вычисления!$N$68</c:f>
              <c:strCache>
                <c:ptCount val="1"/>
                <c:pt idx="0">
                  <c:v>PreStage</c:v>
                </c:pt>
              </c:strCache>
            </c:strRef>
          </c:tx>
          <c:spPr>
            <a:solidFill>
              <a:schemeClr val="accent4"/>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Вычисления!$N$69:$N$80</c:f>
              <c:numCache>
                <c:formatCode>General</c:formatCode>
                <c:ptCount val="12"/>
                <c:pt idx="0">
                  <c:v>0.1111111111111111</c:v>
                </c:pt>
                <c:pt idx="1">
                  <c:v>0.25</c:v>
                </c:pt>
                <c:pt idx="2">
                  <c:v>0</c:v>
                </c:pt>
                <c:pt idx="3">
                  <c:v>0.33333333333333331</c:v>
                </c:pt>
              </c:numCache>
            </c:numRef>
          </c:val>
          <c:extLst>
            <c:ext xmlns:c16="http://schemas.microsoft.com/office/drawing/2014/chart" uri="{C3380CC4-5D6E-409C-BE32-E72D297353CC}">
              <c16:uniqueId val="{00000000-0AF1-4B31-969B-53CD1D002713}"/>
            </c:ext>
          </c:extLst>
        </c:ser>
        <c:ser>
          <c:idx val="1"/>
          <c:order val="1"/>
          <c:tx>
            <c:strRef>
              <c:f>Вычисления!$O$68</c:f>
              <c:strCache>
                <c:ptCount val="1"/>
                <c:pt idx="0">
                  <c:v>MainStage</c:v>
                </c:pt>
              </c:strCache>
            </c:strRef>
          </c:tx>
          <c:spPr>
            <a:solidFill>
              <a:schemeClr val="accent6"/>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Вычисления!$O$69:$O$80</c:f>
              <c:numCache>
                <c:formatCode>General</c:formatCode>
                <c:ptCount val="12"/>
                <c:pt idx="3">
                  <c:v>0.33333333333333331</c:v>
                </c:pt>
                <c:pt idx="4">
                  <c:v>0.33333333333333331</c:v>
                </c:pt>
                <c:pt idx="5">
                  <c:v>0.45454545454545453</c:v>
                </c:pt>
                <c:pt idx="6">
                  <c:v>0.16666666666666666</c:v>
                </c:pt>
                <c:pt idx="7">
                  <c:v>0.3</c:v>
                </c:pt>
              </c:numCache>
            </c:numRef>
          </c:val>
          <c:extLst>
            <c:ext xmlns:c16="http://schemas.microsoft.com/office/drawing/2014/chart" uri="{C3380CC4-5D6E-409C-BE32-E72D297353CC}">
              <c16:uniqueId val="{00000001-0AF1-4B31-969B-53CD1D002713}"/>
            </c:ext>
          </c:extLst>
        </c:ser>
        <c:ser>
          <c:idx val="2"/>
          <c:order val="2"/>
          <c:tx>
            <c:strRef>
              <c:f>Вычисления!$P$68</c:f>
              <c:strCache>
                <c:ptCount val="1"/>
                <c:pt idx="0">
                  <c:v>PostStage</c:v>
                </c:pt>
              </c:strCache>
            </c:strRef>
          </c:tx>
          <c:spPr>
            <a:solidFill>
              <a:schemeClr val="accent5"/>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Вычисления!$P$69:$P$80</c:f>
              <c:numCache>
                <c:formatCode>General</c:formatCode>
                <c:ptCount val="12"/>
                <c:pt idx="7">
                  <c:v>0.3</c:v>
                </c:pt>
                <c:pt idx="8">
                  <c:v>0.33333333333333331</c:v>
                </c:pt>
                <c:pt idx="9">
                  <c:v>0.25</c:v>
                </c:pt>
              </c:numCache>
            </c:numRef>
          </c:val>
          <c:extLst>
            <c:ext xmlns:c16="http://schemas.microsoft.com/office/drawing/2014/chart" uri="{C3380CC4-5D6E-409C-BE32-E72D297353CC}">
              <c16:uniqueId val="{00000002-0AF1-4B31-969B-53CD1D002713}"/>
            </c:ext>
          </c:extLst>
        </c:ser>
        <c:ser>
          <c:idx val="3"/>
          <c:order val="3"/>
          <c:tx>
            <c:strRef>
              <c:f>Вычисления!$Q$68</c:f>
              <c:strCache>
                <c:ptCount val="1"/>
                <c:pt idx="0">
                  <c:v>ПЭ</c:v>
                </c:pt>
              </c:strCache>
            </c:strRef>
          </c:tx>
          <c:spPr>
            <a:solidFill>
              <a:schemeClr val="accent2"/>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Вычисления!$Q$69:$Q$80</c:f>
              <c:numCache>
                <c:formatCode>General</c:formatCode>
                <c:ptCount val="12"/>
                <c:pt idx="0">
                  <c:v>0.1111111111111111</c:v>
                </c:pt>
                <c:pt idx="9">
                  <c:v>0.25</c:v>
                </c:pt>
                <c:pt idx="10">
                  <c:v>0.25</c:v>
                </c:pt>
                <c:pt idx="11">
                  <c:v>0</c:v>
                </c:pt>
              </c:numCache>
            </c:numRef>
          </c:val>
          <c:extLst>
            <c:ext xmlns:c16="http://schemas.microsoft.com/office/drawing/2014/chart" uri="{C3380CC4-5D6E-409C-BE32-E72D297353CC}">
              <c16:uniqueId val="{00000003-0AF1-4B31-969B-53CD1D002713}"/>
            </c:ext>
          </c:extLst>
        </c:ser>
        <c:ser>
          <c:idx val="4"/>
          <c:order val="4"/>
          <c:tx>
            <c:strRef>
              <c:f>Вычисления!$R$68</c:f>
              <c:strCache>
                <c:ptCount val="1"/>
                <c:pt idx="0">
                  <c:v>1 этап Pre</c:v>
                </c:pt>
              </c:strCache>
            </c:strRef>
          </c:tx>
          <c:spPr>
            <a:solidFill>
              <a:schemeClr val="accent4">
                <a:alpha val="5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Вычисления!$R$69:$R$80</c:f>
              <c:numCache>
                <c:formatCode>General</c:formatCode>
                <c:ptCount val="12"/>
                <c:pt idx="0">
                  <c:v>0.33333333333333331</c:v>
                </c:pt>
                <c:pt idx="1">
                  <c:v>0.33333333333333331</c:v>
                </c:pt>
                <c:pt idx="2">
                  <c:v>0.5</c:v>
                </c:pt>
                <c:pt idx="3">
                  <c:v>0.53333333333333333</c:v>
                </c:pt>
              </c:numCache>
            </c:numRef>
          </c:val>
          <c:extLst>
            <c:ext xmlns:c16="http://schemas.microsoft.com/office/drawing/2014/chart" uri="{C3380CC4-5D6E-409C-BE32-E72D297353CC}">
              <c16:uniqueId val="{00000004-0AF1-4B31-969B-53CD1D002713}"/>
            </c:ext>
          </c:extLst>
        </c:ser>
        <c:ser>
          <c:idx val="5"/>
          <c:order val="5"/>
          <c:tx>
            <c:strRef>
              <c:f>Вычисления!$S$68</c:f>
              <c:strCache>
                <c:ptCount val="1"/>
                <c:pt idx="0">
                  <c:v>1 этап Main</c:v>
                </c:pt>
              </c:strCache>
            </c:strRef>
          </c:tx>
          <c:spPr>
            <a:solidFill>
              <a:schemeClr val="accent6">
                <a:alpha val="5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Вычисления!$S$69:$S$80</c:f>
              <c:numCache>
                <c:formatCode>General</c:formatCode>
                <c:ptCount val="12"/>
                <c:pt idx="3">
                  <c:v>0.53333333333333333</c:v>
                </c:pt>
                <c:pt idx="4">
                  <c:v>0.66666666666666663</c:v>
                </c:pt>
                <c:pt idx="5">
                  <c:v>0.54545454545454541</c:v>
                </c:pt>
                <c:pt idx="6">
                  <c:v>0.5</c:v>
                </c:pt>
                <c:pt idx="7">
                  <c:v>0.6</c:v>
                </c:pt>
              </c:numCache>
            </c:numRef>
          </c:val>
          <c:extLst>
            <c:ext xmlns:c16="http://schemas.microsoft.com/office/drawing/2014/chart" uri="{C3380CC4-5D6E-409C-BE32-E72D297353CC}">
              <c16:uniqueId val="{00000005-0AF1-4B31-969B-53CD1D002713}"/>
            </c:ext>
          </c:extLst>
        </c:ser>
        <c:ser>
          <c:idx val="6"/>
          <c:order val="6"/>
          <c:tx>
            <c:strRef>
              <c:f>Вычисления!$T$68</c:f>
              <c:strCache>
                <c:ptCount val="1"/>
                <c:pt idx="0">
                  <c:v>1 этап Post</c:v>
                </c:pt>
              </c:strCache>
            </c:strRef>
          </c:tx>
          <c:spPr>
            <a:solidFill>
              <a:schemeClr val="accent5">
                <a:alpha val="5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Вычисления!$T$69:$T$80</c:f>
              <c:numCache>
                <c:formatCode>General</c:formatCode>
                <c:ptCount val="12"/>
                <c:pt idx="7">
                  <c:v>0.6</c:v>
                </c:pt>
                <c:pt idx="8">
                  <c:v>0.66666666666666663</c:v>
                </c:pt>
                <c:pt idx="9">
                  <c:v>0.5</c:v>
                </c:pt>
              </c:numCache>
            </c:numRef>
          </c:val>
          <c:extLst>
            <c:ext xmlns:c16="http://schemas.microsoft.com/office/drawing/2014/chart" uri="{C3380CC4-5D6E-409C-BE32-E72D297353CC}">
              <c16:uniqueId val="{00000006-0AF1-4B31-969B-53CD1D002713}"/>
            </c:ext>
          </c:extLst>
        </c:ser>
        <c:ser>
          <c:idx val="7"/>
          <c:order val="7"/>
          <c:tx>
            <c:strRef>
              <c:f>Вычисления!$U$68</c:f>
              <c:strCache>
                <c:ptCount val="1"/>
                <c:pt idx="0">
                  <c:v>1 этап ПЭ</c:v>
                </c:pt>
              </c:strCache>
            </c:strRef>
          </c:tx>
          <c:spPr>
            <a:solidFill>
              <a:schemeClr val="accent2">
                <a:alpha val="5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Вычисления!$U$69:$U$80</c:f>
              <c:numCache>
                <c:formatCode>General</c:formatCode>
                <c:ptCount val="12"/>
                <c:pt idx="0">
                  <c:v>0.33333333333333331</c:v>
                </c:pt>
                <c:pt idx="9">
                  <c:v>0.5</c:v>
                </c:pt>
                <c:pt idx="10">
                  <c:v>0.5</c:v>
                </c:pt>
                <c:pt idx="11">
                  <c:v>0</c:v>
                </c:pt>
              </c:numCache>
            </c:numRef>
          </c:val>
          <c:extLst>
            <c:ext xmlns:c16="http://schemas.microsoft.com/office/drawing/2014/chart" uri="{C3380CC4-5D6E-409C-BE32-E72D297353CC}">
              <c16:uniqueId val="{00000007-0AF1-4B31-969B-53CD1D002713}"/>
            </c:ext>
          </c:extLst>
        </c:ser>
        <c:ser>
          <c:idx val="8"/>
          <c:order val="8"/>
          <c:tx>
            <c:strRef>
              <c:f>Вычисления!$V$68</c:f>
              <c:strCache>
                <c:ptCount val="1"/>
                <c:pt idx="0">
                  <c:v>2 этап Pre</c:v>
                </c:pt>
              </c:strCache>
            </c:strRef>
          </c:tx>
          <c:spPr>
            <a:solidFill>
              <a:schemeClr val="accent4">
                <a:alpha val="25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Вычисления!$V$69:$V$80</c:f>
              <c:numCache>
                <c:formatCode>General</c:formatCode>
                <c:ptCount val="12"/>
                <c:pt idx="0">
                  <c:v>0.66666666666666663</c:v>
                </c:pt>
                <c:pt idx="1">
                  <c:v>0.66666666666666663</c:v>
                </c:pt>
                <c:pt idx="2">
                  <c:v>1</c:v>
                </c:pt>
                <c:pt idx="3">
                  <c:v>0.8</c:v>
                </c:pt>
              </c:numCache>
            </c:numRef>
          </c:val>
          <c:extLst>
            <c:ext xmlns:c16="http://schemas.microsoft.com/office/drawing/2014/chart" uri="{C3380CC4-5D6E-409C-BE32-E72D297353CC}">
              <c16:uniqueId val="{00000008-0AF1-4B31-969B-53CD1D002713}"/>
            </c:ext>
          </c:extLst>
        </c:ser>
        <c:ser>
          <c:idx val="9"/>
          <c:order val="9"/>
          <c:tx>
            <c:strRef>
              <c:f>Вычисления!$W$68</c:f>
              <c:strCache>
                <c:ptCount val="1"/>
                <c:pt idx="0">
                  <c:v>2 этап Main</c:v>
                </c:pt>
              </c:strCache>
            </c:strRef>
          </c:tx>
          <c:spPr>
            <a:solidFill>
              <a:schemeClr val="accent6">
                <a:alpha val="25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Вычисления!$W$69:$W$80</c:f>
              <c:numCache>
                <c:formatCode>General</c:formatCode>
                <c:ptCount val="12"/>
                <c:pt idx="3">
                  <c:v>0.8</c:v>
                </c:pt>
                <c:pt idx="4">
                  <c:v>0.83333333333333337</c:v>
                </c:pt>
                <c:pt idx="5">
                  <c:v>0.72727272727272729</c:v>
                </c:pt>
                <c:pt idx="6">
                  <c:v>0.83333333333333337</c:v>
                </c:pt>
                <c:pt idx="7">
                  <c:v>0.8</c:v>
                </c:pt>
              </c:numCache>
            </c:numRef>
          </c:val>
          <c:extLst>
            <c:ext xmlns:c16="http://schemas.microsoft.com/office/drawing/2014/chart" uri="{C3380CC4-5D6E-409C-BE32-E72D297353CC}">
              <c16:uniqueId val="{00000009-0AF1-4B31-969B-53CD1D002713}"/>
            </c:ext>
          </c:extLst>
        </c:ser>
        <c:ser>
          <c:idx val="10"/>
          <c:order val="10"/>
          <c:tx>
            <c:strRef>
              <c:f>Вычисления!$X$68</c:f>
              <c:strCache>
                <c:ptCount val="1"/>
                <c:pt idx="0">
                  <c:v>2 этап Post</c:v>
                </c:pt>
              </c:strCache>
            </c:strRef>
          </c:tx>
          <c:spPr>
            <a:solidFill>
              <a:schemeClr val="accent5">
                <a:alpha val="25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Вычисления!$X$69:$X$80</c:f>
              <c:numCache>
                <c:formatCode>General</c:formatCode>
                <c:ptCount val="12"/>
                <c:pt idx="7">
                  <c:v>0.8</c:v>
                </c:pt>
                <c:pt idx="8">
                  <c:v>0.83333333333333337</c:v>
                </c:pt>
                <c:pt idx="9">
                  <c:v>0.75</c:v>
                </c:pt>
              </c:numCache>
            </c:numRef>
          </c:val>
          <c:extLst>
            <c:ext xmlns:c16="http://schemas.microsoft.com/office/drawing/2014/chart" uri="{C3380CC4-5D6E-409C-BE32-E72D297353CC}">
              <c16:uniqueId val="{0000000A-0AF1-4B31-969B-53CD1D002713}"/>
            </c:ext>
          </c:extLst>
        </c:ser>
        <c:ser>
          <c:idx val="11"/>
          <c:order val="11"/>
          <c:tx>
            <c:strRef>
              <c:f>Вычисления!$Y$68</c:f>
              <c:strCache>
                <c:ptCount val="1"/>
                <c:pt idx="0">
                  <c:v>2 этап ПЭ</c:v>
                </c:pt>
              </c:strCache>
            </c:strRef>
          </c:tx>
          <c:spPr>
            <a:solidFill>
              <a:schemeClr val="accent2">
                <a:alpha val="25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Вычисления!$Y$69:$Y$80</c:f>
              <c:numCache>
                <c:formatCode>General</c:formatCode>
                <c:ptCount val="12"/>
                <c:pt idx="0">
                  <c:v>0.66666666666666663</c:v>
                </c:pt>
                <c:pt idx="9">
                  <c:v>0.75</c:v>
                </c:pt>
                <c:pt idx="10">
                  <c:v>0.75</c:v>
                </c:pt>
                <c:pt idx="11">
                  <c:v>0.33333333333333331</c:v>
                </c:pt>
              </c:numCache>
            </c:numRef>
          </c:val>
          <c:extLst>
            <c:ext xmlns:c16="http://schemas.microsoft.com/office/drawing/2014/chart" uri="{C3380CC4-5D6E-409C-BE32-E72D297353CC}">
              <c16:uniqueId val="{0000000B-0AF1-4B31-969B-53CD1D002713}"/>
            </c:ext>
          </c:extLst>
        </c:ser>
        <c:ser>
          <c:idx val="12"/>
          <c:order val="12"/>
          <c:tx>
            <c:strRef>
              <c:f>Вычисления!$Z$68</c:f>
              <c:strCache>
                <c:ptCount val="1"/>
                <c:pt idx="0">
                  <c:v>3 этап Pre</c:v>
                </c:pt>
              </c:strCache>
            </c:strRef>
          </c:tx>
          <c:spPr>
            <a:solidFill>
              <a:schemeClr val="accent4">
                <a:alpha val="17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Вычисления!$Z$69:$Z$80</c:f>
              <c:numCache>
                <c:formatCode>General</c:formatCode>
                <c:ptCount val="12"/>
                <c:pt idx="0">
                  <c:v>1</c:v>
                </c:pt>
                <c:pt idx="1">
                  <c:v>1</c:v>
                </c:pt>
                <c:pt idx="2">
                  <c:v>1</c:v>
                </c:pt>
                <c:pt idx="3">
                  <c:v>1</c:v>
                </c:pt>
              </c:numCache>
            </c:numRef>
          </c:val>
          <c:extLst>
            <c:ext xmlns:c16="http://schemas.microsoft.com/office/drawing/2014/chart" uri="{C3380CC4-5D6E-409C-BE32-E72D297353CC}">
              <c16:uniqueId val="{0000000C-0AF1-4B31-969B-53CD1D002713}"/>
            </c:ext>
          </c:extLst>
        </c:ser>
        <c:ser>
          <c:idx val="13"/>
          <c:order val="13"/>
          <c:tx>
            <c:strRef>
              <c:f>Вычисления!$AA$68</c:f>
              <c:strCache>
                <c:ptCount val="1"/>
                <c:pt idx="0">
                  <c:v>3 этап Main</c:v>
                </c:pt>
              </c:strCache>
            </c:strRef>
          </c:tx>
          <c:spPr>
            <a:solidFill>
              <a:schemeClr val="accent6">
                <a:alpha val="9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Вычисления!$AA$69:$AA$80</c:f>
              <c:numCache>
                <c:formatCode>General</c:formatCode>
                <c:ptCount val="12"/>
                <c:pt idx="3">
                  <c:v>1</c:v>
                </c:pt>
                <c:pt idx="4">
                  <c:v>1</c:v>
                </c:pt>
                <c:pt idx="5">
                  <c:v>1</c:v>
                </c:pt>
                <c:pt idx="6">
                  <c:v>1</c:v>
                </c:pt>
                <c:pt idx="7">
                  <c:v>1</c:v>
                </c:pt>
              </c:numCache>
            </c:numRef>
          </c:val>
          <c:extLst>
            <c:ext xmlns:c16="http://schemas.microsoft.com/office/drawing/2014/chart" uri="{C3380CC4-5D6E-409C-BE32-E72D297353CC}">
              <c16:uniqueId val="{0000000D-0AF1-4B31-969B-53CD1D002713}"/>
            </c:ext>
          </c:extLst>
        </c:ser>
        <c:ser>
          <c:idx val="14"/>
          <c:order val="14"/>
          <c:tx>
            <c:strRef>
              <c:f>Вычисления!$AB$68</c:f>
              <c:strCache>
                <c:ptCount val="1"/>
                <c:pt idx="0">
                  <c:v>3 этап Post</c:v>
                </c:pt>
              </c:strCache>
            </c:strRef>
          </c:tx>
          <c:spPr>
            <a:solidFill>
              <a:schemeClr val="accent5">
                <a:alpha val="1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Вычисления!$AB$69:$AB$80</c:f>
              <c:numCache>
                <c:formatCode>General</c:formatCode>
                <c:ptCount val="12"/>
                <c:pt idx="7">
                  <c:v>1</c:v>
                </c:pt>
                <c:pt idx="8">
                  <c:v>1</c:v>
                </c:pt>
                <c:pt idx="9">
                  <c:v>1</c:v>
                </c:pt>
              </c:numCache>
            </c:numRef>
          </c:val>
          <c:extLst>
            <c:ext xmlns:c16="http://schemas.microsoft.com/office/drawing/2014/chart" uri="{C3380CC4-5D6E-409C-BE32-E72D297353CC}">
              <c16:uniqueId val="{0000000E-0AF1-4B31-969B-53CD1D002713}"/>
            </c:ext>
          </c:extLst>
        </c:ser>
        <c:ser>
          <c:idx val="15"/>
          <c:order val="15"/>
          <c:tx>
            <c:strRef>
              <c:f>Вычисления!$AC$68</c:f>
              <c:strCache>
                <c:ptCount val="1"/>
                <c:pt idx="0">
                  <c:v>3 этап ПЭ</c:v>
                </c:pt>
              </c:strCache>
            </c:strRef>
          </c:tx>
          <c:spPr>
            <a:solidFill>
              <a:schemeClr val="accent2">
                <a:alpha val="1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Вычисления!$AC$69:$AC$80</c:f>
              <c:numCache>
                <c:formatCode>General</c:formatCode>
                <c:ptCount val="12"/>
                <c:pt idx="0">
                  <c:v>1</c:v>
                </c:pt>
                <c:pt idx="9">
                  <c:v>1</c:v>
                </c:pt>
                <c:pt idx="10">
                  <c:v>1</c:v>
                </c:pt>
                <c:pt idx="11">
                  <c:v>1</c:v>
                </c:pt>
              </c:numCache>
            </c:numRef>
          </c:val>
          <c:extLst>
            <c:ext xmlns:c16="http://schemas.microsoft.com/office/drawing/2014/chart" uri="{C3380CC4-5D6E-409C-BE32-E72D297353CC}">
              <c16:uniqueId val="{0000000F-0AF1-4B31-969B-53CD1D002713}"/>
            </c:ext>
          </c:extLst>
        </c:ser>
        <c:dLbls>
          <c:showLegendKey val="0"/>
          <c:showVal val="0"/>
          <c:showCatName val="0"/>
          <c:showSerName val="0"/>
          <c:showPercent val="0"/>
          <c:showBubbleSize val="0"/>
        </c:dLbls>
        <c:axId val="576971536"/>
        <c:axId val="670709808"/>
      </c:radarChart>
      <c:catAx>
        <c:axId val="57697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70709808"/>
        <c:crosses val="autoZero"/>
        <c:auto val="1"/>
        <c:lblAlgn val="ctr"/>
        <c:lblOffset val="100"/>
        <c:noMultiLvlLbl val="0"/>
      </c:catAx>
      <c:valAx>
        <c:axId val="67070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76971536"/>
        <c:crosses val="autoZero"/>
        <c:crossBetween val="between"/>
      </c:valAx>
      <c:spPr>
        <a:noFill/>
        <a:ln>
          <a:noFill/>
        </a:ln>
        <a:effectLst/>
      </c:spPr>
    </c:plotArea>
    <c:legend>
      <c:legendPos val="t"/>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664535</xdr:colOff>
      <xdr:row>32</xdr:row>
      <xdr:rowOff>14768</xdr:rowOff>
    </xdr:from>
    <xdr:to>
      <xdr:col>7</xdr:col>
      <xdr:colOff>837278</xdr:colOff>
      <xdr:row>33</xdr:row>
      <xdr:rowOff>2301875</xdr:rowOff>
    </xdr:to>
    <xdr:graphicFrame macro="">
      <xdr:nvGraphicFramePr>
        <xdr:cNvPr id="15" name="Диаграмма 14">
          <a:extLst>
            <a:ext uri="{FF2B5EF4-FFF2-40B4-BE49-F238E27FC236}">
              <a16:creationId xmlns:a16="http://schemas.microsoft.com/office/drawing/2014/main" id="{3230F13A-AE28-466C-BF0B-4B4F756B8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xdr:colOff>
      <xdr:row>31</xdr:row>
      <xdr:rowOff>178594</xdr:rowOff>
    </xdr:from>
    <xdr:to>
      <xdr:col>14</xdr:col>
      <xdr:colOff>26192</xdr:colOff>
      <xdr:row>33</xdr:row>
      <xdr:rowOff>2261239</xdr:rowOff>
    </xdr:to>
    <xdr:graphicFrame macro="">
      <xdr:nvGraphicFramePr>
        <xdr:cNvPr id="16" name="Диаграмма 15">
          <a:extLst>
            <a:ext uri="{FF2B5EF4-FFF2-40B4-BE49-F238E27FC236}">
              <a16:creationId xmlns:a16="http://schemas.microsoft.com/office/drawing/2014/main" id="{E4F2CC35-FC32-4E72-98A8-D1097745C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111260</xdr:colOff>
      <xdr:row>51</xdr:row>
      <xdr:rowOff>33371</xdr:rowOff>
    </xdr:from>
    <xdr:to>
      <xdr:col>5</xdr:col>
      <xdr:colOff>999788</xdr:colOff>
      <xdr:row>78</xdr:row>
      <xdr:rowOff>16685</xdr:rowOff>
    </xdr:to>
    <xdr:graphicFrame macro="">
      <xdr:nvGraphicFramePr>
        <xdr:cNvPr id="17" name="Диаграмма 16">
          <a:extLst>
            <a:ext uri="{FF2B5EF4-FFF2-40B4-BE49-F238E27FC236}">
              <a16:creationId xmlns:a16="http://schemas.microsoft.com/office/drawing/2014/main" id="{0E02000F-73D8-40C4-8DF3-3D0B95991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682895</xdr:colOff>
      <xdr:row>51</xdr:row>
      <xdr:rowOff>30008</xdr:rowOff>
    </xdr:from>
    <xdr:to>
      <xdr:col>12</xdr:col>
      <xdr:colOff>1153732</xdr:colOff>
      <xdr:row>78</xdr:row>
      <xdr:rowOff>53663</xdr:rowOff>
    </xdr:to>
    <xdr:graphicFrame macro="">
      <xdr:nvGraphicFramePr>
        <xdr:cNvPr id="18" name="Диаграмма 17">
          <a:extLst>
            <a:ext uri="{FF2B5EF4-FFF2-40B4-BE49-F238E27FC236}">
              <a16:creationId xmlns:a16="http://schemas.microsoft.com/office/drawing/2014/main" id="{3E3F2B05-E983-42B8-B679-08D403E1B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218606</xdr:colOff>
      <xdr:row>30</xdr:row>
      <xdr:rowOff>112083</xdr:rowOff>
    </xdr:from>
    <xdr:to>
      <xdr:col>8</xdr:col>
      <xdr:colOff>1103441</xdr:colOff>
      <xdr:row>32</xdr:row>
      <xdr:rowOff>1970635</xdr:rowOff>
    </xdr:to>
    <xdr:graphicFrame macro="">
      <xdr:nvGraphicFramePr>
        <xdr:cNvPr id="3" name="Диаграмма 2">
          <a:extLst>
            <a:ext uri="{FF2B5EF4-FFF2-40B4-BE49-F238E27FC236}">
              <a16:creationId xmlns:a16="http://schemas.microsoft.com/office/drawing/2014/main" id="{AFD21AAE-ACA6-4806-8CD5-5D12E2D09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1237899</xdr:colOff>
      <xdr:row>63</xdr:row>
      <xdr:rowOff>280820</xdr:rowOff>
    </xdr:from>
    <xdr:to>
      <xdr:col>6</xdr:col>
      <xdr:colOff>1173693</xdr:colOff>
      <xdr:row>64</xdr:row>
      <xdr:rowOff>2293054</xdr:rowOff>
    </xdr:to>
    <xdr:graphicFrame macro="">
      <xdr:nvGraphicFramePr>
        <xdr:cNvPr id="4" name="Диаграмма 3">
          <a:extLst>
            <a:ext uri="{FF2B5EF4-FFF2-40B4-BE49-F238E27FC236}">
              <a16:creationId xmlns:a16="http://schemas.microsoft.com/office/drawing/2014/main" id="{67836552-78B4-4E94-AE7F-71C9FE5AD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10410</xdr:colOff>
      <xdr:row>31</xdr:row>
      <xdr:rowOff>64958</xdr:rowOff>
    </xdr:from>
    <xdr:to>
      <xdr:col>15</xdr:col>
      <xdr:colOff>593360</xdr:colOff>
      <xdr:row>32</xdr:row>
      <xdr:rowOff>1824897</xdr:rowOff>
    </xdr:to>
    <xdr:graphicFrame macro="">
      <xdr:nvGraphicFramePr>
        <xdr:cNvPr id="5" name="Диаграмма 4">
          <a:extLst>
            <a:ext uri="{FF2B5EF4-FFF2-40B4-BE49-F238E27FC236}">
              <a16:creationId xmlns:a16="http://schemas.microsoft.com/office/drawing/2014/main" id="{E4278F04-A344-4AA5-A897-18F247917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69967</xdr:colOff>
      <xdr:row>63</xdr:row>
      <xdr:rowOff>239302</xdr:rowOff>
    </xdr:from>
    <xdr:to>
      <xdr:col>15</xdr:col>
      <xdr:colOff>702497</xdr:colOff>
      <xdr:row>64</xdr:row>
      <xdr:rowOff>2304815</xdr:rowOff>
    </xdr:to>
    <xdr:graphicFrame macro="">
      <xdr:nvGraphicFramePr>
        <xdr:cNvPr id="7" name="Диаграмма 6">
          <a:extLst>
            <a:ext uri="{FF2B5EF4-FFF2-40B4-BE49-F238E27FC236}">
              <a16:creationId xmlns:a16="http://schemas.microsoft.com/office/drawing/2014/main" id="{F1B6810B-C3AE-4C91-A8F2-F32CF7175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420557</xdr:colOff>
      <xdr:row>80</xdr:row>
      <xdr:rowOff>174315</xdr:rowOff>
    </xdr:from>
    <xdr:to>
      <xdr:col>8</xdr:col>
      <xdr:colOff>856785</xdr:colOff>
      <xdr:row>82</xdr:row>
      <xdr:rowOff>3374215</xdr:rowOff>
    </xdr:to>
    <xdr:graphicFrame macro="">
      <xdr:nvGraphicFramePr>
        <xdr:cNvPr id="10" name="Диаграмма 9">
          <a:extLst>
            <a:ext uri="{FF2B5EF4-FFF2-40B4-BE49-F238E27FC236}">
              <a16:creationId xmlns:a16="http://schemas.microsoft.com/office/drawing/2014/main" id="{6D62029F-29FE-41EA-A33B-DE143296D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61134</xdr:colOff>
      <xdr:row>80</xdr:row>
      <xdr:rowOff>321983</xdr:rowOff>
    </xdr:from>
    <xdr:to>
      <xdr:col>16</xdr:col>
      <xdr:colOff>684804</xdr:colOff>
      <xdr:row>82</xdr:row>
      <xdr:rowOff>3461373</xdr:rowOff>
    </xdr:to>
    <xdr:graphicFrame macro="">
      <xdr:nvGraphicFramePr>
        <xdr:cNvPr id="12" name="Диаграмма 11">
          <a:extLst>
            <a:ext uri="{FF2B5EF4-FFF2-40B4-BE49-F238E27FC236}">
              <a16:creationId xmlns:a16="http://schemas.microsoft.com/office/drawing/2014/main" id="{FF5EE679-3528-4621-BFD9-69103CA4D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F819B-5C73-4EB8-91AC-B9C450F5C71D}">
  <dimension ref="A1:N97"/>
  <sheetViews>
    <sheetView zoomScale="90" zoomScaleNormal="115" workbookViewId="0">
      <pane xSplit="5" ySplit="1" topLeftCell="F96" activePane="bottomRight" state="frozen"/>
      <selection pane="topRight" activeCell="F1" sqref="F1"/>
      <selection pane="bottomLeft" activeCell="A2" sqref="A2"/>
      <selection pane="bottomRight" activeCell="C98" sqref="C98"/>
    </sheetView>
  </sheetViews>
  <sheetFormatPr defaultRowHeight="14.5" x14ac:dyDescent="0.35"/>
  <cols>
    <col min="1" max="1" width="12.81640625" style="20" customWidth="1"/>
    <col min="2" max="2" width="15.453125" style="20" customWidth="1"/>
    <col min="3" max="3" width="18.1796875" style="20" customWidth="1"/>
    <col min="4" max="4" width="8.1796875" style="20" customWidth="1"/>
    <col min="5" max="5" width="23.1796875" style="20" customWidth="1"/>
    <col min="6" max="6" width="69.26953125" style="83" customWidth="1"/>
    <col min="7" max="7" width="82.7265625" style="83" customWidth="1"/>
    <col min="8" max="8" width="15.1796875" style="20" customWidth="1"/>
    <col min="9" max="9" width="18.453125" style="20" hidden="1" customWidth="1"/>
    <col min="10" max="10" width="18.453125" style="20" customWidth="1"/>
    <col min="11" max="11" width="18.26953125" style="20" customWidth="1"/>
    <col min="12" max="12" width="15.81640625" style="20" customWidth="1"/>
    <col min="13" max="13" width="18.1796875" style="20" customWidth="1"/>
    <col min="14" max="14" width="31.1796875" customWidth="1"/>
  </cols>
  <sheetData>
    <row r="1" spans="1:14" s="33" customFormat="1" ht="43.5" x14ac:dyDescent="0.35">
      <c r="A1" s="96" t="s">
        <v>65</v>
      </c>
      <c r="B1" s="96" t="s">
        <v>66</v>
      </c>
      <c r="C1" s="96" t="s">
        <v>1</v>
      </c>
      <c r="D1" s="96" t="s">
        <v>168</v>
      </c>
      <c r="E1" s="96" t="s">
        <v>0</v>
      </c>
      <c r="F1" s="77" t="s">
        <v>5</v>
      </c>
      <c r="G1" s="77" t="s">
        <v>330</v>
      </c>
      <c r="H1" s="96" t="s">
        <v>155</v>
      </c>
      <c r="I1" s="96" t="s">
        <v>117</v>
      </c>
      <c r="J1" s="96" t="s">
        <v>407</v>
      </c>
      <c r="K1" s="96" t="s">
        <v>408</v>
      </c>
      <c r="L1" s="96" t="s">
        <v>6</v>
      </c>
      <c r="M1" s="96" t="s">
        <v>85</v>
      </c>
      <c r="N1" s="32" t="s">
        <v>539</v>
      </c>
    </row>
    <row r="2" spans="1:14" ht="376" customHeight="1" x14ac:dyDescent="0.35">
      <c r="A2" s="99" t="s">
        <v>80</v>
      </c>
      <c r="B2" s="100" t="s">
        <v>2</v>
      </c>
      <c r="C2" s="100" t="s">
        <v>163</v>
      </c>
      <c r="D2" s="88" t="s">
        <v>169</v>
      </c>
      <c r="E2" s="88" t="s">
        <v>68</v>
      </c>
      <c r="F2" s="78" t="s">
        <v>305</v>
      </c>
      <c r="G2" s="78" t="s">
        <v>311</v>
      </c>
      <c r="H2" s="88" t="s">
        <v>166</v>
      </c>
      <c r="I2" s="88" t="s">
        <v>118</v>
      </c>
      <c r="J2" s="88" t="s">
        <v>167</v>
      </c>
      <c r="K2" s="88" t="s">
        <v>162</v>
      </c>
      <c r="L2" s="88" t="s">
        <v>537</v>
      </c>
      <c r="M2" s="88"/>
      <c r="N2" s="4"/>
    </row>
    <row r="3" spans="1:14" ht="271.5" customHeight="1" x14ac:dyDescent="0.35">
      <c r="A3" s="99" t="s">
        <v>80</v>
      </c>
      <c r="B3" s="100" t="s">
        <v>2</v>
      </c>
      <c r="C3" s="100" t="s">
        <v>163</v>
      </c>
      <c r="D3" s="88" t="s">
        <v>170</v>
      </c>
      <c r="E3" s="88" t="s">
        <v>67</v>
      </c>
      <c r="F3" s="78" t="s">
        <v>312</v>
      </c>
      <c r="G3" s="78" t="s">
        <v>313</v>
      </c>
      <c r="H3" s="88" t="s">
        <v>166</v>
      </c>
      <c r="I3" s="88" t="s">
        <v>183</v>
      </c>
      <c r="J3" s="88" t="s">
        <v>167</v>
      </c>
      <c r="K3" s="88" t="s">
        <v>167</v>
      </c>
      <c r="L3" s="88" t="s">
        <v>84</v>
      </c>
      <c r="M3" s="88" t="s">
        <v>534</v>
      </c>
      <c r="N3" s="4"/>
    </row>
    <row r="4" spans="1:14" ht="344.5" customHeight="1" x14ac:dyDescent="0.35">
      <c r="A4" s="99" t="s">
        <v>80</v>
      </c>
      <c r="B4" s="100" t="s">
        <v>2</v>
      </c>
      <c r="C4" s="100" t="s">
        <v>163</v>
      </c>
      <c r="D4" s="88" t="s">
        <v>171</v>
      </c>
      <c r="E4" s="88" t="s">
        <v>69</v>
      </c>
      <c r="F4" s="78" t="s">
        <v>306</v>
      </c>
      <c r="G4" s="78" t="s">
        <v>314</v>
      </c>
      <c r="H4" s="88" t="s">
        <v>166</v>
      </c>
      <c r="I4" s="88" t="s">
        <v>118</v>
      </c>
      <c r="J4" s="88" t="s">
        <v>167</v>
      </c>
      <c r="K4" s="88" t="s">
        <v>115</v>
      </c>
      <c r="L4" s="88" t="s">
        <v>84</v>
      </c>
      <c r="M4" s="88" t="s">
        <v>535</v>
      </c>
      <c r="N4" s="4"/>
    </row>
    <row r="5" spans="1:14" ht="348" x14ac:dyDescent="0.35">
      <c r="A5" s="99" t="s">
        <v>80</v>
      </c>
      <c r="B5" s="100" t="s">
        <v>2</v>
      </c>
      <c r="C5" s="100" t="s">
        <v>163</v>
      </c>
      <c r="D5" s="88" t="s">
        <v>172</v>
      </c>
      <c r="E5" s="88" t="s">
        <v>164</v>
      </c>
      <c r="F5" s="78" t="s">
        <v>307</v>
      </c>
      <c r="G5" s="78" t="s">
        <v>315</v>
      </c>
      <c r="H5" s="88" t="s">
        <v>166</v>
      </c>
      <c r="I5" s="88" t="s">
        <v>188</v>
      </c>
      <c r="J5" s="88" t="s">
        <v>167</v>
      </c>
      <c r="K5" s="88" t="s">
        <v>165</v>
      </c>
      <c r="L5" s="88" t="s">
        <v>84</v>
      </c>
      <c r="M5" s="88" t="s">
        <v>536</v>
      </c>
      <c r="N5" s="4"/>
    </row>
    <row r="6" spans="1:14" ht="388" customHeight="1" x14ac:dyDescent="0.35">
      <c r="A6" s="99" t="s">
        <v>80</v>
      </c>
      <c r="B6" s="100" t="s">
        <v>2</v>
      </c>
      <c r="C6" s="100" t="s">
        <v>163</v>
      </c>
      <c r="D6" s="88" t="s">
        <v>173</v>
      </c>
      <c r="E6" s="88" t="s">
        <v>35</v>
      </c>
      <c r="F6" s="78" t="s">
        <v>308</v>
      </c>
      <c r="G6" s="78" t="s">
        <v>316</v>
      </c>
      <c r="H6" s="88" t="s">
        <v>166</v>
      </c>
      <c r="I6" s="88" t="s">
        <v>265</v>
      </c>
      <c r="J6" s="88" t="s">
        <v>167</v>
      </c>
      <c r="K6" s="88" t="s">
        <v>115</v>
      </c>
      <c r="L6" s="88" t="s">
        <v>84</v>
      </c>
      <c r="M6" s="88" t="s">
        <v>536</v>
      </c>
      <c r="N6" s="4"/>
    </row>
    <row r="7" spans="1:14" ht="393.65" customHeight="1" x14ac:dyDescent="0.35">
      <c r="A7" s="99" t="s">
        <v>80</v>
      </c>
      <c r="B7" s="100" t="s">
        <v>2</v>
      </c>
      <c r="C7" s="100" t="s">
        <v>182</v>
      </c>
      <c r="D7" s="88" t="s">
        <v>174</v>
      </c>
      <c r="E7" s="88" t="s">
        <v>30</v>
      </c>
      <c r="F7" s="78" t="s">
        <v>309</v>
      </c>
      <c r="G7" s="78" t="s">
        <v>371</v>
      </c>
      <c r="H7" s="88" t="s">
        <v>166</v>
      </c>
      <c r="I7" s="88" t="s">
        <v>77</v>
      </c>
      <c r="J7" s="88" t="s">
        <v>167</v>
      </c>
      <c r="K7" s="88" t="s">
        <v>30</v>
      </c>
      <c r="L7" s="88" t="s">
        <v>83</v>
      </c>
      <c r="M7" s="88"/>
      <c r="N7" s="4"/>
    </row>
    <row r="8" spans="1:14" ht="345" customHeight="1" x14ac:dyDescent="0.35">
      <c r="A8" s="99" t="s">
        <v>80</v>
      </c>
      <c r="B8" s="100" t="s">
        <v>2</v>
      </c>
      <c r="C8" s="100" t="s">
        <v>182</v>
      </c>
      <c r="D8" s="88" t="s">
        <v>175</v>
      </c>
      <c r="E8" s="108" t="s">
        <v>331</v>
      </c>
      <c r="F8" s="78" t="s">
        <v>310</v>
      </c>
      <c r="G8" s="78" t="s">
        <v>369</v>
      </c>
      <c r="H8" s="88" t="s">
        <v>166</v>
      </c>
      <c r="I8" s="88" t="s">
        <v>122</v>
      </c>
      <c r="J8" s="88" t="s">
        <v>167</v>
      </c>
      <c r="K8" s="88" t="s">
        <v>181</v>
      </c>
      <c r="L8" s="88" t="s">
        <v>84</v>
      </c>
      <c r="M8" s="88" t="s">
        <v>534</v>
      </c>
      <c r="N8" s="4"/>
    </row>
    <row r="9" spans="1:14" ht="370" customHeight="1" x14ac:dyDescent="0.35">
      <c r="A9" s="99" t="s">
        <v>80</v>
      </c>
      <c r="B9" s="100" t="s">
        <v>2</v>
      </c>
      <c r="C9" s="100" t="s">
        <v>182</v>
      </c>
      <c r="D9" s="88" t="s">
        <v>176</v>
      </c>
      <c r="E9" s="88" t="s">
        <v>31</v>
      </c>
      <c r="F9" s="78" t="s">
        <v>317</v>
      </c>
      <c r="G9" s="78" t="s">
        <v>368</v>
      </c>
      <c r="H9" s="88" t="s">
        <v>166</v>
      </c>
      <c r="I9" s="88" t="s">
        <v>77</v>
      </c>
      <c r="J9" s="88" t="s">
        <v>167</v>
      </c>
      <c r="K9" s="88" t="s">
        <v>31</v>
      </c>
      <c r="L9" s="88" t="s">
        <v>84</v>
      </c>
      <c r="M9" s="88" t="s">
        <v>535</v>
      </c>
      <c r="N9" s="4"/>
    </row>
    <row r="10" spans="1:14" ht="261" x14ac:dyDescent="0.35">
      <c r="A10" s="99" t="s">
        <v>80</v>
      </c>
      <c r="B10" s="100" t="s">
        <v>2</v>
      </c>
      <c r="C10" s="100" t="s">
        <v>182</v>
      </c>
      <c r="D10" s="88" t="s">
        <v>177</v>
      </c>
      <c r="E10" s="88" t="s">
        <v>120</v>
      </c>
      <c r="F10" s="78" t="s">
        <v>318</v>
      </c>
      <c r="G10" s="78" t="s">
        <v>370</v>
      </c>
      <c r="H10" s="88" t="s">
        <v>179</v>
      </c>
      <c r="I10" s="88" t="s">
        <v>77</v>
      </c>
      <c r="J10" s="88" t="s">
        <v>167</v>
      </c>
      <c r="K10" s="88" t="s">
        <v>357</v>
      </c>
      <c r="L10" s="88" t="s">
        <v>84</v>
      </c>
      <c r="M10" s="88" t="s">
        <v>535</v>
      </c>
      <c r="N10" s="4"/>
    </row>
    <row r="11" spans="1:14" ht="208" customHeight="1" x14ac:dyDescent="0.35">
      <c r="A11" s="99" t="s">
        <v>80</v>
      </c>
      <c r="B11" s="100" t="s">
        <v>2</v>
      </c>
      <c r="C11" s="100" t="s">
        <v>182</v>
      </c>
      <c r="D11" s="88" t="s">
        <v>178</v>
      </c>
      <c r="E11" s="88" t="s">
        <v>266</v>
      </c>
      <c r="F11" s="78" t="s">
        <v>319</v>
      </c>
      <c r="G11" s="78" t="s">
        <v>320</v>
      </c>
      <c r="H11" s="88" t="s">
        <v>180</v>
      </c>
      <c r="I11" s="88" t="s">
        <v>77</v>
      </c>
      <c r="J11" s="88" t="s">
        <v>167</v>
      </c>
      <c r="K11" s="88" t="s">
        <v>167</v>
      </c>
      <c r="L11" s="88" t="s">
        <v>84</v>
      </c>
      <c r="M11" s="88" t="s">
        <v>536</v>
      </c>
      <c r="N11" s="4"/>
    </row>
    <row r="12" spans="1:14" ht="371.15" customHeight="1" x14ac:dyDescent="0.35">
      <c r="A12" s="99" t="s">
        <v>80</v>
      </c>
      <c r="B12" s="101" t="s">
        <v>25</v>
      </c>
      <c r="C12" s="101" t="s">
        <v>124</v>
      </c>
      <c r="D12" s="89" t="s">
        <v>216</v>
      </c>
      <c r="E12" s="89" t="s">
        <v>32</v>
      </c>
      <c r="F12" s="69" t="s">
        <v>321</v>
      </c>
      <c r="G12" s="85" t="s">
        <v>326</v>
      </c>
      <c r="H12" s="89" t="s">
        <v>215</v>
      </c>
      <c r="I12" s="89" t="s">
        <v>123</v>
      </c>
      <c r="J12" s="89" t="s">
        <v>167</v>
      </c>
      <c r="K12" s="89" t="s">
        <v>270</v>
      </c>
      <c r="L12" s="89" t="s">
        <v>537</v>
      </c>
      <c r="M12" s="89"/>
      <c r="N12" s="6"/>
    </row>
    <row r="13" spans="1:14" ht="319" x14ac:dyDescent="0.35">
      <c r="A13" s="99" t="s">
        <v>80</v>
      </c>
      <c r="B13" s="101" t="s">
        <v>25</v>
      </c>
      <c r="C13" s="101" t="s">
        <v>124</v>
      </c>
      <c r="D13" s="89" t="s">
        <v>217</v>
      </c>
      <c r="E13" s="89" t="s">
        <v>63</v>
      </c>
      <c r="F13" s="69" t="s">
        <v>325</v>
      </c>
      <c r="G13" s="69" t="s">
        <v>327</v>
      </c>
      <c r="H13" s="89" t="s">
        <v>215</v>
      </c>
      <c r="I13" s="89" t="s">
        <v>123</v>
      </c>
      <c r="J13" s="89" t="s">
        <v>167</v>
      </c>
      <c r="K13" s="89" t="s">
        <v>271</v>
      </c>
      <c r="L13" s="89" t="s">
        <v>84</v>
      </c>
      <c r="M13" s="89" t="s">
        <v>534</v>
      </c>
      <c r="N13" s="6"/>
    </row>
    <row r="14" spans="1:14" ht="261" x14ac:dyDescent="0.35">
      <c r="A14" s="99" t="s">
        <v>80</v>
      </c>
      <c r="B14" s="101" t="s">
        <v>25</v>
      </c>
      <c r="C14" s="101" t="s">
        <v>124</v>
      </c>
      <c r="D14" s="89" t="s">
        <v>218</v>
      </c>
      <c r="E14" s="89" t="s">
        <v>119</v>
      </c>
      <c r="F14" s="69" t="s">
        <v>322</v>
      </c>
      <c r="G14" s="69" t="s">
        <v>366</v>
      </c>
      <c r="H14" s="89" t="s">
        <v>215</v>
      </c>
      <c r="I14" s="89" t="s">
        <v>121</v>
      </c>
      <c r="J14" s="89" t="s">
        <v>167</v>
      </c>
      <c r="K14" s="89" t="s">
        <v>272</v>
      </c>
      <c r="L14" s="89" t="s">
        <v>84</v>
      </c>
      <c r="M14" s="89" t="s">
        <v>535</v>
      </c>
      <c r="N14" s="6"/>
    </row>
    <row r="15" spans="1:14" ht="239.15" customHeight="1" x14ac:dyDescent="0.35">
      <c r="A15" s="99" t="s">
        <v>80</v>
      </c>
      <c r="B15" s="101" t="s">
        <v>25</v>
      </c>
      <c r="C15" s="101" t="s">
        <v>124</v>
      </c>
      <c r="D15" s="89" t="s">
        <v>219</v>
      </c>
      <c r="E15" s="89" t="s">
        <v>125</v>
      </c>
      <c r="F15" s="69" t="s">
        <v>323</v>
      </c>
      <c r="G15" s="85" t="s">
        <v>324</v>
      </c>
      <c r="H15" s="101" t="s">
        <v>267</v>
      </c>
      <c r="I15" s="101" t="s">
        <v>121</v>
      </c>
      <c r="J15" s="101" t="s">
        <v>167</v>
      </c>
      <c r="K15" s="101" t="s">
        <v>367</v>
      </c>
      <c r="L15" s="89" t="s">
        <v>84</v>
      </c>
      <c r="M15" s="89" t="s">
        <v>535</v>
      </c>
      <c r="N15" s="5"/>
    </row>
    <row r="16" spans="1:14" ht="261" x14ac:dyDescent="0.35">
      <c r="A16" s="99" t="s">
        <v>80</v>
      </c>
      <c r="B16" s="101" t="s">
        <v>25</v>
      </c>
      <c r="C16" s="101" t="s">
        <v>124</v>
      </c>
      <c r="D16" s="89" t="s">
        <v>220</v>
      </c>
      <c r="E16" s="89" t="s">
        <v>126</v>
      </c>
      <c r="F16" s="69" t="s">
        <v>328</v>
      </c>
      <c r="G16" s="85" t="s">
        <v>329</v>
      </c>
      <c r="H16" s="101" t="s">
        <v>215</v>
      </c>
      <c r="I16" s="101" t="s">
        <v>127</v>
      </c>
      <c r="J16" s="101" t="s">
        <v>167</v>
      </c>
      <c r="K16" s="101" t="s">
        <v>343</v>
      </c>
      <c r="L16" s="89" t="s">
        <v>84</v>
      </c>
      <c r="M16" s="89" t="s">
        <v>536</v>
      </c>
      <c r="N16" s="5"/>
    </row>
    <row r="17" spans="1:14" ht="290" x14ac:dyDescent="0.35">
      <c r="A17" s="99" t="s">
        <v>80</v>
      </c>
      <c r="B17" s="101" t="s">
        <v>25</v>
      </c>
      <c r="C17" s="101" t="s">
        <v>124</v>
      </c>
      <c r="D17" s="89" t="s">
        <v>221</v>
      </c>
      <c r="E17" s="89" t="s">
        <v>33</v>
      </c>
      <c r="F17" s="85" t="s">
        <v>332</v>
      </c>
      <c r="G17" s="85" t="s">
        <v>333</v>
      </c>
      <c r="H17" s="103" t="s">
        <v>215</v>
      </c>
      <c r="I17" s="103" t="s">
        <v>121</v>
      </c>
      <c r="J17" s="103" t="s">
        <v>167</v>
      </c>
      <c r="K17" s="103" t="s">
        <v>272</v>
      </c>
      <c r="L17" s="89" t="s">
        <v>84</v>
      </c>
      <c r="M17" s="89" t="s">
        <v>536</v>
      </c>
      <c r="N17" s="66"/>
    </row>
    <row r="18" spans="1:14" ht="261" x14ac:dyDescent="0.35">
      <c r="A18" s="99" t="s">
        <v>80</v>
      </c>
      <c r="B18" s="101" t="s">
        <v>25</v>
      </c>
      <c r="C18" s="103" t="s">
        <v>90</v>
      </c>
      <c r="D18" s="89" t="s">
        <v>222</v>
      </c>
      <c r="E18" s="89" t="s">
        <v>70</v>
      </c>
      <c r="F18" s="69" t="s">
        <v>372</v>
      </c>
      <c r="G18" s="69" t="s">
        <v>334</v>
      </c>
      <c r="H18" s="89" t="s">
        <v>166</v>
      </c>
      <c r="I18" s="89" t="s">
        <v>61</v>
      </c>
      <c r="J18" s="89" t="s">
        <v>167</v>
      </c>
      <c r="K18" s="89" t="s">
        <v>273</v>
      </c>
      <c r="L18" s="89" t="s">
        <v>83</v>
      </c>
      <c r="M18" s="89"/>
      <c r="N18" s="6"/>
    </row>
    <row r="19" spans="1:14" ht="188.5" x14ac:dyDescent="0.35">
      <c r="A19" s="99" t="s">
        <v>80</v>
      </c>
      <c r="B19" s="101" t="s">
        <v>25</v>
      </c>
      <c r="C19" s="103" t="s">
        <v>90</v>
      </c>
      <c r="D19" s="89" t="s">
        <v>223</v>
      </c>
      <c r="E19" s="89" t="s">
        <v>71</v>
      </c>
      <c r="F19" s="69" t="s">
        <v>557</v>
      </c>
      <c r="G19" s="69" t="s">
        <v>341</v>
      </c>
      <c r="H19" s="89" t="s">
        <v>166</v>
      </c>
      <c r="I19" s="89" t="s">
        <v>128</v>
      </c>
      <c r="J19" s="89" t="s">
        <v>167</v>
      </c>
      <c r="K19" s="89" t="s">
        <v>558</v>
      </c>
      <c r="L19" s="89" t="s">
        <v>83</v>
      </c>
      <c r="M19" s="89"/>
      <c r="N19" s="6"/>
    </row>
    <row r="20" spans="1:14" ht="203" x14ac:dyDescent="0.35">
      <c r="A20" s="99" t="s">
        <v>80</v>
      </c>
      <c r="B20" s="101" t="s">
        <v>25</v>
      </c>
      <c r="C20" s="103" t="s">
        <v>90</v>
      </c>
      <c r="D20" s="89" t="s">
        <v>224</v>
      </c>
      <c r="E20" s="89" t="s">
        <v>348</v>
      </c>
      <c r="F20" s="69" t="s">
        <v>336</v>
      </c>
      <c r="G20" s="69" t="s">
        <v>335</v>
      </c>
      <c r="H20" s="89" t="s">
        <v>166</v>
      </c>
      <c r="I20" s="89" t="s">
        <v>129</v>
      </c>
      <c r="J20" s="89" t="s">
        <v>409</v>
      </c>
      <c r="K20" s="89" t="s">
        <v>167</v>
      </c>
      <c r="L20" s="89" t="s">
        <v>84</v>
      </c>
      <c r="M20" s="89" t="s">
        <v>535</v>
      </c>
      <c r="N20" s="6"/>
    </row>
    <row r="21" spans="1:14" ht="275.5" x14ac:dyDescent="0.35">
      <c r="A21" s="99" t="s">
        <v>80</v>
      </c>
      <c r="B21" s="101" t="s">
        <v>25</v>
      </c>
      <c r="C21" s="103" t="s">
        <v>90</v>
      </c>
      <c r="D21" s="89" t="s">
        <v>225</v>
      </c>
      <c r="E21" s="89" t="s">
        <v>268</v>
      </c>
      <c r="F21" s="69" t="s">
        <v>337</v>
      </c>
      <c r="G21" s="69" t="s">
        <v>338</v>
      </c>
      <c r="H21" s="89" t="s">
        <v>269</v>
      </c>
      <c r="I21" s="89" t="s">
        <v>130</v>
      </c>
      <c r="J21" s="89" t="s">
        <v>167</v>
      </c>
      <c r="K21" s="89" t="s">
        <v>167</v>
      </c>
      <c r="L21" s="89" t="s">
        <v>84</v>
      </c>
      <c r="M21" s="89" t="s">
        <v>536</v>
      </c>
      <c r="N21" s="6"/>
    </row>
    <row r="22" spans="1:14" ht="319" x14ac:dyDescent="0.35">
      <c r="A22" s="99" t="s">
        <v>80</v>
      </c>
      <c r="B22" s="101" t="s">
        <v>25</v>
      </c>
      <c r="C22" s="103" t="s">
        <v>132</v>
      </c>
      <c r="D22" s="89" t="s">
        <v>184</v>
      </c>
      <c r="E22" s="89" t="s">
        <v>34</v>
      </c>
      <c r="F22" s="69" t="s">
        <v>339</v>
      </c>
      <c r="G22" s="69" t="s">
        <v>340</v>
      </c>
      <c r="H22" s="89" t="s">
        <v>179</v>
      </c>
      <c r="I22" s="89" t="s">
        <v>121</v>
      </c>
      <c r="J22" s="89" t="s">
        <v>167</v>
      </c>
      <c r="K22" s="89" t="s">
        <v>344</v>
      </c>
      <c r="L22" s="89" t="s">
        <v>83</v>
      </c>
      <c r="M22" s="89"/>
      <c r="N22" s="6"/>
    </row>
    <row r="23" spans="1:14" ht="304.5" x14ac:dyDescent="0.35">
      <c r="A23" s="99" t="s">
        <v>80</v>
      </c>
      <c r="B23" s="101" t="s">
        <v>25</v>
      </c>
      <c r="C23" s="103" t="s">
        <v>132</v>
      </c>
      <c r="D23" s="89" t="s">
        <v>185</v>
      </c>
      <c r="E23" s="89" t="s">
        <v>12</v>
      </c>
      <c r="F23" s="69" t="s">
        <v>359</v>
      </c>
      <c r="G23" s="69" t="s">
        <v>365</v>
      </c>
      <c r="H23" s="89" t="s">
        <v>179</v>
      </c>
      <c r="I23" s="89"/>
      <c r="J23" s="89" t="s">
        <v>167</v>
      </c>
      <c r="K23" s="89" t="s">
        <v>342</v>
      </c>
      <c r="L23" s="89" t="s">
        <v>537</v>
      </c>
      <c r="M23" s="89"/>
      <c r="N23" s="6"/>
    </row>
    <row r="24" spans="1:14" ht="304.5" x14ac:dyDescent="0.35">
      <c r="A24" s="99" t="s">
        <v>80</v>
      </c>
      <c r="B24" s="101" t="s">
        <v>25</v>
      </c>
      <c r="C24" s="103" t="s">
        <v>132</v>
      </c>
      <c r="D24" s="89" t="s">
        <v>186</v>
      </c>
      <c r="E24" s="89" t="s">
        <v>346</v>
      </c>
      <c r="F24" s="69" t="s">
        <v>347</v>
      </c>
      <c r="G24" s="69" t="s">
        <v>364</v>
      </c>
      <c r="H24" s="89" t="s">
        <v>179</v>
      </c>
      <c r="I24" s="89" t="s">
        <v>77</v>
      </c>
      <c r="J24" s="89" t="s">
        <v>167</v>
      </c>
      <c r="K24" s="89" t="s">
        <v>345</v>
      </c>
      <c r="L24" s="89" t="s">
        <v>84</v>
      </c>
      <c r="M24" s="89" t="s">
        <v>535</v>
      </c>
      <c r="N24" s="7"/>
    </row>
    <row r="25" spans="1:14" ht="406" x14ac:dyDescent="0.35">
      <c r="A25" s="99" t="s">
        <v>80</v>
      </c>
      <c r="B25" s="101" t="s">
        <v>25</v>
      </c>
      <c r="C25" s="103" t="s">
        <v>132</v>
      </c>
      <c r="D25" s="89" t="s">
        <v>187</v>
      </c>
      <c r="E25" s="89" t="s">
        <v>131</v>
      </c>
      <c r="F25" s="69" t="s">
        <v>373</v>
      </c>
      <c r="G25" s="69" t="s">
        <v>349</v>
      </c>
      <c r="H25" s="89" t="s">
        <v>180</v>
      </c>
      <c r="I25" s="89" t="s">
        <v>121</v>
      </c>
      <c r="J25" s="89" t="s">
        <v>167</v>
      </c>
      <c r="K25" s="89" t="s">
        <v>132</v>
      </c>
      <c r="L25" s="89" t="s">
        <v>84</v>
      </c>
      <c r="M25" s="89" t="s">
        <v>536</v>
      </c>
      <c r="N25" s="6"/>
    </row>
    <row r="26" spans="1:14" ht="203" x14ac:dyDescent="0.35">
      <c r="A26" s="99" t="s">
        <v>80</v>
      </c>
      <c r="B26" s="90" t="s">
        <v>26</v>
      </c>
      <c r="C26" s="102" t="s">
        <v>75</v>
      </c>
      <c r="D26" s="90" t="s">
        <v>189</v>
      </c>
      <c r="E26" s="90" t="s">
        <v>72</v>
      </c>
      <c r="F26" s="79" t="s">
        <v>410</v>
      </c>
      <c r="G26" s="79" t="s">
        <v>350</v>
      </c>
      <c r="H26" s="90" t="s">
        <v>215</v>
      </c>
      <c r="I26" s="90"/>
      <c r="J26" s="90" t="s">
        <v>167</v>
      </c>
      <c r="K26" s="90" t="s">
        <v>132</v>
      </c>
      <c r="L26" s="90" t="s">
        <v>84</v>
      </c>
      <c r="M26" s="90" t="s">
        <v>534</v>
      </c>
      <c r="N26" s="67"/>
    </row>
    <row r="27" spans="1:14" ht="203" x14ac:dyDescent="0.35">
      <c r="A27" s="99" t="s">
        <v>80</v>
      </c>
      <c r="B27" s="90" t="s">
        <v>26</v>
      </c>
      <c r="C27" s="102" t="s">
        <v>75</v>
      </c>
      <c r="D27" s="90" t="s">
        <v>190</v>
      </c>
      <c r="E27" s="90" t="s">
        <v>133</v>
      </c>
      <c r="F27" s="79" t="s">
        <v>351</v>
      </c>
      <c r="G27" s="79" t="s">
        <v>352</v>
      </c>
      <c r="H27" s="90" t="s">
        <v>215</v>
      </c>
      <c r="I27" s="90"/>
      <c r="J27" s="90" t="s">
        <v>167</v>
      </c>
      <c r="K27" s="90" t="s">
        <v>133</v>
      </c>
      <c r="L27" s="90" t="s">
        <v>84</v>
      </c>
      <c r="M27" s="90" t="s">
        <v>535</v>
      </c>
      <c r="N27" s="67"/>
    </row>
    <row r="28" spans="1:14" ht="232" x14ac:dyDescent="0.35">
      <c r="A28" s="99" t="s">
        <v>80</v>
      </c>
      <c r="B28" s="90" t="s">
        <v>26</v>
      </c>
      <c r="C28" s="90" t="s">
        <v>152</v>
      </c>
      <c r="D28" s="90" t="s">
        <v>191</v>
      </c>
      <c r="E28" s="90" t="s">
        <v>353</v>
      </c>
      <c r="F28" s="79" t="s">
        <v>354</v>
      </c>
      <c r="G28" s="79" t="s">
        <v>363</v>
      </c>
      <c r="H28" s="90" t="s">
        <v>179</v>
      </c>
      <c r="I28" s="90" t="s">
        <v>121</v>
      </c>
      <c r="J28" s="90" t="s">
        <v>167</v>
      </c>
      <c r="K28" s="90" t="s">
        <v>358</v>
      </c>
      <c r="L28" s="90" t="s">
        <v>84</v>
      </c>
      <c r="M28" s="90" t="s">
        <v>534</v>
      </c>
      <c r="N28" s="67"/>
    </row>
    <row r="29" spans="1:14" ht="174" x14ac:dyDescent="0.35">
      <c r="A29" s="99" t="s">
        <v>80</v>
      </c>
      <c r="B29" s="90" t="s">
        <v>26</v>
      </c>
      <c r="C29" s="90" t="s">
        <v>152</v>
      </c>
      <c r="D29" s="90" t="s">
        <v>192</v>
      </c>
      <c r="E29" s="90" t="s">
        <v>134</v>
      </c>
      <c r="F29" s="79" t="s">
        <v>355</v>
      </c>
      <c r="G29" s="79" t="s">
        <v>356</v>
      </c>
      <c r="H29" s="90" t="s">
        <v>179</v>
      </c>
      <c r="I29" s="90" t="s">
        <v>123</v>
      </c>
      <c r="J29" s="90" t="s">
        <v>167</v>
      </c>
      <c r="K29" s="90" t="s">
        <v>358</v>
      </c>
      <c r="L29" s="90" t="s">
        <v>84</v>
      </c>
      <c r="M29" s="90" t="s">
        <v>535</v>
      </c>
      <c r="N29" s="67"/>
    </row>
    <row r="30" spans="1:14" ht="203" x14ac:dyDescent="0.35">
      <c r="A30" s="17" t="s">
        <v>79</v>
      </c>
      <c r="B30" s="104" t="s">
        <v>42</v>
      </c>
      <c r="C30" s="91" t="s">
        <v>36</v>
      </c>
      <c r="D30" s="91" t="s">
        <v>193</v>
      </c>
      <c r="E30" s="91" t="s">
        <v>27</v>
      </c>
      <c r="F30" s="80" t="s">
        <v>375</v>
      </c>
      <c r="G30" s="80" t="s">
        <v>360</v>
      </c>
      <c r="H30" s="91" t="s">
        <v>179</v>
      </c>
      <c r="I30" s="91" t="s">
        <v>135</v>
      </c>
      <c r="J30" s="91" t="s">
        <v>167</v>
      </c>
      <c r="K30" s="91" t="s">
        <v>167</v>
      </c>
      <c r="L30" s="91" t="s">
        <v>83</v>
      </c>
      <c r="M30" s="91"/>
      <c r="N30" s="3"/>
    </row>
    <row r="31" spans="1:14" ht="275.5" x14ac:dyDescent="0.35">
      <c r="A31" s="17" t="s">
        <v>79</v>
      </c>
      <c r="B31" s="104" t="s">
        <v>42</v>
      </c>
      <c r="C31" s="91" t="s">
        <v>36</v>
      </c>
      <c r="D31" s="91" t="s">
        <v>194</v>
      </c>
      <c r="E31" s="91" t="s">
        <v>361</v>
      </c>
      <c r="F31" s="80" t="s">
        <v>374</v>
      </c>
      <c r="G31" s="80" t="s">
        <v>362</v>
      </c>
      <c r="H31" s="91" t="s">
        <v>179</v>
      </c>
      <c r="I31" s="91"/>
      <c r="J31" s="91" t="s">
        <v>167</v>
      </c>
      <c r="K31" s="91" t="s">
        <v>361</v>
      </c>
      <c r="L31" s="91" t="s">
        <v>84</v>
      </c>
      <c r="M31" s="91" t="s">
        <v>534</v>
      </c>
      <c r="N31" s="3"/>
    </row>
    <row r="32" spans="1:14" ht="275.5" x14ac:dyDescent="0.35">
      <c r="A32" s="17" t="s">
        <v>79</v>
      </c>
      <c r="B32" s="104" t="s">
        <v>42</v>
      </c>
      <c r="C32" s="91" t="s">
        <v>36</v>
      </c>
      <c r="D32" s="91" t="s">
        <v>195</v>
      </c>
      <c r="E32" s="91" t="s">
        <v>274</v>
      </c>
      <c r="F32" s="80" t="s">
        <v>376</v>
      </c>
      <c r="G32" s="80" t="s">
        <v>377</v>
      </c>
      <c r="H32" s="91" t="s">
        <v>179</v>
      </c>
      <c r="I32" s="91"/>
      <c r="J32" s="91" t="s">
        <v>167</v>
      </c>
      <c r="K32" s="91" t="s">
        <v>167</v>
      </c>
      <c r="L32" s="91" t="s">
        <v>84</v>
      </c>
      <c r="M32" s="91" t="s">
        <v>536</v>
      </c>
      <c r="N32" s="3"/>
    </row>
    <row r="33" spans="1:14" ht="304.5" x14ac:dyDescent="0.35">
      <c r="A33" s="17" t="s">
        <v>79</v>
      </c>
      <c r="B33" s="104" t="s">
        <v>42</v>
      </c>
      <c r="C33" s="104" t="s">
        <v>74</v>
      </c>
      <c r="D33" s="91" t="s">
        <v>196</v>
      </c>
      <c r="E33" s="91" t="s">
        <v>39</v>
      </c>
      <c r="F33" s="80" t="s">
        <v>427</v>
      </c>
      <c r="G33" s="80" t="s">
        <v>549</v>
      </c>
      <c r="H33" s="91" t="s">
        <v>275</v>
      </c>
      <c r="I33" s="91" t="s">
        <v>278</v>
      </c>
      <c r="J33" s="91" t="s">
        <v>136</v>
      </c>
      <c r="K33" s="91" t="s">
        <v>31</v>
      </c>
      <c r="L33" s="91" t="s">
        <v>83</v>
      </c>
      <c r="M33" s="91"/>
      <c r="N33" s="9"/>
    </row>
    <row r="34" spans="1:14" ht="246.5" x14ac:dyDescent="0.35">
      <c r="A34" s="17" t="s">
        <v>79</v>
      </c>
      <c r="B34" s="104" t="s">
        <v>42</v>
      </c>
      <c r="C34" s="104" t="s">
        <v>74</v>
      </c>
      <c r="D34" s="91" t="s">
        <v>197</v>
      </c>
      <c r="E34" s="91" t="s">
        <v>41</v>
      </c>
      <c r="F34" s="80" t="s">
        <v>559</v>
      </c>
      <c r="G34" s="80" t="s">
        <v>550</v>
      </c>
      <c r="H34" s="91" t="s">
        <v>275</v>
      </c>
      <c r="I34" s="91"/>
      <c r="J34" s="91" t="s">
        <v>277</v>
      </c>
      <c r="K34" s="91" t="s">
        <v>31</v>
      </c>
      <c r="L34" s="91" t="s">
        <v>537</v>
      </c>
      <c r="M34" s="91"/>
      <c r="N34" s="9"/>
    </row>
    <row r="35" spans="1:14" ht="362.5" x14ac:dyDescent="0.35">
      <c r="A35" s="17" t="s">
        <v>79</v>
      </c>
      <c r="B35" s="104" t="s">
        <v>42</v>
      </c>
      <c r="C35" s="104" t="s">
        <v>74</v>
      </c>
      <c r="D35" s="91" t="s">
        <v>198</v>
      </c>
      <c r="E35" s="91" t="s">
        <v>40</v>
      </c>
      <c r="F35" s="80" t="s">
        <v>551</v>
      </c>
      <c r="G35" s="80" t="s">
        <v>428</v>
      </c>
      <c r="H35" s="91" t="s">
        <v>275</v>
      </c>
      <c r="I35" s="91" t="s">
        <v>278</v>
      </c>
      <c r="J35" s="91" t="s">
        <v>279</v>
      </c>
      <c r="K35" s="91" t="s">
        <v>31</v>
      </c>
      <c r="L35" s="91" t="s">
        <v>84</v>
      </c>
      <c r="M35" s="91" t="s">
        <v>535</v>
      </c>
      <c r="N35" s="9"/>
    </row>
    <row r="36" spans="1:14" ht="217.5" x14ac:dyDescent="0.35">
      <c r="A36" s="17" t="s">
        <v>79</v>
      </c>
      <c r="B36" s="104" t="s">
        <v>42</v>
      </c>
      <c r="C36" s="104" t="s">
        <v>74</v>
      </c>
      <c r="D36" s="91" t="s">
        <v>199</v>
      </c>
      <c r="E36" s="91" t="s">
        <v>45</v>
      </c>
      <c r="F36" s="80" t="s">
        <v>280</v>
      </c>
      <c r="G36" s="80" t="s">
        <v>429</v>
      </c>
      <c r="H36" s="91" t="s">
        <v>275</v>
      </c>
      <c r="I36" s="91" t="s">
        <v>278</v>
      </c>
      <c r="J36" s="91" t="s">
        <v>136</v>
      </c>
      <c r="K36" s="91" t="s">
        <v>31</v>
      </c>
      <c r="L36" s="91" t="s">
        <v>84</v>
      </c>
      <c r="M36" s="91" t="s">
        <v>536</v>
      </c>
      <c r="N36" s="9"/>
    </row>
    <row r="37" spans="1:14" ht="203" x14ac:dyDescent="0.35">
      <c r="A37" s="17" t="s">
        <v>79</v>
      </c>
      <c r="B37" s="104" t="s">
        <v>42</v>
      </c>
      <c r="C37" s="104" t="s">
        <v>7</v>
      </c>
      <c r="D37" s="91" t="s">
        <v>200</v>
      </c>
      <c r="E37" s="91" t="s">
        <v>9</v>
      </c>
      <c r="F37" s="80" t="s">
        <v>433</v>
      </c>
      <c r="G37" s="80" t="s">
        <v>435</v>
      </c>
      <c r="H37" s="91" t="s">
        <v>179</v>
      </c>
      <c r="I37" s="91"/>
      <c r="J37" s="91" t="s">
        <v>434</v>
      </c>
      <c r="K37" s="91" t="s">
        <v>361</v>
      </c>
      <c r="L37" s="91" t="s">
        <v>84</v>
      </c>
      <c r="M37" s="91" t="s">
        <v>534</v>
      </c>
      <c r="N37" s="8"/>
    </row>
    <row r="38" spans="1:14" ht="188.5" x14ac:dyDescent="0.35">
      <c r="A38" s="17" t="s">
        <v>79</v>
      </c>
      <c r="B38" s="104" t="s">
        <v>42</v>
      </c>
      <c r="C38" s="104" t="s">
        <v>7</v>
      </c>
      <c r="D38" s="91" t="s">
        <v>201</v>
      </c>
      <c r="E38" s="91" t="s">
        <v>8</v>
      </c>
      <c r="F38" s="80" t="s">
        <v>436</v>
      </c>
      <c r="G38" s="80" t="s">
        <v>437</v>
      </c>
      <c r="H38" s="91" t="s">
        <v>179</v>
      </c>
      <c r="I38" s="91"/>
      <c r="J38" s="91" t="s">
        <v>167</v>
      </c>
      <c r="K38" s="91" t="s">
        <v>361</v>
      </c>
      <c r="L38" s="91" t="s">
        <v>84</v>
      </c>
      <c r="M38" s="91" t="s">
        <v>535</v>
      </c>
      <c r="N38" s="3"/>
    </row>
    <row r="39" spans="1:14" ht="275.5" x14ac:dyDescent="0.35">
      <c r="A39" s="17" t="s">
        <v>79</v>
      </c>
      <c r="B39" s="104" t="s">
        <v>42</v>
      </c>
      <c r="C39" s="104" t="s">
        <v>7</v>
      </c>
      <c r="D39" s="91" t="s">
        <v>202</v>
      </c>
      <c r="E39" s="91" t="s">
        <v>10</v>
      </c>
      <c r="F39" s="80" t="s">
        <v>438</v>
      </c>
      <c r="G39" s="80" t="s">
        <v>439</v>
      </c>
      <c r="H39" s="91" t="s">
        <v>275</v>
      </c>
      <c r="I39" s="91" t="s">
        <v>278</v>
      </c>
      <c r="J39" s="91" t="s">
        <v>137</v>
      </c>
      <c r="K39" s="91" t="s">
        <v>31</v>
      </c>
      <c r="L39" s="91" t="s">
        <v>83</v>
      </c>
      <c r="M39" s="91"/>
      <c r="N39" s="3"/>
    </row>
    <row r="40" spans="1:14" ht="203" x14ac:dyDescent="0.35">
      <c r="A40" s="17" t="s">
        <v>79</v>
      </c>
      <c r="B40" s="104" t="s">
        <v>42</v>
      </c>
      <c r="C40" s="104" t="s">
        <v>7</v>
      </c>
      <c r="D40" s="91" t="s">
        <v>203</v>
      </c>
      <c r="E40" s="91" t="s">
        <v>139</v>
      </c>
      <c r="F40" s="80" t="s">
        <v>552</v>
      </c>
      <c r="G40" s="80" t="s">
        <v>553</v>
      </c>
      <c r="H40" s="91" t="s">
        <v>275</v>
      </c>
      <c r="I40" s="91" t="s">
        <v>278</v>
      </c>
      <c r="J40" s="91" t="s">
        <v>137</v>
      </c>
      <c r="K40" s="91" t="s">
        <v>167</v>
      </c>
      <c r="L40" s="91" t="s">
        <v>83</v>
      </c>
      <c r="M40" s="91"/>
      <c r="N40" s="8"/>
    </row>
    <row r="41" spans="1:14" ht="203" x14ac:dyDescent="0.35">
      <c r="A41" s="17" t="s">
        <v>79</v>
      </c>
      <c r="B41" s="104" t="s">
        <v>42</v>
      </c>
      <c r="C41" s="104" t="s">
        <v>7</v>
      </c>
      <c r="D41" s="91" t="s">
        <v>204</v>
      </c>
      <c r="E41" s="91" t="s">
        <v>37</v>
      </c>
      <c r="F41" s="80" t="s">
        <v>452</v>
      </c>
      <c r="G41" s="80" t="s">
        <v>447</v>
      </c>
      <c r="H41" s="91" t="s">
        <v>275</v>
      </c>
      <c r="I41" s="91" t="s">
        <v>278</v>
      </c>
      <c r="J41" s="91" t="s">
        <v>444</v>
      </c>
      <c r="K41" s="91" t="s">
        <v>31</v>
      </c>
      <c r="L41" s="91" t="s">
        <v>84</v>
      </c>
      <c r="M41" s="91" t="s">
        <v>534</v>
      </c>
      <c r="N41" s="3"/>
    </row>
    <row r="42" spans="1:14" ht="333.5" x14ac:dyDescent="0.35">
      <c r="A42" s="17" t="s">
        <v>79</v>
      </c>
      <c r="B42" s="104" t="s">
        <v>42</v>
      </c>
      <c r="C42" s="104" t="s">
        <v>7</v>
      </c>
      <c r="D42" s="91" t="s">
        <v>205</v>
      </c>
      <c r="E42" s="91" t="s">
        <v>281</v>
      </c>
      <c r="F42" s="80" t="s">
        <v>440</v>
      </c>
      <c r="G42" s="80" t="s">
        <v>554</v>
      </c>
      <c r="H42" s="91" t="s">
        <v>275</v>
      </c>
      <c r="I42" s="91" t="s">
        <v>278</v>
      </c>
      <c r="J42" s="91" t="s">
        <v>442</v>
      </c>
      <c r="K42" s="91" t="s">
        <v>31</v>
      </c>
      <c r="L42" s="91" t="s">
        <v>84</v>
      </c>
      <c r="M42" s="91" t="s">
        <v>535</v>
      </c>
      <c r="N42" s="10"/>
    </row>
    <row r="43" spans="1:14" ht="203" x14ac:dyDescent="0.35">
      <c r="A43" s="17" t="s">
        <v>79</v>
      </c>
      <c r="B43" s="104" t="s">
        <v>42</v>
      </c>
      <c r="C43" s="104" t="s">
        <v>7</v>
      </c>
      <c r="D43" s="91" t="s">
        <v>206</v>
      </c>
      <c r="E43" s="91" t="s">
        <v>13</v>
      </c>
      <c r="F43" s="80" t="s">
        <v>451</v>
      </c>
      <c r="G43" s="80" t="s">
        <v>518</v>
      </c>
      <c r="H43" s="91" t="s">
        <v>275</v>
      </c>
      <c r="I43" s="91"/>
      <c r="J43" s="91" t="s">
        <v>137</v>
      </c>
      <c r="K43" s="91" t="s">
        <v>361</v>
      </c>
      <c r="L43" s="91" t="s">
        <v>84</v>
      </c>
      <c r="M43" s="91" t="s">
        <v>536</v>
      </c>
      <c r="N43" s="9"/>
    </row>
    <row r="44" spans="1:14" ht="275.5" x14ac:dyDescent="0.35">
      <c r="A44" s="17" t="s">
        <v>79</v>
      </c>
      <c r="B44" s="104" t="s">
        <v>42</v>
      </c>
      <c r="C44" s="91" t="s">
        <v>92</v>
      </c>
      <c r="D44" s="91" t="s">
        <v>208</v>
      </c>
      <c r="E44" s="91" t="s">
        <v>404</v>
      </c>
      <c r="F44" s="80" t="s">
        <v>403</v>
      </c>
      <c r="G44" s="80" t="s">
        <v>406</v>
      </c>
      <c r="H44" s="91" t="s">
        <v>179</v>
      </c>
      <c r="I44" s="91"/>
      <c r="J44" s="91" t="s">
        <v>276</v>
      </c>
      <c r="K44" s="91" t="s">
        <v>411</v>
      </c>
      <c r="L44" s="91" t="s">
        <v>83</v>
      </c>
      <c r="M44" s="91"/>
      <c r="N44" s="9"/>
    </row>
    <row r="45" spans="1:14" ht="203" x14ac:dyDescent="0.35">
      <c r="A45" s="17" t="s">
        <v>79</v>
      </c>
      <c r="B45" s="104" t="s">
        <v>42</v>
      </c>
      <c r="C45" s="91" t="s">
        <v>92</v>
      </c>
      <c r="D45" s="91" t="s">
        <v>209</v>
      </c>
      <c r="E45" s="91" t="s">
        <v>405</v>
      </c>
      <c r="F45" s="80" t="s">
        <v>419</v>
      </c>
      <c r="G45" s="80" t="s">
        <v>420</v>
      </c>
      <c r="H45" s="91" t="s">
        <v>179</v>
      </c>
      <c r="I45" s="91"/>
      <c r="J45" s="91" t="s">
        <v>276</v>
      </c>
      <c r="K45" s="91" t="s">
        <v>411</v>
      </c>
      <c r="L45" s="91" t="s">
        <v>84</v>
      </c>
      <c r="M45" s="91" t="s">
        <v>535</v>
      </c>
      <c r="N45" s="9"/>
    </row>
    <row r="46" spans="1:14" ht="275.5" x14ac:dyDescent="0.35">
      <c r="A46" s="17" t="s">
        <v>79</v>
      </c>
      <c r="B46" s="98" t="s">
        <v>15</v>
      </c>
      <c r="C46" s="98" t="s">
        <v>91</v>
      </c>
      <c r="D46" s="92" t="s">
        <v>207</v>
      </c>
      <c r="E46" s="92" t="s">
        <v>48</v>
      </c>
      <c r="F46" s="81" t="s">
        <v>555</v>
      </c>
      <c r="G46" s="81" t="s">
        <v>453</v>
      </c>
      <c r="H46" s="92" t="s">
        <v>275</v>
      </c>
      <c r="I46" s="92" t="s">
        <v>144</v>
      </c>
      <c r="J46" s="92" t="s">
        <v>136</v>
      </c>
      <c r="K46" s="92" t="s">
        <v>31</v>
      </c>
      <c r="L46" s="92" t="s">
        <v>84</v>
      </c>
      <c r="M46" s="92" t="s">
        <v>534</v>
      </c>
      <c r="N46" s="11"/>
    </row>
    <row r="47" spans="1:14" ht="145" x14ac:dyDescent="0.35">
      <c r="A47" s="17" t="s">
        <v>79</v>
      </c>
      <c r="B47" s="98" t="s">
        <v>15</v>
      </c>
      <c r="C47" s="98" t="s">
        <v>91</v>
      </c>
      <c r="D47" s="92" t="s">
        <v>210</v>
      </c>
      <c r="E47" s="92" t="s">
        <v>138</v>
      </c>
      <c r="F47" s="81" t="s">
        <v>454</v>
      </c>
      <c r="G47" s="81" t="s">
        <v>455</v>
      </c>
      <c r="H47" s="92" t="s">
        <v>275</v>
      </c>
      <c r="I47" s="92" t="s">
        <v>144</v>
      </c>
      <c r="J47" s="92" t="s">
        <v>136</v>
      </c>
      <c r="K47" s="92" t="s">
        <v>167</v>
      </c>
      <c r="L47" s="92" t="s">
        <v>84</v>
      </c>
      <c r="M47" s="92" t="s">
        <v>535</v>
      </c>
      <c r="N47" s="11"/>
    </row>
    <row r="48" spans="1:14" ht="203" x14ac:dyDescent="0.35">
      <c r="A48" s="17" t="s">
        <v>79</v>
      </c>
      <c r="B48" s="98" t="s">
        <v>15</v>
      </c>
      <c r="C48" s="98" t="s">
        <v>91</v>
      </c>
      <c r="D48" s="92" t="s">
        <v>211</v>
      </c>
      <c r="E48" s="92" t="s">
        <v>49</v>
      </c>
      <c r="F48" s="81" t="s">
        <v>446</v>
      </c>
      <c r="G48" s="81" t="s">
        <v>448</v>
      </c>
      <c r="H48" s="92" t="s">
        <v>275</v>
      </c>
      <c r="I48" s="92" t="s">
        <v>144</v>
      </c>
      <c r="J48" s="92" t="s">
        <v>443</v>
      </c>
      <c r="K48" s="92" t="s">
        <v>31</v>
      </c>
      <c r="L48" s="92" t="s">
        <v>84</v>
      </c>
      <c r="M48" s="92" t="s">
        <v>536</v>
      </c>
      <c r="N48" s="11"/>
    </row>
    <row r="49" spans="1:14" ht="333.5" x14ac:dyDescent="0.35">
      <c r="A49" s="17" t="s">
        <v>79</v>
      </c>
      <c r="B49" s="98" t="s">
        <v>15</v>
      </c>
      <c r="C49" s="98" t="s">
        <v>91</v>
      </c>
      <c r="D49" s="92" t="s">
        <v>212</v>
      </c>
      <c r="E49" s="92" t="s">
        <v>516</v>
      </c>
      <c r="F49" s="81" t="s">
        <v>445</v>
      </c>
      <c r="G49" s="81" t="s">
        <v>560</v>
      </c>
      <c r="H49" s="92" t="s">
        <v>275</v>
      </c>
      <c r="I49" s="92" t="s">
        <v>144</v>
      </c>
      <c r="J49" s="92" t="s">
        <v>441</v>
      </c>
      <c r="K49" s="92" t="s">
        <v>31</v>
      </c>
      <c r="L49" s="92" t="s">
        <v>537</v>
      </c>
      <c r="M49" s="92"/>
      <c r="N49" s="11"/>
    </row>
    <row r="50" spans="1:14" s="19" customFormat="1" ht="159.5" x14ac:dyDescent="0.35">
      <c r="A50" s="17" t="s">
        <v>79</v>
      </c>
      <c r="B50" s="98" t="s">
        <v>15</v>
      </c>
      <c r="C50" s="98" t="s">
        <v>91</v>
      </c>
      <c r="D50" s="92" t="s">
        <v>430</v>
      </c>
      <c r="E50" s="109" t="s">
        <v>44</v>
      </c>
      <c r="F50" s="81" t="s">
        <v>431</v>
      </c>
      <c r="G50" s="81" t="s">
        <v>432</v>
      </c>
      <c r="H50" s="109" t="s">
        <v>179</v>
      </c>
      <c r="I50" s="109" t="s">
        <v>144</v>
      </c>
      <c r="J50" s="92" t="s">
        <v>136</v>
      </c>
      <c r="K50" s="92" t="s">
        <v>426</v>
      </c>
      <c r="L50" s="92" t="s">
        <v>83</v>
      </c>
      <c r="M50" s="92"/>
      <c r="N50" s="87"/>
    </row>
    <row r="51" spans="1:14" ht="246.5" x14ac:dyDescent="0.35">
      <c r="A51" s="17" t="s">
        <v>79</v>
      </c>
      <c r="B51" s="98" t="s">
        <v>15</v>
      </c>
      <c r="C51" s="98" t="s">
        <v>282</v>
      </c>
      <c r="D51" s="92" t="s">
        <v>213</v>
      </c>
      <c r="E51" s="92" t="s">
        <v>14</v>
      </c>
      <c r="F51" s="81" t="s">
        <v>421</v>
      </c>
      <c r="G51" s="81" t="s">
        <v>422</v>
      </c>
      <c r="H51" s="92" t="s">
        <v>179</v>
      </c>
      <c r="I51" s="98"/>
      <c r="J51" s="98" t="s">
        <v>283</v>
      </c>
      <c r="K51" s="98" t="s">
        <v>345</v>
      </c>
      <c r="L51" s="92" t="s">
        <v>84</v>
      </c>
      <c r="M51" s="92" t="s">
        <v>534</v>
      </c>
      <c r="N51" s="92"/>
    </row>
    <row r="52" spans="1:14" ht="203" x14ac:dyDescent="0.35">
      <c r="A52" s="17" t="s">
        <v>79</v>
      </c>
      <c r="B52" s="98" t="s">
        <v>15</v>
      </c>
      <c r="C52" s="98" t="s">
        <v>282</v>
      </c>
      <c r="D52" s="92" t="s">
        <v>214</v>
      </c>
      <c r="E52" s="92" t="s">
        <v>423</v>
      </c>
      <c r="F52" s="81" t="s">
        <v>424</v>
      </c>
      <c r="G52" s="81" t="s">
        <v>425</v>
      </c>
      <c r="H52" s="92" t="s">
        <v>179</v>
      </c>
      <c r="I52" s="98"/>
      <c r="J52" s="98" t="s">
        <v>283</v>
      </c>
      <c r="K52" s="98" t="s">
        <v>345</v>
      </c>
      <c r="L52" s="92" t="s">
        <v>83</v>
      </c>
      <c r="M52" s="92"/>
      <c r="N52" s="92"/>
    </row>
    <row r="53" spans="1:14" ht="275.5" x14ac:dyDescent="0.35">
      <c r="A53" s="17" t="s">
        <v>79</v>
      </c>
      <c r="B53" s="15" t="s">
        <v>78</v>
      </c>
      <c r="C53" s="15" t="s">
        <v>17</v>
      </c>
      <c r="D53" s="15" t="s">
        <v>226</v>
      </c>
      <c r="E53" s="15" t="s">
        <v>43</v>
      </c>
      <c r="F53" s="82" t="s">
        <v>389</v>
      </c>
      <c r="G53" s="82" t="s">
        <v>396</v>
      </c>
      <c r="H53" s="71" t="s">
        <v>179</v>
      </c>
      <c r="I53" s="15"/>
      <c r="J53" s="15" t="s">
        <v>167</v>
      </c>
      <c r="K53" s="15" t="s">
        <v>392</v>
      </c>
      <c r="L53" s="52" t="s">
        <v>83</v>
      </c>
      <c r="M53" s="52"/>
      <c r="N53" s="13"/>
    </row>
    <row r="54" spans="1:14" ht="299.5" customHeight="1" x14ac:dyDescent="0.35">
      <c r="A54" s="17" t="s">
        <v>79</v>
      </c>
      <c r="B54" s="15" t="s">
        <v>78</v>
      </c>
      <c r="C54" s="15" t="s">
        <v>17</v>
      </c>
      <c r="D54" s="15" t="s">
        <v>227</v>
      </c>
      <c r="E54" s="15" t="s">
        <v>391</v>
      </c>
      <c r="F54" s="82" t="s">
        <v>390</v>
      </c>
      <c r="G54" s="82" t="s">
        <v>395</v>
      </c>
      <c r="H54" s="15" t="s">
        <v>179</v>
      </c>
      <c r="I54" s="15"/>
      <c r="J54" s="15" t="s">
        <v>412</v>
      </c>
      <c r="K54" s="15" t="s">
        <v>392</v>
      </c>
      <c r="L54" s="52" t="s">
        <v>84</v>
      </c>
      <c r="M54" s="52" t="s">
        <v>535</v>
      </c>
      <c r="N54" s="13"/>
    </row>
    <row r="55" spans="1:14" ht="304.5" x14ac:dyDescent="0.35">
      <c r="A55" s="17" t="s">
        <v>79</v>
      </c>
      <c r="B55" s="15" t="s">
        <v>78</v>
      </c>
      <c r="C55" s="15" t="s">
        <v>17</v>
      </c>
      <c r="D55" s="15" t="s">
        <v>228</v>
      </c>
      <c r="E55" s="15" t="s">
        <v>157</v>
      </c>
      <c r="F55" s="82" t="s">
        <v>393</v>
      </c>
      <c r="G55" s="82" t="s">
        <v>394</v>
      </c>
      <c r="H55" s="15" t="s">
        <v>179</v>
      </c>
      <c r="I55" s="15"/>
      <c r="J55" s="15" t="s">
        <v>412</v>
      </c>
      <c r="K55" s="15" t="s">
        <v>392</v>
      </c>
      <c r="L55" s="52" t="s">
        <v>84</v>
      </c>
      <c r="M55" s="52" t="s">
        <v>536</v>
      </c>
      <c r="N55" s="13"/>
    </row>
    <row r="56" spans="1:14" ht="276" customHeight="1" x14ac:dyDescent="0.35">
      <c r="A56" s="17" t="s">
        <v>79</v>
      </c>
      <c r="B56" s="15" t="s">
        <v>78</v>
      </c>
      <c r="C56" s="15" t="s">
        <v>17</v>
      </c>
      <c r="D56" s="15" t="s">
        <v>229</v>
      </c>
      <c r="E56" s="15" t="s">
        <v>18</v>
      </c>
      <c r="F56" s="82" t="s">
        <v>284</v>
      </c>
      <c r="G56" s="82" t="s">
        <v>402</v>
      </c>
      <c r="H56" s="15" t="s">
        <v>179</v>
      </c>
      <c r="I56" s="15"/>
      <c r="J56" s="15" t="s">
        <v>413</v>
      </c>
      <c r="K56" s="15" t="s">
        <v>392</v>
      </c>
      <c r="L56" s="52" t="s">
        <v>83</v>
      </c>
      <c r="M56" s="52"/>
      <c r="N56" s="13"/>
    </row>
    <row r="57" spans="1:14" ht="232" x14ac:dyDescent="0.35">
      <c r="A57" s="17" t="s">
        <v>79</v>
      </c>
      <c r="B57" s="15" t="s">
        <v>78</v>
      </c>
      <c r="C57" s="15" t="s">
        <v>17</v>
      </c>
      <c r="D57" s="15" t="s">
        <v>230</v>
      </c>
      <c r="E57" s="15" t="s">
        <v>156</v>
      </c>
      <c r="F57" s="82" t="s">
        <v>397</v>
      </c>
      <c r="G57" s="82" t="s">
        <v>398</v>
      </c>
      <c r="H57" s="15" t="s">
        <v>275</v>
      </c>
      <c r="I57" s="15"/>
      <c r="J57" s="15" t="s">
        <v>414</v>
      </c>
      <c r="K57" s="15" t="s">
        <v>167</v>
      </c>
      <c r="L57" s="52" t="s">
        <v>83</v>
      </c>
      <c r="M57" s="52"/>
      <c r="N57" s="13"/>
    </row>
    <row r="58" spans="1:14" ht="188.5" x14ac:dyDescent="0.35">
      <c r="A58" s="17" t="s">
        <v>79</v>
      </c>
      <c r="B58" s="15" t="s">
        <v>78</v>
      </c>
      <c r="C58" s="93" t="s">
        <v>19</v>
      </c>
      <c r="D58" s="15" t="s">
        <v>231</v>
      </c>
      <c r="E58" s="15" t="s">
        <v>73</v>
      </c>
      <c r="F58" s="82" t="s">
        <v>456</v>
      </c>
      <c r="G58" s="82" t="s">
        <v>457</v>
      </c>
      <c r="H58" s="15" t="s">
        <v>275</v>
      </c>
      <c r="I58" s="15" t="s">
        <v>143</v>
      </c>
      <c r="J58" s="15" t="s">
        <v>143</v>
      </c>
      <c r="K58" s="15" t="s">
        <v>31</v>
      </c>
      <c r="L58" s="52" t="s">
        <v>84</v>
      </c>
      <c r="M58" s="52" t="s">
        <v>535</v>
      </c>
      <c r="N58" s="13"/>
    </row>
    <row r="59" spans="1:14" ht="261" x14ac:dyDescent="0.35">
      <c r="A59" s="17" t="s">
        <v>79</v>
      </c>
      <c r="B59" s="15" t="s">
        <v>78</v>
      </c>
      <c r="C59" s="93" t="s">
        <v>19</v>
      </c>
      <c r="D59" s="15" t="s">
        <v>232</v>
      </c>
      <c r="E59" s="15" t="s">
        <v>46</v>
      </c>
      <c r="F59" s="82" t="s">
        <v>285</v>
      </c>
      <c r="G59" s="82" t="s">
        <v>458</v>
      </c>
      <c r="H59" s="15" t="s">
        <v>275</v>
      </c>
      <c r="I59" s="15" t="s">
        <v>142</v>
      </c>
      <c r="J59" s="15" t="s">
        <v>143</v>
      </c>
      <c r="K59" s="15" t="s">
        <v>31</v>
      </c>
      <c r="L59" s="52" t="s">
        <v>84</v>
      </c>
      <c r="M59" s="52" t="s">
        <v>536</v>
      </c>
      <c r="N59" s="13"/>
    </row>
    <row r="60" spans="1:14" ht="116" x14ac:dyDescent="0.35">
      <c r="A60" s="17" t="s">
        <v>79</v>
      </c>
      <c r="B60" s="15" t="s">
        <v>78</v>
      </c>
      <c r="C60" s="93" t="s">
        <v>19</v>
      </c>
      <c r="D60" s="15" t="s">
        <v>233</v>
      </c>
      <c r="E60" s="15" t="s">
        <v>38</v>
      </c>
      <c r="F60" s="82" t="s">
        <v>286</v>
      </c>
      <c r="G60" s="82" t="s">
        <v>459</v>
      </c>
      <c r="H60" s="15" t="s">
        <v>275</v>
      </c>
      <c r="I60" s="15" t="s">
        <v>142</v>
      </c>
      <c r="J60" s="15" t="s">
        <v>143</v>
      </c>
      <c r="K60" s="15" t="s">
        <v>31</v>
      </c>
      <c r="L60" s="52" t="s">
        <v>83</v>
      </c>
      <c r="M60" s="52"/>
      <c r="N60" s="13"/>
    </row>
    <row r="61" spans="1:14" ht="203" x14ac:dyDescent="0.35">
      <c r="A61" s="17" t="s">
        <v>79</v>
      </c>
      <c r="B61" s="15" t="s">
        <v>78</v>
      </c>
      <c r="C61" s="93" t="s">
        <v>19</v>
      </c>
      <c r="D61" s="15" t="s">
        <v>234</v>
      </c>
      <c r="E61" s="15" t="s">
        <v>47</v>
      </c>
      <c r="F61" s="82" t="s">
        <v>450</v>
      </c>
      <c r="G61" s="82" t="s">
        <v>449</v>
      </c>
      <c r="H61" s="15" t="s">
        <v>275</v>
      </c>
      <c r="I61" s="15" t="s">
        <v>142</v>
      </c>
      <c r="J61" s="15" t="s">
        <v>418</v>
      </c>
      <c r="K61" s="15" t="s">
        <v>31</v>
      </c>
      <c r="L61" s="52" t="s">
        <v>84</v>
      </c>
      <c r="M61" s="52" t="s">
        <v>534</v>
      </c>
      <c r="N61" s="13"/>
    </row>
    <row r="62" spans="1:14" ht="333.5" x14ac:dyDescent="0.35">
      <c r="A62" s="17" t="s">
        <v>79</v>
      </c>
      <c r="B62" s="15" t="s">
        <v>78</v>
      </c>
      <c r="C62" s="93" t="s">
        <v>19</v>
      </c>
      <c r="D62" s="15" t="s">
        <v>235</v>
      </c>
      <c r="E62" s="15" t="s">
        <v>517</v>
      </c>
      <c r="F62" s="82" t="s">
        <v>445</v>
      </c>
      <c r="G62" s="82" t="s">
        <v>561</v>
      </c>
      <c r="H62" s="15" t="s">
        <v>275</v>
      </c>
      <c r="I62" s="15" t="s">
        <v>142</v>
      </c>
      <c r="J62" s="15" t="s">
        <v>417</v>
      </c>
      <c r="K62" s="15" t="s">
        <v>31</v>
      </c>
      <c r="L62" s="52" t="s">
        <v>537</v>
      </c>
      <c r="M62" s="52"/>
      <c r="N62" s="13"/>
    </row>
    <row r="63" spans="1:14" ht="261" x14ac:dyDescent="0.35">
      <c r="A63" s="17" t="s">
        <v>79</v>
      </c>
      <c r="B63" s="15" t="s">
        <v>78</v>
      </c>
      <c r="C63" s="93" t="s">
        <v>28</v>
      </c>
      <c r="D63" s="15" t="s">
        <v>236</v>
      </c>
      <c r="E63" s="15" t="s">
        <v>140</v>
      </c>
      <c r="F63" s="82" t="s">
        <v>287</v>
      </c>
      <c r="G63" s="82" t="s">
        <v>399</v>
      </c>
      <c r="H63" s="15" t="s">
        <v>275</v>
      </c>
      <c r="I63" s="15" t="s">
        <v>141</v>
      </c>
      <c r="J63" s="15" t="s">
        <v>416</v>
      </c>
      <c r="K63" s="15" t="s">
        <v>31</v>
      </c>
      <c r="L63" s="52" t="s">
        <v>84</v>
      </c>
      <c r="M63" s="52" t="s">
        <v>536</v>
      </c>
      <c r="N63" s="13"/>
    </row>
    <row r="64" spans="1:14" ht="253" customHeight="1" x14ac:dyDescent="0.35">
      <c r="A64" s="17" t="s">
        <v>79</v>
      </c>
      <c r="B64" s="15" t="s">
        <v>78</v>
      </c>
      <c r="C64" s="93" t="s">
        <v>28</v>
      </c>
      <c r="D64" s="15" t="s">
        <v>237</v>
      </c>
      <c r="E64" s="15" t="s">
        <v>145</v>
      </c>
      <c r="F64" s="82" t="s">
        <v>400</v>
      </c>
      <c r="G64" s="82" t="s">
        <v>401</v>
      </c>
      <c r="H64" s="15" t="s">
        <v>215</v>
      </c>
      <c r="I64" s="15" t="s">
        <v>121</v>
      </c>
      <c r="J64" s="15" t="s">
        <v>167</v>
      </c>
      <c r="K64" s="15" t="s">
        <v>392</v>
      </c>
      <c r="L64" s="52" t="s">
        <v>83</v>
      </c>
      <c r="M64" s="52"/>
      <c r="N64" s="13"/>
    </row>
    <row r="65" spans="1:14" ht="319" x14ac:dyDescent="0.35">
      <c r="A65" s="17" t="s">
        <v>79</v>
      </c>
      <c r="B65" s="95" t="s">
        <v>76</v>
      </c>
      <c r="C65" s="95" t="s">
        <v>288</v>
      </c>
      <c r="D65" s="58" t="s">
        <v>293</v>
      </c>
      <c r="E65" s="58" t="s">
        <v>292</v>
      </c>
      <c r="F65" s="84" t="s">
        <v>378</v>
      </c>
      <c r="G65" s="84" t="s">
        <v>556</v>
      </c>
      <c r="H65" s="58" t="s">
        <v>179</v>
      </c>
      <c r="I65" s="58"/>
      <c r="J65" s="58" t="s">
        <v>415</v>
      </c>
      <c r="K65" s="58" t="s">
        <v>345</v>
      </c>
      <c r="L65" s="59" t="s">
        <v>83</v>
      </c>
      <c r="M65" s="59"/>
      <c r="N65" s="59"/>
    </row>
    <row r="66" spans="1:14" ht="203" x14ac:dyDescent="0.35">
      <c r="A66" s="17" t="s">
        <v>79</v>
      </c>
      <c r="B66" s="95" t="s">
        <v>76</v>
      </c>
      <c r="C66" s="95" t="s">
        <v>288</v>
      </c>
      <c r="D66" s="58" t="s">
        <v>294</v>
      </c>
      <c r="E66" s="58" t="s">
        <v>291</v>
      </c>
      <c r="F66" s="84" t="s">
        <v>519</v>
      </c>
      <c r="G66" s="84" t="s">
        <v>520</v>
      </c>
      <c r="H66" s="58" t="s">
        <v>179</v>
      </c>
      <c r="I66" s="58"/>
      <c r="J66" s="58" t="s">
        <v>415</v>
      </c>
      <c r="K66" s="58" t="s">
        <v>345</v>
      </c>
      <c r="L66" s="59" t="s">
        <v>84</v>
      </c>
      <c r="M66" s="59" t="s">
        <v>534</v>
      </c>
      <c r="N66" s="59"/>
    </row>
    <row r="67" spans="1:14" ht="217.5" x14ac:dyDescent="0.35">
      <c r="A67" s="17" t="s">
        <v>79</v>
      </c>
      <c r="B67" s="95" t="s">
        <v>76</v>
      </c>
      <c r="C67" s="95" t="s">
        <v>288</v>
      </c>
      <c r="D67" s="58" t="s">
        <v>295</v>
      </c>
      <c r="E67" s="58" t="s">
        <v>290</v>
      </c>
      <c r="F67" s="84" t="s">
        <v>379</v>
      </c>
      <c r="G67" s="84" t="s">
        <v>380</v>
      </c>
      <c r="H67" s="58" t="s">
        <v>179</v>
      </c>
      <c r="I67" s="58"/>
      <c r="J67" s="58" t="s">
        <v>415</v>
      </c>
      <c r="K67" s="58" t="s">
        <v>345</v>
      </c>
      <c r="L67" s="59" t="s">
        <v>84</v>
      </c>
      <c r="M67" s="59" t="s">
        <v>535</v>
      </c>
      <c r="N67" s="59"/>
    </row>
    <row r="68" spans="1:14" ht="391.5" x14ac:dyDescent="0.35">
      <c r="A68" s="17" t="s">
        <v>79</v>
      </c>
      <c r="B68" s="95" t="s">
        <v>76</v>
      </c>
      <c r="C68" s="58" t="s">
        <v>289</v>
      </c>
      <c r="D68" s="58" t="s">
        <v>296</v>
      </c>
      <c r="E68" s="58" t="s">
        <v>381</v>
      </c>
      <c r="F68" s="84" t="s">
        <v>382</v>
      </c>
      <c r="G68" s="84" t="s">
        <v>383</v>
      </c>
      <c r="H68" s="58" t="s">
        <v>269</v>
      </c>
      <c r="I68" s="58"/>
      <c r="J68" s="58" t="s">
        <v>167</v>
      </c>
      <c r="K68" s="58" t="s">
        <v>381</v>
      </c>
      <c r="L68" s="59" t="s">
        <v>84</v>
      </c>
      <c r="M68" s="59" t="s">
        <v>535</v>
      </c>
      <c r="N68" s="59"/>
    </row>
    <row r="69" spans="1:14" ht="362.5" x14ac:dyDescent="0.35">
      <c r="A69" s="17" t="s">
        <v>79</v>
      </c>
      <c r="B69" s="95" t="s">
        <v>76</v>
      </c>
      <c r="C69" s="58" t="s">
        <v>289</v>
      </c>
      <c r="D69" s="58" t="s">
        <v>297</v>
      </c>
      <c r="E69" s="58" t="s">
        <v>161</v>
      </c>
      <c r="F69" s="84" t="s">
        <v>385</v>
      </c>
      <c r="G69" s="84" t="s">
        <v>386</v>
      </c>
      <c r="H69" s="58" t="s">
        <v>215</v>
      </c>
      <c r="I69" s="58"/>
      <c r="J69" s="58" t="s">
        <v>384</v>
      </c>
      <c r="K69" s="58" t="s">
        <v>167</v>
      </c>
      <c r="L69" s="59" t="s">
        <v>84</v>
      </c>
      <c r="M69" s="59" t="s">
        <v>536</v>
      </c>
      <c r="N69" s="59"/>
    </row>
    <row r="70" spans="1:14" ht="154" customHeight="1" x14ac:dyDescent="0.35">
      <c r="A70" s="17" t="s">
        <v>79</v>
      </c>
      <c r="B70" s="95" t="s">
        <v>76</v>
      </c>
      <c r="C70" s="58" t="s">
        <v>289</v>
      </c>
      <c r="D70" s="58" t="s">
        <v>298</v>
      </c>
      <c r="E70" s="58" t="s">
        <v>29</v>
      </c>
      <c r="F70" s="84" t="s">
        <v>388</v>
      </c>
      <c r="G70" s="84" t="s">
        <v>387</v>
      </c>
      <c r="H70" s="58" t="s">
        <v>179</v>
      </c>
      <c r="I70" s="58"/>
      <c r="J70" s="58" t="s">
        <v>415</v>
      </c>
      <c r="K70" s="58" t="s">
        <v>345</v>
      </c>
      <c r="L70" s="59" t="s">
        <v>84</v>
      </c>
      <c r="M70" s="59" t="s">
        <v>534</v>
      </c>
      <c r="N70" s="59"/>
    </row>
    <row r="71" spans="1:14" ht="246.5" x14ac:dyDescent="0.35">
      <c r="A71" s="18" t="s">
        <v>82</v>
      </c>
      <c r="B71" s="21" t="s">
        <v>3</v>
      </c>
      <c r="C71" s="107" t="s">
        <v>23</v>
      </c>
      <c r="D71" s="21" t="s">
        <v>238</v>
      </c>
      <c r="E71" s="21" t="s">
        <v>11</v>
      </c>
      <c r="F71" s="74" t="s">
        <v>460</v>
      </c>
      <c r="G71" s="74" t="s">
        <v>467</v>
      </c>
      <c r="H71" s="21" t="s">
        <v>215</v>
      </c>
      <c r="I71" s="21"/>
      <c r="J71" s="21" t="s">
        <v>462</v>
      </c>
      <c r="K71" s="21" t="s">
        <v>463</v>
      </c>
      <c r="L71" s="53" t="s">
        <v>84</v>
      </c>
      <c r="M71" s="53" t="s">
        <v>536</v>
      </c>
      <c r="N71" s="22"/>
    </row>
    <row r="72" spans="1:14" ht="319" x14ac:dyDescent="0.35">
      <c r="A72" s="18" t="s">
        <v>82</v>
      </c>
      <c r="B72" s="21" t="s">
        <v>3</v>
      </c>
      <c r="C72" s="107" t="s">
        <v>23</v>
      </c>
      <c r="D72" s="21" t="s">
        <v>239</v>
      </c>
      <c r="E72" s="21" t="s">
        <v>62</v>
      </c>
      <c r="F72" s="74" t="s">
        <v>461</v>
      </c>
      <c r="G72" s="74" t="s">
        <v>466</v>
      </c>
      <c r="H72" s="21" t="s">
        <v>215</v>
      </c>
      <c r="I72" s="21"/>
      <c r="J72" s="21" t="s">
        <v>465</v>
      </c>
      <c r="K72" s="21" t="s">
        <v>463</v>
      </c>
      <c r="L72" s="53" t="s">
        <v>83</v>
      </c>
      <c r="M72" s="53"/>
      <c r="N72" s="22"/>
    </row>
    <row r="73" spans="1:14" ht="232" x14ac:dyDescent="0.35">
      <c r="A73" s="18" t="s">
        <v>82</v>
      </c>
      <c r="B73" s="21" t="s">
        <v>3</v>
      </c>
      <c r="C73" s="107" t="s">
        <v>23</v>
      </c>
      <c r="D73" s="21" t="s">
        <v>240</v>
      </c>
      <c r="E73" s="21" t="s">
        <v>146</v>
      </c>
      <c r="F73" s="74" t="s">
        <v>468</v>
      </c>
      <c r="G73" s="74" t="s">
        <v>469</v>
      </c>
      <c r="H73" s="21" t="s">
        <v>215</v>
      </c>
      <c r="I73" s="21"/>
      <c r="J73" s="21" t="s">
        <v>464</v>
      </c>
      <c r="K73" s="21" t="s">
        <v>463</v>
      </c>
      <c r="L73" s="53" t="s">
        <v>84</v>
      </c>
      <c r="M73" s="53" t="s">
        <v>534</v>
      </c>
      <c r="N73" s="22"/>
    </row>
    <row r="74" spans="1:14" ht="232" x14ac:dyDescent="0.35">
      <c r="A74" s="18" t="s">
        <v>82</v>
      </c>
      <c r="B74" s="21" t="s">
        <v>3</v>
      </c>
      <c r="C74" s="107" t="s">
        <v>23</v>
      </c>
      <c r="D74" s="21" t="s">
        <v>241</v>
      </c>
      <c r="E74" s="21" t="s">
        <v>158</v>
      </c>
      <c r="F74" s="74" t="s">
        <v>470</v>
      </c>
      <c r="G74" s="74" t="s">
        <v>471</v>
      </c>
      <c r="H74" s="21" t="s">
        <v>215</v>
      </c>
      <c r="I74" s="21"/>
      <c r="J74" s="21" t="s">
        <v>464</v>
      </c>
      <c r="K74" s="21" t="s">
        <v>463</v>
      </c>
      <c r="L74" s="53" t="s">
        <v>84</v>
      </c>
      <c r="M74" s="53" t="s">
        <v>536</v>
      </c>
      <c r="N74" s="22"/>
    </row>
    <row r="75" spans="1:14" ht="130.5" x14ac:dyDescent="0.35">
      <c r="A75" s="18" t="s">
        <v>82</v>
      </c>
      <c r="B75" s="21" t="s">
        <v>3</v>
      </c>
      <c r="C75" s="107" t="s">
        <v>23</v>
      </c>
      <c r="D75" s="21" t="s">
        <v>242</v>
      </c>
      <c r="E75" s="21" t="s">
        <v>159</v>
      </c>
      <c r="F75" s="74" t="s">
        <v>472</v>
      </c>
      <c r="G75" s="74" t="s">
        <v>474</v>
      </c>
      <c r="H75" s="21" t="s">
        <v>215</v>
      </c>
      <c r="I75" s="21"/>
      <c r="J75" s="21" t="s">
        <v>167</v>
      </c>
      <c r="K75" s="21" t="s">
        <v>473</v>
      </c>
      <c r="L75" s="53" t="s">
        <v>84</v>
      </c>
      <c r="M75" s="53" t="s">
        <v>535</v>
      </c>
      <c r="N75" s="22"/>
    </row>
    <row r="76" spans="1:14" ht="320.14999999999998" customHeight="1" x14ac:dyDescent="0.35">
      <c r="A76" s="18" t="s">
        <v>82</v>
      </c>
      <c r="B76" s="21" t="s">
        <v>3</v>
      </c>
      <c r="C76" s="107" t="s">
        <v>24</v>
      </c>
      <c r="D76" s="21" t="s">
        <v>243</v>
      </c>
      <c r="E76" s="21" t="s">
        <v>59</v>
      </c>
      <c r="F76" s="74" t="s">
        <v>300</v>
      </c>
      <c r="G76" s="74" t="s">
        <v>475</v>
      </c>
      <c r="H76" s="21" t="s">
        <v>267</v>
      </c>
      <c r="I76" s="21"/>
      <c r="J76" s="21" t="s">
        <v>479</v>
      </c>
      <c r="K76" s="21" t="s">
        <v>31</v>
      </c>
      <c r="L76" s="53" t="s">
        <v>83</v>
      </c>
      <c r="M76" s="53"/>
      <c r="N76" s="22"/>
    </row>
    <row r="77" spans="1:14" ht="145" x14ac:dyDescent="0.35">
      <c r="A77" s="18" t="s">
        <v>82</v>
      </c>
      <c r="B77" s="21" t="s">
        <v>3</v>
      </c>
      <c r="C77" s="107" t="s">
        <v>24</v>
      </c>
      <c r="D77" s="21" t="s">
        <v>244</v>
      </c>
      <c r="E77" s="21" t="s">
        <v>299</v>
      </c>
      <c r="F77" s="74" t="s">
        <v>477</v>
      </c>
      <c r="G77" s="74" t="s">
        <v>476</v>
      </c>
      <c r="H77" s="21" t="s">
        <v>302</v>
      </c>
      <c r="I77" s="21"/>
      <c r="J77" s="21" t="s">
        <v>480</v>
      </c>
      <c r="K77" s="21" t="s">
        <v>31</v>
      </c>
      <c r="L77" s="53" t="s">
        <v>84</v>
      </c>
      <c r="M77" s="53" t="s">
        <v>534</v>
      </c>
      <c r="N77" s="22"/>
    </row>
    <row r="78" spans="1:14" ht="174" x14ac:dyDescent="0.35">
      <c r="A78" s="18" t="s">
        <v>82</v>
      </c>
      <c r="B78" s="21" t="s">
        <v>3</v>
      </c>
      <c r="C78" s="107" t="s">
        <v>24</v>
      </c>
      <c r="D78" s="21" t="s">
        <v>245</v>
      </c>
      <c r="E78" s="21" t="s">
        <v>60</v>
      </c>
      <c r="F78" s="74" t="s">
        <v>478</v>
      </c>
      <c r="G78" s="74" t="s">
        <v>481</v>
      </c>
      <c r="H78" s="21" t="s">
        <v>215</v>
      </c>
      <c r="I78" s="21"/>
      <c r="J78" s="21" t="s">
        <v>167</v>
      </c>
      <c r="K78" s="21" t="s">
        <v>181</v>
      </c>
      <c r="L78" s="53" t="s">
        <v>84</v>
      </c>
      <c r="M78" s="53" t="s">
        <v>535</v>
      </c>
      <c r="N78" s="22"/>
    </row>
    <row r="79" spans="1:14" ht="254.5" customHeight="1" x14ac:dyDescent="0.35">
      <c r="A79" s="18" t="s">
        <v>82</v>
      </c>
      <c r="B79" s="21" t="s">
        <v>3</v>
      </c>
      <c r="C79" s="107" t="s">
        <v>153</v>
      </c>
      <c r="D79" s="21" t="s">
        <v>246</v>
      </c>
      <c r="E79" s="21" t="s">
        <v>154</v>
      </c>
      <c r="F79" s="74" t="s">
        <v>482</v>
      </c>
      <c r="G79" s="74" t="s">
        <v>485</v>
      </c>
      <c r="H79" s="21" t="s">
        <v>269</v>
      </c>
      <c r="I79" s="21"/>
      <c r="J79" s="21" t="s">
        <v>167</v>
      </c>
      <c r="K79" s="21" t="s">
        <v>486</v>
      </c>
      <c r="L79" s="53" t="s">
        <v>83</v>
      </c>
      <c r="M79" s="53"/>
      <c r="N79" s="72"/>
    </row>
    <row r="80" spans="1:14" ht="235" customHeight="1" x14ac:dyDescent="0.35">
      <c r="A80" s="18" t="s">
        <v>82</v>
      </c>
      <c r="B80" s="21" t="s">
        <v>3</v>
      </c>
      <c r="C80" s="107" t="s">
        <v>153</v>
      </c>
      <c r="D80" s="21" t="s">
        <v>247</v>
      </c>
      <c r="E80" s="21" t="s">
        <v>160</v>
      </c>
      <c r="F80" s="74" t="s">
        <v>483</v>
      </c>
      <c r="G80" s="74" t="s">
        <v>484</v>
      </c>
      <c r="H80" s="21" t="s">
        <v>269</v>
      </c>
      <c r="I80" s="21"/>
      <c r="J80" s="21" t="s">
        <v>167</v>
      </c>
      <c r="K80" s="21" t="s">
        <v>167</v>
      </c>
      <c r="L80" s="53" t="s">
        <v>84</v>
      </c>
      <c r="M80" s="53" t="s">
        <v>534</v>
      </c>
      <c r="N80" s="73"/>
    </row>
    <row r="81" spans="1:14" ht="174" x14ac:dyDescent="0.35">
      <c r="A81" s="18" t="s">
        <v>82</v>
      </c>
      <c r="B81" s="94" t="s">
        <v>4</v>
      </c>
      <c r="C81" s="94" t="s">
        <v>148</v>
      </c>
      <c r="D81" s="94" t="s">
        <v>248</v>
      </c>
      <c r="E81" s="94" t="s">
        <v>16</v>
      </c>
      <c r="F81" s="75" t="s">
        <v>487</v>
      </c>
      <c r="G81" s="75" t="s">
        <v>488</v>
      </c>
      <c r="H81" s="24" t="s">
        <v>275</v>
      </c>
      <c r="I81" s="24"/>
      <c r="J81" s="24" t="s">
        <v>167</v>
      </c>
      <c r="K81" s="24" t="s">
        <v>491</v>
      </c>
      <c r="L81" s="54" t="s">
        <v>83</v>
      </c>
      <c r="M81" s="54"/>
      <c r="N81" s="25"/>
    </row>
    <row r="82" spans="1:14" ht="217.5" x14ac:dyDescent="0.35">
      <c r="A82" s="18" t="s">
        <v>82</v>
      </c>
      <c r="B82" s="94" t="s">
        <v>4</v>
      </c>
      <c r="C82" s="94" t="s">
        <v>148</v>
      </c>
      <c r="D82" s="94" t="s">
        <v>249</v>
      </c>
      <c r="E82" s="94" t="s">
        <v>147</v>
      </c>
      <c r="F82" s="75" t="s">
        <v>489</v>
      </c>
      <c r="G82" s="75" t="s">
        <v>490</v>
      </c>
      <c r="H82" s="24" t="s">
        <v>215</v>
      </c>
      <c r="I82" s="24"/>
      <c r="J82" s="24" t="s">
        <v>167</v>
      </c>
      <c r="K82" s="24" t="s">
        <v>492</v>
      </c>
      <c r="L82" s="54" t="s">
        <v>83</v>
      </c>
      <c r="M82" s="54"/>
      <c r="N82" s="25"/>
    </row>
    <row r="83" spans="1:14" ht="270" customHeight="1" x14ac:dyDescent="0.35">
      <c r="A83" s="18" t="s">
        <v>82</v>
      </c>
      <c r="B83" s="94" t="s">
        <v>4</v>
      </c>
      <c r="C83" s="94" t="s">
        <v>148</v>
      </c>
      <c r="D83" s="94" t="s">
        <v>250</v>
      </c>
      <c r="E83" s="94" t="s">
        <v>150</v>
      </c>
      <c r="F83" s="75" t="s">
        <v>493</v>
      </c>
      <c r="G83" s="75" t="s">
        <v>494</v>
      </c>
      <c r="H83" s="24" t="s">
        <v>179</v>
      </c>
      <c r="I83" s="24"/>
      <c r="J83" s="24" t="s">
        <v>496</v>
      </c>
      <c r="K83" s="24" t="s">
        <v>495</v>
      </c>
      <c r="L83" s="54" t="s">
        <v>84</v>
      </c>
      <c r="M83" s="54" t="s">
        <v>534</v>
      </c>
      <c r="N83" s="25"/>
    </row>
    <row r="84" spans="1:14" ht="159.5" x14ac:dyDescent="0.35">
      <c r="A84" s="18" t="s">
        <v>82</v>
      </c>
      <c r="B84" s="94" t="s">
        <v>4</v>
      </c>
      <c r="C84" s="94" t="s">
        <v>149</v>
      </c>
      <c r="D84" s="94" t="s">
        <v>251</v>
      </c>
      <c r="E84" s="94" t="s">
        <v>64</v>
      </c>
      <c r="F84" s="75" t="s">
        <v>498</v>
      </c>
      <c r="G84" s="86" t="s">
        <v>499</v>
      </c>
      <c r="H84" s="105" t="s">
        <v>269</v>
      </c>
      <c r="I84" s="105"/>
      <c r="J84" s="105" t="s">
        <v>167</v>
      </c>
      <c r="K84" s="105" t="s">
        <v>167</v>
      </c>
      <c r="L84" s="54" t="s">
        <v>84</v>
      </c>
      <c r="M84" s="54" t="s">
        <v>536</v>
      </c>
      <c r="N84" s="25"/>
    </row>
    <row r="85" spans="1:14" ht="130.5" x14ac:dyDescent="0.35">
      <c r="A85" s="18" t="s">
        <v>82</v>
      </c>
      <c r="B85" s="94" t="s">
        <v>4</v>
      </c>
      <c r="C85" s="94" t="s">
        <v>149</v>
      </c>
      <c r="D85" s="94" t="s">
        <v>252</v>
      </c>
      <c r="E85" s="94" t="s">
        <v>147</v>
      </c>
      <c r="F85" s="75" t="s">
        <v>500</v>
      </c>
      <c r="G85" s="75" t="s">
        <v>501</v>
      </c>
      <c r="H85" s="24" t="s">
        <v>269</v>
      </c>
      <c r="I85" s="24"/>
      <c r="J85" s="24" t="s">
        <v>167</v>
      </c>
      <c r="K85" s="24" t="s">
        <v>497</v>
      </c>
      <c r="L85" s="54" t="s">
        <v>84</v>
      </c>
      <c r="M85" s="54" t="s">
        <v>534</v>
      </c>
      <c r="N85" s="25"/>
    </row>
    <row r="86" spans="1:14" ht="174" x14ac:dyDescent="0.35">
      <c r="A86" s="18" t="s">
        <v>82</v>
      </c>
      <c r="B86" s="94" t="s">
        <v>4</v>
      </c>
      <c r="C86" s="94" t="s">
        <v>149</v>
      </c>
      <c r="D86" s="94" t="s">
        <v>253</v>
      </c>
      <c r="E86" s="24" t="s">
        <v>151</v>
      </c>
      <c r="F86" s="75" t="s">
        <v>502</v>
      </c>
      <c r="G86" s="75" t="s">
        <v>503</v>
      </c>
      <c r="H86" s="24" t="s">
        <v>303</v>
      </c>
      <c r="I86" s="24"/>
      <c r="J86" s="24" t="s">
        <v>167</v>
      </c>
      <c r="K86" s="24" t="s">
        <v>495</v>
      </c>
      <c r="L86" s="54" t="s">
        <v>84</v>
      </c>
      <c r="M86" s="54" t="s">
        <v>535</v>
      </c>
      <c r="N86" s="25"/>
    </row>
    <row r="87" spans="1:14" ht="134.5" customHeight="1" x14ac:dyDescent="0.35">
      <c r="A87" s="31" t="s">
        <v>81</v>
      </c>
      <c r="B87" s="31" t="s">
        <v>81</v>
      </c>
      <c r="C87" s="106" t="s">
        <v>22</v>
      </c>
      <c r="D87" s="27" t="s">
        <v>254</v>
      </c>
      <c r="E87" s="27" t="s">
        <v>52</v>
      </c>
      <c r="F87" s="76" t="s">
        <v>504</v>
      </c>
      <c r="G87" s="76" t="s">
        <v>505</v>
      </c>
      <c r="H87" s="27" t="s">
        <v>215</v>
      </c>
      <c r="I87" s="27"/>
      <c r="J87" s="27" t="s">
        <v>167</v>
      </c>
      <c r="K87" s="27" t="s">
        <v>167</v>
      </c>
      <c r="L87" s="55" t="s">
        <v>84</v>
      </c>
      <c r="M87" s="55" t="s">
        <v>535</v>
      </c>
      <c r="N87" s="28"/>
    </row>
    <row r="88" spans="1:14" ht="116" x14ac:dyDescent="0.35">
      <c r="A88" s="31" t="s">
        <v>81</v>
      </c>
      <c r="B88" s="31" t="s">
        <v>81</v>
      </c>
      <c r="C88" s="106" t="s">
        <v>22</v>
      </c>
      <c r="D88" s="27" t="s">
        <v>255</v>
      </c>
      <c r="E88" s="27" t="s">
        <v>522</v>
      </c>
      <c r="F88" s="76" t="s">
        <v>506</v>
      </c>
      <c r="G88" s="76" t="s">
        <v>521</v>
      </c>
      <c r="H88" s="27" t="s">
        <v>179</v>
      </c>
      <c r="I88" s="27"/>
      <c r="J88" s="27" t="s">
        <v>167</v>
      </c>
      <c r="K88" s="27" t="s">
        <v>167</v>
      </c>
      <c r="L88" s="55" t="s">
        <v>84</v>
      </c>
      <c r="M88" s="55" t="s">
        <v>536</v>
      </c>
      <c r="N88" s="28"/>
    </row>
    <row r="89" spans="1:14" ht="188.5" x14ac:dyDescent="0.35">
      <c r="A89" s="31" t="s">
        <v>81</v>
      </c>
      <c r="B89" s="31" t="s">
        <v>81</v>
      </c>
      <c r="C89" s="106" t="s">
        <v>22</v>
      </c>
      <c r="D89" s="27" t="s">
        <v>256</v>
      </c>
      <c r="E89" s="27" t="s">
        <v>53</v>
      </c>
      <c r="F89" s="76" t="s">
        <v>507</v>
      </c>
      <c r="G89" s="76" t="s">
        <v>523</v>
      </c>
      <c r="H89" s="27" t="s">
        <v>269</v>
      </c>
      <c r="I89" s="27"/>
      <c r="J89" s="27" t="s">
        <v>167</v>
      </c>
      <c r="K89" s="27" t="s">
        <v>167</v>
      </c>
      <c r="L89" s="55" t="s">
        <v>83</v>
      </c>
      <c r="M89" s="55"/>
      <c r="N89" s="28"/>
    </row>
    <row r="90" spans="1:14" ht="188.5" x14ac:dyDescent="0.35">
      <c r="A90" s="31" t="s">
        <v>81</v>
      </c>
      <c r="B90" s="31" t="s">
        <v>81</v>
      </c>
      <c r="C90" s="106" t="s">
        <v>22</v>
      </c>
      <c r="D90" s="27" t="s">
        <v>257</v>
      </c>
      <c r="E90" s="27" t="s">
        <v>54</v>
      </c>
      <c r="F90" s="76" t="s">
        <v>508</v>
      </c>
      <c r="G90" s="76" t="s">
        <v>524</v>
      </c>
      <c r="H90" s="27" t="s">
        <v>215</v>
      </c>
      <c r="I90" s="27"/>
      <c r="J90" s="27" t="s">
        <v>167</v>
      </c>
      <c r="K90" s="27" t="s">
        <v>167</v>
      </c>
      <c r="L90" s="55" t="s">
        <v>84</v>
      </c>
      <c r="M90" s="55" t="s">
        <v>534</v>
      </c>
      <c r="N90" s="28"/>
    </row>
    <row r="91" spans="1:14" ht="174" x14ac:dyDescent="0.35">
      <c r="A91" s="31" t="s">
        <v>81</v>
      </c>
      <c r="B91" s="31" t="s">
        <v>81</v>
      </c>
      <c r="C91" s="106" t="s">
        <v>21</v>
      </c>
      <c r="D91" s="27" t="s">
        <v>258</v>
      </c>
      <c r="E91" s="27" t="s">
        <v>55</v>
      </c>
      <c r="F91" s="76" t="s">
        <v>510</v>
      </c>
      <c r="G91" s="76" t="s">
        <v>525</v>
      </c>
      <c r="H91" s="27" t="s">
        <v>269</v>
      </c>
      <c r="I91" s="27"/>
      <c r="J91" s="27" t="s">
        <v>167</v>
      </c>
      <c r="K91" s="27" t="s">
        <v>167</v>
      </c>
      <c r="L91" s="55" t="s">
        <v>84</v>
      </c>
      <c r="M91" s="55" t="s">
        <v>535</v>
      </c>
      <c r="N91" s="60"/>
    </row>
    <row r="92" spans="1:14" ht="203" x14ac:dyDescent="0.35">
      <c r="A92" s="31" t="s">
        <v>81</v>
      </c>
      <c r="B92" s="31" t="s">
        <v>81</v>
      </c>
      <c r="C92" s="106" t="s">
        <v>21</v>
      </c>
      <c r="D92" s="27" t="s">
        <v>259</v>
      </c>
      <c r="E92" s="27" t="s">
        <v>56</v>
      </c>
      <c r="F92" s="76" t="s">
        <v>515</v>
      </c>
      <c r="G92" s="76" t="s">
        <v>526</v>
      </c>
      <c r="H92" s="27" t="s">
        <v>166</v>
      </c>
      <c r="I92" s="27"/>
      <c r="J92" s="27" t="s">
        <v>167</v>
      </c>
      <c r="K92" s="27" t="s">
        <v>167</v>
      </c>
      <c r="L92" s="55" t="s">
        <v>84</v>
      </c>
      <c r="M92" s="55" t="s">
        <v>536</v>
      </c>
      <c r="N92" s="60"/>
    </row>
    <row r="93" spans="1:14" ht="159.5" x14ac:dyDescent="0.35">
      <c r="A93" s="31" t="s">
        <v>81</v>
      </c>
      <c r="B93" s="31" t="s">
        <v>81</v>
      </c>
      <c r="C93" s="106" t="s">
        <v>21</v>
      </c>
      <c r="D93" s="27" t="s">
        <v>260</v>
      </c>
      <c r="E93" s="27" t="s">
        <v>57</v>
      </c>
      <c r="F93" s="76" t="s">
        <v>527</v>
      </c>
      <c r="G93" s="76" t="s">
        <v>528</v>
      </c>
      <c r="H93" s="27" t="s">
        <v>166</v>
      </c>
      <c r="I93" s="27"/>
      <c r="J93" s="27" t="s">
        <v>167</v>
      </c>
      <c r="K93" s="27" t="s">
        <v>167</v>
      </c>
      <c r="L93" s="55" t="s">
        <v>83</v>
      </c>
      <c r="M93" s="55"/>
      <c r="N93" s="60"/>
    </row>
    <row r="94" spans="1:14" ht="159.5" x14ac:dyDescent="0.35">
      <c r="A94" s="31" t="s">
        <v>81</v>
      </c>
      <c r="B94" s="31" t="s">
        <v>81</v>
      </c>
      <c r="C94" s="106" t="s">
        <v>21</v>
      </c>
      <c r="D94" s="27" t="s">
        <v>261</v>
      </c>
      <c r="E94" s="27" t="s">
        <v>58</v>
      </c>
      <c r="F94" s="76" t="s">
        <v>511</v>
      </c>
      <c r="G94" s="76" t="s">
        <v>529</v>
      </c>
      <c r="H94" s="27" t="s">
        <v>166</v>
      </c>
      <c r="I94" s="27"/>
      <c r="J94" s="27" t="s">
        <v>167</v>
      </c>
      <c r="K94" s="27" t="s">
        <v>167</v>
      </c>
      <c r="L94" s="55" t="s">
        <v>84</v>
      </c>
      <c r="M94" s="55" t="s">
        <v>534</v>
      </c>
      <c r="N94" s="60"/>
    </row>
    <row r="95" spans="1:14" ht="145" x14ac:dyDescent="0.35">
      <c r="A95" s="31" t="s">
        <v>81</v>
      </c>
      <c r="B95" s="31" t="s">
        <v>81</v>
      </c>
      <c r="C95" s="27" t="s">
        <v>562</v>
      </c>
      <c r="D95" s="27" t="s">
        <v>262</v>
      </c>
      <c r="E95" s="27" t="s">
        <v>50</v>
      </c>
      <c r="F95" s="76" t="s">
        <v>512</v>
      </c>
      <c r="G95" s="76" t="s">
        <v>530</v>
      </c>
      <c r="H95" s="27" t="s">
        <v>215</v>
      </c>
      <c r="I95" s="27"/>
      <c r="J95" s="27" t="s">
        <v>509</v>
      </c>
      <c r="K95" s="27" t="s">
        <v>167</v>
      </c>
      <c r="L95" s="55" t="s">
        <v>84</v>
      </c>
      <c r="M95" s="55" t="s">
        <v>535</v>
      </c>
      <c r="N95" s="60"/>
    </row>
    <row r="96" spans="1:14" ht="377" x14ac:dyDescent="0.35">
      <c r="A96" s="31" t="s">
        <v>81</v>
      </c>
      <c r="B96" s="31" t="s">
        <v>81</v>
      </c>
      <c r="C96" s="27" t="s">
        <v>562</v>
      </c>
      <c r="D96" s="27" t="s">
        <v>263</v>
      </c>
      <c r="E96" s="27" t="s">
        <v>51</v>
      </c>
      <c r="F96" s="76" t="s">
        <v>513</v>
      </c>
      <c r="G96" s="76" t="s">
        <v>531</v>
      </c>
      <c r="H96" s="27" t="s">
        <v>215</v>
      </c>
      <c r="I96" s="27"/>
      <c r="J96" s="27" t="s">
        <v>509</v>
      </c>
      <c r="K96" s="27" t="s">
        <v>167</v>
      </c>
      <c r="L96" s="55" t="s">
        <v>84</v>
      </c>
      <c r="M96" s="55" t="s">
        <v>536</v>
      </c>
      <c r="N96" s="60"/>
    </row>
    <row r="97" spans="1:14" ht="116" x14ac:dyDescent="0.35">
      <c r="A97" s="31" t="s">
        <v>81</v>
      </c>
      <c r="B97" s="31" t="s">
        <v>81</v>
      </c>
      <c r="C97" s="27" t="s">
        <v>562</v>
      </c>
      <c r="D97" s="27" t="s">
        <v>264</v>
      </c>
      <c r="E97" s="27" t="s">
        <v>301</v>
      </c>
      <c r="F97" s="76" t="s">
        <v>514</v>
      </c>
      <c r="G97" s="76" t="s">
        <v>532</v>
      </c>
      <c r="H97" s="27" t="s">
        <v>304</v>
      </c>
      <c r="I97" s="27"/>
      <c r="J97" s="27" t="s">
        <v>509</v>
      </c>
      <c r="K97" s="27" t="s">
        <v>167</v>
      </c>
      <c r="L97" s="55" t="s">
        <v>84</v>
      </c>
      <c r="M97" s="55" t="s">
        <v>536</v>
      </c>
      <c r="N97" s="60"/>
    </row>
  </sheetData>
  <autoFilter ref="I1:M96" xr:uid="{4B34FC64-0DD8-4FAF-9753-6E693101EC4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30F95-2227-4744-BA29-A3BFB0BC4281}">
  <sheetPr filterMode="1"/>
  <dimension ref="A1:G97"/>
  <sheetViews>
    <sheetView topLeftCell="A36" zoomScale="80" workbookViewId="0">
      <selection activeCell="C98" sqref="C98"/>
    </sheetView>
  </sheetViews>
  <sheetFormatPr defaultRowHeight="14.5" x14ac:dyDescent="0.35"/>
  <cols>
    <col min="1" max="1" width="28.54296875" customWidth="1"/>
    <col min="2" max="2" width="29.1796875" customWidth="1"/>
    <col min="3" max="3" width="29.26953125" customWidth="1"/>
    <col min="4" max="4" width="55.81640625" customWidth="1"/>
    <col min="5" max="5" width="18.26953125" style="20" customWidth="1"/>
    <col min="6" max="6" width="18.453125" style="117" customWidth="1"/>
    <col min="7" max="7" width="20.453125" style="19" customWidth="1"/>
  </cols>
  <sheetData>
    <row r="1" spans="1:7" x14ac:dyDescent="0.35">
      <c r="A1" s="133" t="s">
        <v>65</v>
      </c>
      <c r="B1" s="133" t="s">
        <v>66</v>
      </c>
      <c r="C1" s="133" t="s">
        <v>1</v>
      </c>
      <c r="D1" s="97" t="s">
        <v>109</v>
      </c>
      <c r="E1" s="97" t="s">
        <v>6</v>
      </c>
      <c r="F1" s="116" t="s">
        <v>85</v>
      </c>
      <c r="G1" s="97" t="s">
        <v>539</v>
      </c>
    </row>
    <row r="2" spans="1:7" hidden="1" x14ac:dyDescent="0.35">
      <c r="A2" s="137" t="s">
        <v>80</v>
      </c>
      <c r="B2" s="138" t="s">
        <v>2</v>
      </c>
      <c r="C2" s="138" t="s">
        <v>163</v>
      </c>
      <c r="D2" s="123" t="str">
        <f>'Методология V1.1'!E2</f>
        <v>Определение текущего и целевого состояния</v>
      </c>
      <c r="E2" s="118" t="str">
        <f>'Методология V1.1'!L2</f>
        <v>Неактуально</v>
      </c>
      <c r="F2" s="118" t="str">
        <f>IF('Методология V1.1'!L2="Запланировано",'Методология V1.1'!M2,"")</f>
        <v/>
      </c>
      <c r="G2" s="118"/>
    </row>
    <row r="3" spans="1:7" x14ac:dyDescent="0.35">
      <c r="A3" s="137"/>
      <c r="B3" s="138"/>
      <c r="C3" s="138"/>
      <c r="D3" s="123" t="str">
        <f>'Методология V1.1'!E3</f>
        <v>Определение перечня внедряемых практик</v>
      </c>
      <c r="E3" s="118" t="str">
        <f>'Методология V1.1'!L3</f>
        <v>Запланировано</v>
      </c>
      <c r="F3" s="118" t="str">
        <f>IF('Методология V1.1'!L3="Запланировано",'Методология V1.1'!M3,"")</f>
        <v>1 год реализации</v>
      </c>
      <c r="G3" s="118"/>
    </row>
    <row r="4" spans="1:7" x14ac:dyDescent="0.35">
      <c r="A4" s="137"/>
      <c r="B4" s="138"/>
      <c r="C4" s="138"/>
      <c r="D4" s="123" t="str">
        <f>'Методология V1.1'!E4</f>
        <v>Разработка дорожной карты</v>
      </c>
      <c r="E4" s="118" t="str">
        <f>'Методология V1.1'!L4</f>
        <v>Запланировано</v>
      </c>
      <c r="F4" s="118" t="str">
        <f>IF('Методология V1.1'!L4="Запланировано",'Методология V1.1'!M4,"")</f>
        <v>2 год реализации</v>
      </c>
      <c r="G4" s="118"/>
    </row>
    <row r="5" spans="1:7" x14ac:dyDescent="0.35">
      <c r="A5" s="137"/>
      <c r="B5" s="138"/>
      <c r="C5" s="138"/>
      <c r="D5" s="123" t="str">
        <f>'Методология V1.1'!E5</f>
        <v>Тиражирование практик безопасной разработки</v>
      </c>
      <c r="E5" s="118" t="str">
        <f>'Методология V1.1'!L5</f>
        <v>Запланировано</v>
      </c>
      <c r="F5" s="118" t="str">
        <f>IF('Методология V1.1'!L5="Запланировано",'Методология V1.1'!M5,"")</f>
        <v>3 год реализации</v>
      </c>
      <c r="G5" s="118"/>
    </row>
    <row r="6" spans="1:7" x14ac:dyDescent="0.35">
      <c r="A6" s="137"/>
      <c r="B6" s="138"/>
      <c r="C6" s="138"/>
      <c r="D6" s="123" t="str">
        <f>'Методология V1.1'!E6</f>
        <v>Корректировка стратегии SSDL</v>
      </c>
      <c r="E6" s="118" t="str">
        <f>'Методология V1.1'!L6</f>
        <v>Запланировано</v>
      </c>
      <c r="F6" s="118" t="str">
        <f>IF('Методология V1.1'!L6="Запланировано",'Методология V1.1'!M6,"")</f>
        <v>3 год реализации</v>
      </c>
      <c r="G6" s="118"/>
    </row>
    <row r="7" spans="1:7" hidden="1" x14ac:dyDescent="0.35">
      <c r="A7" s="137"/>
      <c r="B7" s="138"/>
      <c r="C7" s="138" t="s">
        <v>182</v>
      </c>
      <c r="D7" s="123" t="str">
        <f>'Методология V1.1'!E7</f>
        <v>Политика безопасной разработки</v>
      </c>
      <c r="E7" s="118" t="str">
        <f>'Методология V1.1'!L7</f>
        <v>Выполнено</v>
      </c>
      <c r="F7" s="118" t="str">
        <f>IF('Методология V1.1'!L7="Запланировано",'Методология V1.1'!M7,"")</f>
        <v/>
      </c>
      <c r="G7" s="118"/>
    </row>
    <row r="8" spans="1:7" x14ac:dyDescent="0.35">
      <c r="A8" s="137"/>
      <c r="B8" s="138"/>
      <c r="C8" s="138"/>
      <c r="D8" s="123" t="str">
        <f>'Методология V1.1'!E8</f>
        <v>Категоризация ИС</v>
      </c>
      <c r="E8" s="118" t="str">
        <f>'Методология V1.1'!L8</f>
        <v>Запланировано</v>
      </c>
      <c r="F8" s="118" t="str">
        <f>IF('Методология V1.1'!L8="Запланировано",'Методология V1.1'!M8,"")</f>
        <v>1 год реализации</v>
      </c>
      <c r="G8" s="118"/>
    </row>
    <row r="9" spans="1:7" x14ac:dyDescent="0.35">
      <c r="A9" s="137"/>
      <c r="B9" s="138"/>
      <c r="C9" s="138"/>
      <c r="D9" s="123" t="str">
        <f>'Методология V1.1'!E9</f>
        <v>Регламент безопасной разработки</v>
      </c>
      <c r="E9" s="118" t="str">
        <f>'Методология V1.1'!L9</f>
        <v>Запланировано</v>
      </c>
      <c r="F9" s="118" t="str">
        <f>IF('Методология V1.1'!L9="Запланировано",'Методология V1.1'!M9,"")</f>
        <v>2 год реализации</v>
      </c>
      <c r="G9" s="118"/>
    </row>
    <row r="10" spans="1:7" x14ac:dyDescent="0.35">
      <c r="A10" s="137"/>
      <c r="B10" s="138"/>
      <c r="C10" s="138"/>
      <c r="D10" s="123" t="str">
        <f>'Методология V1.1'!E10</f>
        <v>Документирование процесса</v>
      </c>
      <c r="E10" s="118" t="str">
        <f>'Методология V1.1'!L10</f>
        <v>Запланировано</v>
      </c>
      <c r="F10" s="118" t="str">
        <f>IF('Методология V1.1'!L10="Запланировано",'Методология V1.1'!M10,"")</f>
        <v>2 год реализации</v>
      </c>
      <c r="G10" s="118"/>
    </row>
    <row r="11" spans="1:7" x14ac:dyDescent="0.35">
      <c r="A11" s="137"/>
      <c r="B11" s="138"/>
      <c r="C11" s="138"/>
      <c r="D11" s="123" t="str">
        <f>'Методология V1.1'!E11</f>
        <v>Сделать ОРД обязательной</v>
      </c>
      <c r="E11" s="118" t="str">
        <f>'Методология V1.1'!L11</f>
        <v>Запланировано</v>
      </c>
      <c r="F11" s="118" t="str">
        <f>IF('Методология V1.1'!L11="Запланировано",'Методология V1.1'!M11,"")</f>
        <v>3 год реализации</v>
      </c>
      <c r="G11" s="118"/>
    </row>
    <row r="12" spans="1:7" hidden="1" x14ac:dyDescent="0.35">
      <c r="A12" s="137"/>
      <c r="B12" s="139" t="s">
        <v>25</v>
      </c>
      <c r="C12" s="139" t="s">
        <v>124</v>
      </c>
      <c r="D12" s="124" t="str">
        <f>'Методология V1.1'!E12</f>
        <v>Общая модель угроз</v>
      </c>
      <c r="E12" s="119" t="str">
        <f>'Методология V1.1'!L12</f>
        <v>Неактуально</v>
      </c>
      <c r="F12" s="119" t="str">
        <f>IF('Методология V1.1'!L12="Запланировано",'Методология V1.1'!M12,"")</f>
        <v/>
      </c>
      <c r="G12" s="119"/>
    </row>
    <row r="13" spans="1:7" x14ac:dyDescent="0.35">
      <c r="A13" s="137"/>
      <c r="B13" s="139"/>
      <c r="C13" s="139"/>
      <c r="D13" s="124" t="str">
        <f>'Методология V1.1'!E13</f>
        <v>Моделирование угроз в ЖЦ ПО</v>
      </c>
      <c r="E13" s="119" t="str">
        <f>'Методология V1.1'!L13</f>
        <v>Запланировано</v>
      </c>
      <c r="F13" s="119" t="str">
        <f>IF('Методология V1.1'!L13="Запланировано",'Методология V1.1'!M13,"")</f>
        <v>1 год реализации</v>
      </c>
      <c r="G13" s="119"/>
    </row>
    <row r="14" spans="1:7" x14ac:dyDescent="0.35">
      <c r="A14" s="137"/>
      <c r="B14" s="139"/>
      <c r="C14" s="139"/>
      <c r="D14" s="124" t="str">
        <f>'Методология V1.1'!E14</f>
        <v>Чек-лист внешних регуляторных требований</v>
      </c>
      <c r="E14" s="119" t="str">
        <f>'Методология V1.1'!L14</f>
        <v>Запланировано</v>
      </c>
      <c r="F14" s="119" t="str">
        <f>IF('Методология V1.1'!L14="Запланировано",'Методология V1.1'!M14,"")</f>
        <v>2 год реализации</v>
      </c>
      <c r="G14" s="119"/>
    </row>
    <row r="15" spans="1:7" x14ac:dyDescent="0.35">
      <c r="A15" s="137"/>
      <c r="B15" s="139"/>
      <c r="C15" s="139"/>
      <c r="D15" s="124" t="str">
        <f>'Методология V1.1'!E15</f>
        <v>Требования к инфраструктуре и ПО</v>
      </c>
      <c r="E15" s="119" t="str">
        <f>'Методология V1.1'!L15</f>
        <v>Запланировано</v>
      </c>
      <c r="F15" s="119" t="str">
        <f>IF('Методология V1.1'!L15="Запланировано",'Методология V1.1'!M15,"")</f>
        <v>2 год реализации</v>
      </c>
      <c r="G15" s="119"/>
    </row>
    <row r="16" spans="1:7" x14ac:dyDescent="0.35">
      <c r="A16" s="137"/>
      <c r="B16" s="139"/>
      <c r="C16" s="139"/>
      <c r="D16" s="124" t="str">
        <f>'Методология V1.1'!E16</f>
        <v>Меры митигации</v>
      </c>
      <c r="E16" s="119" t="str">
        <f>'Методология V1.1'!L16</f>
        <v>Запланировано</v>
      </c>
      <c r="F16" s="119" t="str">
        <f>IF('Методология V1.1'!L16="Запланировано",'Методология V1.1'!M16,"")</f>
        <v>3 год реализации</v>
      </c>
      <c r="G16" s="119"/>
    </row>
    <row r="17" spans="1:7" x14ac:dyDescent="0.35">
      <c r="A17" s="137"/>
      <c r="B17" s="139"/>
      <c r="C17" s="139"/>
      <c r="D17" s="124" t="str">
        <f>'Методология V1.1'!E17</f>
        <v>Периодический пересмотр требований</v>
      </c>
      <c r="E17" s="119" t="str">
        <f>'Методология V1.1'!L17</f>
        <v>Запланировано</v>
      </c>
      <c r="F17" s="119" t="str">
        <f>IF('Методология V1.1'!L17="Запланировано",'Методология V1.1'!M17,"")</f>
        <v>3 год реализации</v>
      </c>
      <c r="G17" s="119"/>
    </row>
    <row r="18" spans="1:7" hidden="1" x14ac:dyDescent="0.35">
      <c r="A18" s="137"/>
      <c r="B18" s="139"/>
      <c r="C18" s="140" t="s">
        <v>90</v>
      </c>
      <c r="D18" s="124" t="str">
        <f>'Методология V1.1'!E18</f>
        <v>Выбор перечня метрик</v>
      </c>
      <c r="E18" s="119" t="str">
        <f>'Методология V1.1'!L18</f>
        <v>Выполнено</v>
      </c>
      <c r="F18" s="119" t="str">
        <f>IF('Методология V1.1'!L18="Запланировано",'Методология V1.1'!M18,"")</f>
        <v/>
      </c>
      <c r="G18" s="119"/>
    </row>
    <row r="19" spans="1:7" hidden="1" x14ac:dyDescent="0.35">
      <c r="A19" s="137"/>
      <c r="B19" s="139"/>
      <c r="C19" s="140"/>
      <c r="D19" s="124" t="str">
        <f>'Методология V1.1'!E19</f>
        <v>Оценка рисков</v>
      </c>
      <c r="E19" s="119" t="str">
        <f>'Методология V1.1'!L19</f>
        <v>Выполнено</v>
      </c>
      <c r="F19" s="119" t="str">
        <f>IF('Методология V1.1'!L19="Запланировано",'Методология V1.1'!M19,"")</f>
        <v/>
      </c>
      <c r="G19" s="119"/>
    </row>
    <row r="20" spans="1:7" x14ac:dyDescent="0.35">
      <c r="A20" s="137"/>
      <c r="B20" s="139"/>
      <c r="C20" s="140"/>
      <c r="D20" s="124" t="str">
        <f>'Методология V1.1'!E20</f>
        <v>Определение подходов к сбору метрик</v>
      </c>
      <c r="E20" s="119" t="str">
        <f>'Методология V1.1'!L20</f>
        <v>Запланировано</v>
      </c>
      <c r="F20" s="119" t="str">
        <f>IF('Методология V1.1'!L20="Запланировано",'Методология V1.1'!M20,"")</f>
        <v>2 год реализации</v>
      </c>
      <c r="G20" s="119"/>
    </row>
    <row r="21" spans="1:7" x14ac:dyDescent="0.35">
      <c r="A21" s="137"/>
      <c r="B21" s="139"/>
      <c r="C21" s="140"/>
      <c r="D21" s="124" t="str">
        <f>'Методология V1.1'!E21</f>
        <v>Анализ метрик</v>
      </c>
      <c r="E21" s="119" t="str">
        <f>'Методология V1.1'!L21</f>
        <v>Запланировано</v>
      </c>
      <c r="F21" s="119" t="str">
        <f>IF('Методология V1.1'!L21="Запланировано",'Методология V1.1'!M21,"")</f>
        <v>3 год реализации</v>
      </c>
      <c r="G21" s="119"/>
    </row>
    <row r="22" spans="1:7" hidden="1" x14ac:dyDescent="0.35">
      <c r="A22" s="137"/>
      <c r="B22" s="139"/>
      <c r="C22" s="140" t="s">
        <v>132</v>
      </c>
      <c r="D22" s="124" t="str">
        <f>'Методология V1.1'!E22</f>
        <v>Определение технологического стека</v>
      </c>
      <c r="E22" s="119" t="str">
        <f>'Методология V1.1'!L22</f>
        <v>Выполнено</v>
      </c>
      <c r="F22" s="119" t="str">
        <f>IF('Методология V1.1'!L22="Запланировано",'Методология V1.1'!M22,"")</f>
        <v/>
      </c>
      <c r="G22" s="119"/>
    </row>
    <row r="23" spans="1:7" hidden="1" x14ac:dyDescent="0.35">
      <c r="A23" s="137"/>
      <c r="B23" s="139"/>
      <c r="C23" s="140"/>
      <c r="D23" s="124" t="str">
        <f>'Методология V1.1'!E23</f>
        <v>Порядок контроля используемого ПО</v>
      </c>
      <c r="E23" s="119" t="str">
        <f>'Методология V1.1'!L23</f>
        <v>Неактуально</v>
      </c>
      <c r="F23" s="119" t="str">
        <f>IF('Методология V1.1'!L23="Запланировано",'Методология V1.1'!M23,"")</f>
        <v/>
      </c>
      <c r="G23" s="119"/>
    </row>
    <row r="24" spans="1:7" x14ac:dyDescent="0.35">
      <c r="A24" s="137"/>
      <c r="B24" s="139"/>
      <c r="C24" s="140"/>
      <c r="D24" s="124" t="str">
        <f>'Методология V1.1'!E24</f>
        <v>Определение CI/CD-конвейера</v>
      </c>
      <c r="E24" s="119" t="str">
        <f>'Методология V1.1'!L24</f>
        <v>Запланировано</v>
      </c>
      <c r="F24" s="119" t="str">
        <f>IF('Методология V1.1'!L24="Запланировано",'Методология V1.1'!M24,"")</f>
        <v>2 год реализации</v>
      </c>
      <c r="G24" s="119"/>
    </row>
    <row r="25" spans="1:7" x14ac:dyDescent="0.35">
      <c r="A25" s="137"/>
      <c r="B25" s="139"/>
      <c r="C25" s="140"/>
      <c r="D25" s="124" t="str">
        <f>'Методология V1.1'!E25</f>
        <v>Формирование безопасной архитектуры</v>
      </c>
      <c r="E25" s="119" t="str">
        <f>'Методология V1.1'!L25</f>
        <v>Запланировано</v>
      </c>
      <c r="F25" s="119" t="str">
        <f>IF('Методология V1.1'!L25="Запланировано",'Методология V1.1'!M25,"")</f>
        <v>3 год реализации</v>
      </c>
      <c r="G25" s="119"/>
    </row>
    <row r="26" spans="1:7" x14ac:dyDescent="0.35">
      <c r="A26" s="137"/>
      <c r="B26" s="141" t="s">
        <v>26</v>
      </c>
      <c r="C26" s="149" t="s">
        <v>75</v>
      </c>
      <c r="D26" s="125" t="str">
        <f>'Методология V1.1'!E26</f>
        <v>Сегментация сети</v>
      </c>
      <c r="E26" s="120" t="str">
        <f>'Методология V1.1'!L26</f>
        <v>Запланировано</v>
      </c>
      <c r="F26" s="120" t="str">
        <f>IF('Методология V1.1'!L26="Запланировано",'Методология V1.1'!M26,"")</f>
        <v>1 год реализации</v>
      </c>
      <c r="G26" s="120"/>
    </row>
    <row r="27" spans="1:7" x14ac:dyDescent="0.35">
      <c r="A27" s="137"/>
      <c r="B27" s="141"/>
      <c r="C27" s="150"/>
      <c r="D27" s="125" t="str">
        <f>'Методология V1.1'!E27</f>
        <v>Ролевая модель</v>
      </c>
      <c r="E27" s="120" t="str">
        <f>'Методология V1.1'!L27</f>
        <v>Запланировано</v>
      </c>
      <c r="F27" s="120" t="str">
        <f>IF('Методология V1.1'!L27="Запланировано",'Методология V1.1'!M27,"")</f>
        <v>2 год реализации</v>
      </c>
      <c r="G27" s="120"/>
    </row>
    <row r="28" spans="1:7" x14ac:dyDescent="0.35">
      <c r="A28" s="137"/>
      <c r="B28" s="141"/>
      <c r="C28" s="149" t="s">
        <v>540</v>
      </c>
      <c r="D28" s="125" t="str">
        <f>'Методология V1.1'!E28</f>
        <v>Харденинг</v>
      </c>
      <c r="E28" s="120" t="str">
        <f>'Методология V1.1'!L28</f>
        <v>Запланировано</v>
      </c>
      <c r="F28" s="120" t="str">
        <f>IF('Методология V1.1'!L28="Запланировано",'Методология V1.1'!M28,"")</f>
        <v>1 год реализации</v>
      </c>
      <c r="G28" s="120"/>
    </row>
    <row r="29" spans="1:7" x14ac:dyDescent="0.35">
      <c r="A29" s="137"/>
      <c r="B29" s="141"/>
      <c r="C29" s="150"/>
      <c r="D29" s="125" t="str">
        <f>'Методология V1.1'!E29</f>
        <v>Учёт рисков при настройке инфраструктуры</v>
      </c>
      <c r="E29" s="120" t="str">
        <f>'Методология V1.1'!L29</f>
        <v>Запланировано</v>
      </c>
      <c r="F29" s="120" t="str">
        <f>IF('Методология V1.1'!L29="Запланировано",'Методология V1.1'!M29,"")</f>
        <v>2 год реализации</v>
      </c>
      <c r="G29" s="120"/>
    </row>
    <row r="30" spans="1:7" hidden="1" x14ac:dyDescent="0.35">
      <c r="A30" s="144" t="s">
        <v>79</v>
      </c>
      <c r="B30" s="145" t="s">
        <v>42</v>
      </c>
      <c r="C30" s="145" t="s">
        <v>36</v>
      </c>
      <c r="D30" s="126" t="str">
        <f>'Методология V1.1'!E30</f>
        <v>Контроль ТЗ</v>
      </c>
      <c r="E30" s="121" t="str">
        <f>'Методология V1.1'!L30</f>
        <v>Выполнено</v>
      </c>
      <c r="F30" s="121" t="str">
        <f>IF('Методология V1.1'!L30="Запланировано",'Методология V1.1'!M30,"")</f>
        <v/>
      </c>
      <c r="G30" s="121"/>
    </row>
    <row r="31" spans="1:7" x14ac:dyDescent="0.35">
      <c r="A31" s="144"/>
      <c r="B31" s="145"/>
      <c r="C31" s="145"/>
      <c r="D31" s="126" t="str">
        <f>'Методология V1.1'!E31</f>
        <v>Регламент безопасного кодирования</v>
      </c>
      <c r="E31" s="121" t="str">
        <f>'Методология V1.1'!L31</f>
        <v>Запланировано</v>
      </c>
      <c r="F31" s="121" t="str">
        <f>IF('Методология V1.1'!L31="Запланировано",'Методология V1.1'!M31,"")</f>
        <v>1 год реализации</v>
      </c>
      <c r="G31" s="121"/>
    </row>
    <row r="32" spans="1:7" x14ac:dyDescent="0.35">
      <c r="A32" s="144"/>
      <c r="B32" s="145"/>
      <c r="C32" s="145"/>
      <c r="D32" s="126" t="str">
        <f>'Методология V1.1'!E32</f>
        <v>Рефакторинг</v>
      </c>
      <c r="E32" s="121" t="str">
        <f>'Методология V1.1'!L32</f>
        <v>Запланировано</v>
      </c>
      <c r="F32" s="121" t="str">
        <f>IF('Методология V1.1'!L32="Запланировано",'Методология V1.1'!M32,"")</f>
        <v>3 год реализации</v>
      </c>
      <c r="G32" s="121"/>
    </row>
    <row r="33" spans="1:7" hidden="1" x14ac:dyDescent="0.35">
      <c r="A33" s="144"/>
      <c r="B33" s="145"/>
      <c r="C33" s="145" t="s">
        <v>74</v>
      </c>
      <c r="D33" s="126" t="str">
        <f>'Методология V1.1'!E33</f>
        <v>Использование инструментов OSA</v>
      </c>
      <c r="E33" s="121" t="str">
        <f>'Методология V1.1'!L33</f>
        <v>Выполнено</v>
      </c>
      <c r="F33" s="121" t="str">
        <f>IF('Методология V1.1'!L33="Запланировано",'Методология V1.1'!M33,"")</f>
        <v/>
      </c>
      <c r="G33" s="121"/>
    </row>
    <row r="34" spans="1:7" hidden="1" x14ac:dyDescent="0.35">
      <c r="A34" s="144"/>
      <c r="B34" s="145"/>
      <c r="C34" s="145"/>
      <c r="D34" s="126" t="str">
        <f>'Методология V1.1'!E34</f>
        <v>Хранилище доверенных артефактов</v>
      </c>
      <c r="E34" s="121" t="str">
        <f>'Методология V1.1'!L34</f>
        <v>Неактуально</v>
      </c>
      <c r="F34" s="121" t="str">
        <f>IF('Методология V1.1'!L34="Запланировано",'Методология V1.1'!M34,"")</f>
        <v/>
      </c>
      <c r="G34" s="121"/>
    </row>
    <row r="35" spans="1:7" x14ac:dyDescent="0.35">
      <c r="A35" s="144"/>
      <c r="B35" s="145"/>
      <c r="C35" s="145"/>
      <c r="D35" s="126" t="str">
        <f>'Методология V1.1'!E35</f>
        <v xml:space="preserve">Анализ образов </v>
      </c>
      <c r="E35" s="121" t="str">
        <f>'Методология V1.1'!L35</f>
        <v>Запланировано</v>
      </c>
      <c r="F35" s="121" t="str">
        <f>IF('Методология V1.1'!L35="Запланировано",'Методология V1.1'!M35,"")</f>
        <v>2 год реализации</v>
      </c>
      <c r="G35" s="121"/>
    </row>
    <row r="36" spans="1:7" x14ac:dyDescent="0.35">
      <c r="A36" s="144"/>
      <c r="B36" s="145"/>
      <c r="C36" s="145"/>
      <c r="D36" s="126" t="str">
        <f>'Методология V1.1'!E36</f>
        <v>Проверка лицензионной чистоты</v>
      </c>
      <c r="E36" s="121" t="str">
        <f>'Методология V1.1'!L36</f>
        <v>Запланировано</v>
      </c>
      <c r="F36" s="121" t="str">
        <f>IF('Методология V1.1'!L36="Запланировано",'Методология V1.1'!M36,"")</f>
        <v>3 год реализации</v>
      </c>
      <c r="G36" s="121"/>
    </row>
    <row r="37" spans="1:7" x14ac:dyDescent="0.35">
      <c r="A37" s="144"/>
      <c r="B37" s="145"/>
      <c r="C37" s="145" t="s">
        <v>7</v>
      </c>
      <c r="D37" s="126" t="str">
        <f>'Методология V1.1'!E37</f>
        <v>Линтеры</v>
      </c>
      <c r="E37" s="121" t="str">
        <f>'Методология V1.1'!L37</f>
        <v>Запланировано</v>
      </c>
      <c r="F37" s="121" t="str">
        <f>IF('Методология V1.1'!L37="Запланировано",'Методология V1.1'!M37,"")</f>
        <v>1 год реализации</v>
      </c>
      <c r="G37" s="121"/>
    </row>
    <row r="38" spans="1:7" x14ac:dyDescent="0.35">
      <c r="A38" s="144"/>
      <c r="B38" s="145"/>
      <c r="C38" s="145"/>
      <c r="D38" s="126" t="str">
        <f>'Методология V1.1'!E38</f>
        <v>Код-ревью</v>
      </c>
      <c r="E38" s="121" t="str">
        <f>'Методология V1.1'!L38</f>
        <v>Запланировано</v>
      </c>
      <c r="F38" s="121" t="str">
        <f>IF('Методология V1.1'!L38="Запланировано",'Методология V1.1'!M38,"")</f>
        <v>2 год реализации</v>
      </c>
      <c r="G38" s="121"/>
    </row>
    <row r="39" spans="1:7" hidden="1" x14ac:dyDescent="0.35">
      <c r="A39" s="144"/>
      <c r="B39" s="145"/>
      <c r="C39" s="145"/>
      <c r="D39" s="126" t="str">
        <f>'Методология V1.1'!E39</f>
        <v>Использование инструментов SAST</v>
      </c>
      <c r="E39" s="121" t="str">
        <f>'Методология V1.1'!L39</f>
        <v>Выполнено</v>
      </c>
      <c r="F39" s="121" t="str">
        <f>IF('Методология V1.1'!L39="Запланировано",'Методология V1.1'!M39,"")</f>
        <v/>
      </c>
      <c r="G39" s="121"/>
    </row>
    <row r="40" spans="1:7" hidden="1" x14ac:dyDescent="0.35">
      <c r="A40" s="144"/>
      <c r="B40" s="145"/>
      <c r="C40" s="145"/>
      <c r="D40" s="126" t="str">
        <f>'Методология V1.1'!E40</f>
        <v>Кастомные правила SAST</v>
      </c>
      <c r="E40" s="121" t="str">
        <f>'Методология V1.1'!L40</f>
        <v>Выполнено</v>
      </c>
      <c r="F40" s="121" t="str">
        <f>IF('Методология V1.1'!L40="Запланировано",'Методология V1.1'!M40,"")</f>
        <v/>
      </c>
      <c r="G40" s="121"/>
    </row>
    <row r="41" spans="1:7" x14ac:dyDescent="0.35">
      <c r="A41" s="144"/>
      <c r="B41" s="145"/>
      <c r="C41" s="145"/>
      <c r="D41" s="126" t="str">
        <f>'Методология V1.1'!E41</f>
        <v>SAST в пайплайне</v>
      </c>
      <c r="E41" s="121" t="str">
        <f>'Методология V1.1'!L41</f>
        <v>Запланировано</v>
      </c>
      <c r="F41" s="121" t="str">
        <f>IF('Методология V1.1'!L41="Запланировано",'Методология V1.1'!M41,"")</f>
        <v>1 год реализации</v>
      </c>
      <c r="G41" s="121"/>
    </row>
    <row r="42" spans="1:7" x14ac:dyDescent="0.35">
      <c r="A42" s="144"/>
      <c r="B42" s="145"/>
      <c r="C42" s="145"/>
      <c r="D42" s="126" t="str">
        <f>'Методология V1.1'!E42</f>
        <v>Оркестрация SAST</v>
      </c>
      <c r="E42" s="121" t="str">
        <f>'Методология V1.1'!L42</f>
        <v>Запланировано</v>
      </c>
      <c r="F42" s="121" t="str">
        <f>IF('Методология V1.1'!L42="Запланировано",'Методология V1.1'!M42,"")</f>
        <v>2 год реализации</v>
      </c>
      <c r="G42" s="121"/>
    </row>
    <row r="43" spans="1:7" x14ac:dyDescent="0.35">
      <c r="A43" s="144"/>
      <c r="B43" s="145"/>
      <c r="C43" s="145"/>
      <c r="D43" s="126" t="str">
        <f>'Методология V1.1'!E43</f>
        <v>Детектирование секретов</v>
      </c>
      <c r="E43" s="121" t="str">
        <f>'Методология V1.1'!L43</f>
        <v>Запланировано</v>
      </c>
      <c r="F43" s="121" t="str">
        <f>IF('Методология V1.1'!L43="Запланировано",'Методология V1.1'!M43,"")</f>
        <v>3 год реализации</v>
      </c>
      <c r="G43" s="121"/>
    </row>
    <row r="44" spans="1:7" hidden="1" x14ac:dyDescent="0.35">
      <c r="A44" s="144"/>
      <c r="B44" s="145"/>
      <c r="C44" s="145" t="s">
        <v>92</v>
      </c>
      <c r="D44" s="126" t="str">
        <f>'Методология V1.1'!E44</f>
        <v>Система контроля версий</v>
      </c>
      <c r="E44" s="121" t="str">
        <f>'Методология V1.1'!L44</f>
        <v>Выполнено</v>
      </c>
      <c r="F44" s="121" t="str">
        <f>IF('Методология V1.1'!L44="Запланировано",'Методология V1.1'!M44,"")</f>
        <v/>
      </c>
      <c r="G44" s="121"/>
    </row>
    <row r="45" spans="1:7" x14ac:dyDescent="0.35">
      <c r="A45" s="144"/>
      <c r="B45" s="145"/>
      <c r="C45" s="145"/>
      <c r="D45" s="126" t="str">
        <f>'Методология V1.1'!E45</f>
        <v>Организация распределённого рабочего процесса</v>
      </c>
      <c r="E45" s="121" t="str">
        <f>'Методология V1.1'!L45</f>
        <v>Запланировано</v>
      </c>
      <c r="F45" s="121" t="str">
        <f>IF('Методология V1.1'!L45="Запланировано",'Методология V1.1'!M45,"")</f>
        <v>2 год реализации</v>
      </c>
      <c r="G45" s="121"/>
    </row>
    <row r="46" spans="1:7" x14ac:dyDescent="0.35">
      <c r="A46" s="144"/>
      <c r="B46" s="146" t="s">
        <v>15</v>
      </c>
      <c r="C46" s="146" t="s">
        <v>91</v>
      </c>
      <c r="D46" s="127" t="str">
        <f>'Методология V1.1'!E46</f>
        <v>Использование инструментов SCA</v>
      </c>
      <c r="E46" s="122" t="str">
        <f>'Методология V1.1'!L46</f>
        <v>Запланировано</v>
      </c>
      <c r="F46" s="122" t="str">
        <f>IF('Методология V1.1'!L46="Запланировано",'Методология V1.1'!M46,"")</f>
        <v>1 год реализации</v>
      </c>
      <c r="G46" s="122"/>
    </row>
    <row r="47" spans="1:7" x14ac:dyDescent="0.35">
      <c r="A47" s="144"/>
      <c r="B47" s="146"/>
      <c r="C47" s="146"/>
      <c r="D47" s="127" t="str">
        <f>'Методология V1.1'!E47</f>
        <v>Кастомные правила SCA</v>
      </c>
      <c r="E47" s="122" t="str">
        <f>'Методология V1.1'!L47</f>
        <v>Запланировано</v>
      </c>
      <c r="F47" s="122" t="str">
        <f>IF('Методология V1.1'!L47="Запланировано",'Методология V1.1'!M47,"")</f>
        <v>2 год реализации</v>
      </c>
      <c r="G47" s="122"/>
    </row>
    <row r="48" spans="1:7" x14ac:dyDescent="0.35">
      <c r="A48" s="144"/>
      <c r="B48" s="146"/>
      <c r="C48" s="146"/>
      <c r="D48" s="127" t="str">
        <f>'Методология V1.1'!E48</f>
        <v>SCA в пайплайне</v>
      </c>
      <c r="E48" s="122" t="str">
        <f>'Методология V1.1'!L48</f>
        <v>Запланировано</v>
      </c>
      <c r="F48" s="122" t="str">
        <f>IF('Методология V1.1'!L48="Запланировано",'Методология V1.1'!M48,"")</f>
        <v>3 год реализации</v>
      </c>
      <c r="G48" s="122"/>
    </row>
    <row r="49" spans="1:7" hidden="1" x14ac:dyDescent="0.35">
      <c r="A49" s="144"/>
      <c r="B49" s="146"/>
      <c r="C49" s="146"/>
      <c r="D49" s="127" t="str">
        <f>'Методология V1.1'!E49</f>
        <v>Оркестрация SCA</v>
      </c>
      <c r="E49" s="122" t="str">
        <f>'Методология V1.1'!L49</f>
        <v>Неактуально</v>
      </c>
      <c r="F49" s="122" t="str">
        <f>IF('Методология V1.1'!L49="Запланировано",'Методология V1.1'!M49,"")</f>
        <v/>
      </c>
      <c r="G49" s="122"/>
    </row>
    <row r="50" spans="1:7" hidden="1" x14ac:dyDescent="0.35">
      <c r="A50" s="144"/>
      <c r="B50" s="146"/>
      <c r="C50" s="146"/>
      <c r="D50" s="127" t="str">
        <f>'Методология V1.1'!E50</f>
        <v xml:space="preserve">Требования к инвентаризации </v>
      </c>
      <c r="E50" s="122" t="str">
        <f>'Методология V1.1'!L50</f>
        <v>Выполнено</v>
      </c>
      <c r="F50" s="122" t="str">
        <f>IF('Методология V1.1'!L50="Запланировано",'Методология V1.1'!M50,"")</f>
        <v/>
      </c>
      <c r="G50" s="122"/>
    </row>
    <row r="51" spans="1:7" x14ac:dyDescent="0.35">
      <c r="A51" s="144"/>
      <c r="B51" s="146"/>
      <c r="C51" s="146" t="s">
        <v>282</v>
      </c>
      <c r="D51" s="127" t="str">
        <f>'Методология V1.1'!E51</f>
        <v>Подпись артефактов</v>
      </c>
      <c r="E51" s="122" t="str">
        <f>'Методология V1.1'!L51</f>
        <v>Запланировано</v>
      </c>
      <c r="F51" s="122" t="str">
        <f>IF('Методология V1.1'!L51="Запланировано",'Методология V1.1'!M51,"")</f>
        <v>1 год реализации</v>
      </c>
      <c r="G51" s="122"/>
    </row>
    <row r="52" spans="1:7" hidden="1" x14ac:dyDescent="0.35">
      <c r="A52" s="144"/>
      <c r="B52" s="146"/>
      <c r="C52" s="146"/>
      <c r="D52" s="127" t="str">
        <f>'Методология V1.1'!E52</f>
        <v>Настройка платформы сборки</v>
      </c>
      <c r="E52" s="122" t="str">
        <f>'Методология V1.1'!L52</f>
        <v>Выполнено</v>
      </c>
      <c r="F52" s="122" t="str">
        <f>IF('Методология V1.1'!L52="Запланировано",'Методология V1.1'!M52,"")</f>
        <v/>
      </c>
      <c r="G52" s="122"/>
    </row>
    <row r="53" spans="1:7" hidden="1" x14ac:dyDescent="0.35">
      <c r="A53" s="144"/>
      <c r="B53" s="142" t="s">
        <v>78</v>
      </c>
      <c r="C53" s="142" t="s">
        <v>17</v>
      </c>
      <c r="D53" s="128" t="str">
        <f>'Методология V1.1'!E53</f>
        <v>Функциональное тестирование</v>
      </c>
      <c r="E53" s="111" t="str">
        <f>'Методология V1.1'!L53</f>
        <v>Выполнено</v>
      </c>
      <c r="F53" s="111" t="str">
        <f>IF('Методология V1.1'!L53="Запланировано",'Методология V1.1'!M53,"")</f>
        <v/>
      </c>
      <c r="G53" s="111"/>
    </row>
    <row r="54" spans="1:7" x14ac:dyDescent="0.35">
      <c r="A54" s="144"/>
      <c r="B54" s="142"/>
      <c r="C54" s="142"/>
      <c r="D54" s="128" t="str">
        <f>'Методология V1.1'!E54</f>
        <v>Использование автотестов</v>
      </c>
      <c r="E54" s="111" t="str">
        <f>'Методология V1.1'!L54</f>
        <v>Запланировано</v>
      </c>
      <c r="F54" s="111" t="str">
        <f>IF('Методология V1.1'!L54="Запланировано",'Методология V1.1'!M54,"")</f>
        <v>2 год реализации</v>
      </c>
      <c r="G54" s="111"/>
    </row>
    <row r="55" spans="1:7" x14ac:dyDescent="0.35">
      <c r="A55" s="144"/>
      <c r="B55" s="142"/>
      <c r="C55" s="142"/>
      <c r="D55" s="128" t="str">
        <f>'Методология V1.1'!E55</f>
        <v>Граничное тестирование</v>
      </c>
      <c r="E55" s="111" t="str">
        <f>'Методология V1.1'!L55</f>
        <v>Запланировано</v>
      </c>
      <c r="F55" s="111" t="str">
        <f>IF('Методология V1.1'!L55="Запланировано",'Методология V1.1'!M55,"")</f>
        <v>3 год реализации</v>
      </c>
      <c r="G55" s="111"/>
    </row>
    <row r="56" spans="1:7" hidden="1" x14ac:dyDescent="0.35">
      <c r="A56" s="144"/>
      <c r="B56" s="142"/>
      <c r="C56" s="142"/>
      <c r="D56" s="128" t="str">
        <f>'Методология V1.1'!E56</f>
        <v>Тестирование API</v>
      </c>
      <c r="E56" s="111" t="str">
        <f>'Методология V1.1'!L56</f>
        <v>Выполнено</v>
      </c>
      <c r="F56" s="111" t="str">
        <f>IF('Методология V1.1'!L56="Запланировано",'Методология V1.1'!M56,"")</f>
        <v/>
      </c>
      <c r="G56" s="111"/>
    </row>
    <row r="57" spans="1:7" hidden="1" x14ac:dyDescent="0.35">
      <c r="A57" s="144"/>
      <c r="B57" s="142"/>
      <c r="C57" s="142"/>
      <c r="D57" s="128" t="str">
        <f>'Методология V1.1'!E57</f>
        <v>Покрытие кода</v>
      </c>
      <c r="E57" s="111" t="str">
        <f>'Методология V1.1'!L57</f>
        <v>Выполнено</v>
      </c>
      <c r="F57" s="111" t="str">
        <f>IF('Методология V1.1'!L57="Запланировано",'Методология V1.1'!M57,"")</f>
        <v/>
      </c>
      <c r="G57" s="111"/>
    </row>
    <row r="58" spans="1:7" x14ac:dyDescent="0.35">
      <c r="A58" s="144"/>
      <c r="B58" s="142"/>
      <c r="C58" s="142" t="s">
        <v>19</v>
      </c>
      <c r="D58" s="128" t="str">
        <f>'Методология V1.1'!E58</f>
        <v>Фаззинг</v>
      </c>
      <c r="E58" s="111" t="str">
        <f>'Методология V1.1'!L58</f>
        <v>Запланировано</v>
      </c>
      <c r="F58" s="111" t="str">
        <f>IF('Методология V1.1'!L58="Запланировано",'Методология V1.1'!M58,"")</f>
        <v>2 год реализации</v>
      </c>
      <c r="G58" s="111"/>
    </row>
    <row r="59" spans="1:7" x14ac:dyDescent="0.35">
      <c r="A59" s="144"/>
      <c r="B59" s="142"/>
      <c r="C59" s="142"/>
      <c r="D59" s="128" t="str">
        <f>'Методология V1.1'!E59</f>
        <v>Использование инструментов DAST</v>
      </c>
      <c r="E59" s="111" t="str">
        <f>'Методология V1.1'!L59</f>
        <v>Запланировано</v>
      </c>
      <c r="F59" s="111" t="str">
        <f>IF('Методология V1.1'!L59="Запланировано",'Методология V1.1'!M59,"")</f>
        <v>3 год реализации</v>
      </c>
      <c r="G59" s="111"/>
    </row>
    <row r="60" spans="1:7" hidden="1" x14ac:dyDescent="0.35">
      <c r="A60" s="144"/>
      <c r="B60" s="142"/>
      <c r="C60" s="142"/>
      <c r="D60" s="128" t="str">
        <f>'Методология V1.1'!E60</f>
        <v>Правила сканирования</v>
      </c>
      <c r="E60" s="111" t="str">
        <f>'Методология V1.1'!L60</f>
        <v>Выполнено</v>
      </c>
      <c r="F60" s="111" t="str">
        <f>IF('Методология V1.1'!L60="Запланировано",'Методология V1.1'!M60,"")</f>
        <v/>
      </c>
      <c r="G60" s="111"/>
    </row>
    <row r="61" spans="1:7" x14ac:dyDescent="0.35">
      <c r="A61" s="144"/>
      <c r="B61" s="142"/>
      <c r="C61" s="142"/>
      <c r="D61" s="128" t="str">
        <f>'Методология V1.1'!E61</f>
        <v>DAST в пайплайне</v>
      </c>
      <c r="E61" s="111" t="str">
        <f>'Методология V1.1'!L61</f>
        <v>Запланировано</v>
      </c>
      <c r="F61" s="111" t="str">
        <f>IF('Методология V1.1'!L61="Запланировано",'Методология V1.1'!M61,"")</f>
        <v>1 год реализации</v>
      </c>
      <c r="G61" s="111"/>
    </row>
    <row r="62" spans="1:7" hidden="1" x14ac:dyDescent="0.35">
      <c r="A62" s="144"/>
      <c r="B62" s="142"/>
      <c r="C62" s="142"/>
      <c r="D62" s="128" t="str">
        <f>'Методология V1.1'!E62</f>
        <v>Оркестрация DAST</v>
      </c>
      <c r="E62" s="111" t="str">
        <f>'Методология V1.1'!L62</f>
        <v>Неактуально</v>
      </c>
      <c r="F62" s="111" t="str">
        <f>IF('Методология V1.1'!L62="Запланировано",'Методология V1.1'!M62,"")</f>
        <v/>
      </c>
      <c r="G62" s="111"/>
    </row>
    <row r="63" spans="1:7" x14ac:dyDescent="0.35">
      <c r="A63" s="144"/>
      <c r="B63" s="142"/>
      <c r="C63" s="142" t="s">
        <v>28</v>
      </c>
      <c r="D63" s="128" t="str">
        <f>'Методология V1.1'!E63</f>
        <v>Quality Gates</v>
      </c>
      <c r="E63" s="111" t="str">
        <f>'Методология V1.1'!L63</f>
        <v>Запланировано</v>
      </c>
      <c r="F63" s="111" t="str">
        <f>IF('Методология V1.1'!L63="Запланировано",'Методология V1.1'!M63,"")</f>
        <v>3 год реализации</v>
      </c>
      <c r="G63" s="111"/>
    </row>
    <row r="64" spans="1:7" hidden="1" x14ac:dyDescent="0.35">
      <c r="A64" s="144"/>
      <c r="B64" s="142"/>
      <c r="C64" s="142"/>
      <c r="D64" s="128" t="str">
        <f>'Методология V1.1'!E64</f>
        <v>Соответствие требованиям ИБ</v>
      </c>
      <c r="E64" s="111" t="str">
        <f>'Методология V1.1'!L64</f>
        <v>Выполнено</v>
      </c>
      <c r="F64" s="111" t="str">
        <f>IF('Методология V1.1'!L64="Запланировано",'Методология V1.1'!M64,"")</f>
        <v/>
      </c>
      <c r="G64" s="111"/>
    </row>
    <row r="65" spans="1:7" hidden="1" x14ac:dyDescent="0.35">
      <c r="A65" s="144"/>
      <c r="B65" s="143" t="s">
        <v>76</v>
      </c>
      <c r="C65" s="143" t="s">
        <v>288</v>
      </c>
      <c r="D65" s="129" t="str">
        <f>'Методология V1.1'!E65</f>
        <v>Настройка параметров развёртывания</v>
      </c>
      <c r="E65" s="112" t="str">
        <f>'Методология V1.1'!L65</f>
        <v>Выполнено</v>
      </c>
      <c r="F65" s="112" t="str">
        <f>IF('Методология V1.1'!L65="Запланировано",'Методология V1.1'!M65,"")</f>
        <v/>
      </c>
      <c r="G65" s="112"/>
    </row>
    <row r="66" spans="1:7" x14ac:dyDescent="0.35">
      <c r="A66" s="144"/>
      <c r="B66" s="143"/>
      <c r="C66" s="143"/>
      <c r="D66" s="129" t="str">
        <f>'Методология V1.1'!E66</f>
        <v>Выход обновлений</v>
      </c>
      <c r="E66" s="112" t="str">
        <f>'Методология V1.1'!L66</f>
        <v>Запланировано</v>
      </c>
      <c r="F66" s="112" t="str">
        <f>IF('Методология V1.1'!L66="Запланировано",'Методология V1.1'!M66,"")</f>
        <v>1 год реализации</v>
      </c>
      <c r="G66" s="112"/>
    </row>
    <row r="67" spans="1:7" x14ac:dyDescent="0.35">
      <c r="A67" s="144"/>
      <c r="B67" s="143"/>
      <c r="C67" s="143"/>
      <c r="D67" s="129" t="str">
        <f>'Методология V1.1'!E67</f>
        <v>Комплексность выполнения конвеера</v>
      </c>
      <c r="E67" s="112" t="str">
        <f>'Методология V1.1'!L67</f>
        <v>Запланировано</v>
      </c>
      <c r="F67" s="112" t="str">
        <f>IF('Методология V1.1'!L67="Запланировано",'Методология V1.1'!M67,"")</f>
        <v>2 год реализации</v>
      </c>
      <c r="G67" s="112"/>
    </row>
    <row r="68" spans="1:7" x14ac:dyDescent="0.35">
      <c r="A68" s="144"/>
      <c r="B68" s="143"/>
      <c r="C68" s="143" t="s">
        <v>289</v>
      </c>
      <c r="D68" s="129" t="str">
        <f>'Методология V1.1'!E68</f>
        <v>Эксплуатационная документация</v>
      </c>
      <c r="E68" s="112" t="str">
        <f>'Методология V1.1'!L68</f>
        <v>Запланировано</v>
      </c>
      <c r="F68" s="112" t="str">
        <f>IF('Методология V1.1'!L68="Запланировано",'Методология V1.1'!M68,"")</f>
        <v>2 год реализации</v>
      </c>
      <c r="G68" s="112"/>
    </row>
    <row r="69" spans="1:7" x14ac:dyDescent="0.35">
      <c r="A69" s="144"/>
      <c r="B69" s="143"/>
      <c r="C69" s="143"/>
      <c r="D69" s="129" t="str">
        <f>'Методология V1.1'!E69</f>
        <v>Управление секретами</v>
      </c>
      <c r="E69" s="112" t="str">
        <f>'Методология V1.1'!L69</f>
        <v>Запланировано</v>
      </c>
      <c r="F69" s="112" t="str">
        <f>IF('Методология V1.1'!L69="Запланировано",'Методология V1.1'!M69,"")</f>
        <v>3 год реализации</v>
      </c>
      <c r="G69" s="112"/>
    </row>
    <row r="70" spans="1:7" x14ac:dyDescent="0.35">
      <c r="A70" s="144"/>
      <c r="B70" s="143"/>
      <c r="C70" s="143"/>
      <c r="D70" s="129" t="str">
        <f>'Методология V1.1'!E70</f>
        <v>Проверка подписи артефактов</v>
      </c>
      <c r="E70" s="112" t="str">
        <f>'Методология V1.1'!L70</f>
        <v>Запланировано</v>
      </c>
      <c r="F70" s="112" t="str">
        <f>IF('Методология V1.1'!L70="Запланировано",'Методология V1.1'!M70,"")</f>
        <v>1 год реализации</v>
      </c>
      <c r="G70" s="112"/>
    </row>
    <row r="71" spans="1:7" x14ac:dyDescent="0.35">
      <c r="A71" s="151" t="s">
        <v>82</v>
      </c>
      <c r="B71" s="152" t="s">
        <v>3</v>
      </c>
      <c r="C71" s="152" t="s">
        <v>23</v>
      </c>
      <c r="D71" s="130" t="str">
        <f>'Методология V1.1'!E71</f>
        <v>Сетевая безопасность</v>
      </c>
      <c r="E71" s="113" t="str">
        <f>'Методология V1.1'!L71</f>
        <v>Запланировано</v>
      </c>
      <c r="F71" s="113" t="str">
        <f>IF('Методология V1.1'!L71="Запланировано",'Методология V1.1'!M71,"")</f>
        <v>3 год реализации</v>
      </c>
      <c r="G71" s="113"/>
    </row>
    <row r="72" spans="1:7" hidden="1" x14ac:dyDescent="0.35">
      <c r="A72" s="151"/>
      <c r="B72" s="152"/>
      <c r="C72" s="152"/>
      <c r="D72" s="130" t="str">
        <f>'Методология V1.1'!E72</f>
        <v>Инструменты WAF</v>
      </c>
      <c r="E72" s="113" t="str">
        <f>'Методология V1.1'!L72</f>
        <v>Выполнено</v>
      </c>
      <c r="F72" s="113" t="str">
        <f>IF('Методология V1.1'!L72="Запланировано",'Методология V1.1'!M72,"")</f>
        <v/>
      </c>
      <c r="G72" s="113"/>
    </row>
    <row r="73" spans="1:7" x14ac:dyDescent="0.35">
      <c r="A73" s="151"/>
      <c r="B73" s="152"/>
      <c r="C73" s="152"/>
      <c r="D73" s="130" t="str">
        <f>'Методология V1.1'!E73</f>
        <v>SOC</v>
      </c>
      <c r="E73" s="113" t="str">
        <f>'Методология V1.1'!L73</f>
        <v>Запланировано</v>
      </c>
      <c r="F73" s="113" t="str">
        <f>IF('Методология V1.1'!L73="Запланировано",'Методология V1.1'!M73,"")</f>
        <v>1 год реализации</v>
      </c>
      <c r="G73" s="113"/>
    </row>
    <row r="74" spans="1:7" x14ac:dyDescent="0.35">
      <c r="A74" s="151"/>
      <c r="B74" s="152"/>
      <c r="C74" s="152"/>
      <c r="D74" s="130" t="str">
        <f>'Методология V1.1'!E74</f>
        <v>Анализ инцидентов</v>
      </c>
      <c r="E74" s="113" t="str">
        <f>'Методология V1.1'!L74</f>
        <v>Запланировано</v>
      </c>
      <c r="F74" s="113" t="str">
        <f>IF('Методология V1.1'!L74="Запланировано",'Методология V1.1'!M74,"")</f>
        <v>3 год реализации</v>
      </c>
      <c r="G74" s="113"/>
    </row>
    <row r="75" spans="1:7" x14ac:dyDescent="0.35">
      <c r="A75" s="151"/>
      <c r="B75" s="152"/>
      <c r="C75" s="152"/>
      <c r="D75" s="130" t="str">
        <f>'Методология V1.1'!E75</f>
        <v>Плейбук реагирования</v>
      </c>
      <c r="E75" s="113" t="str">
        <f>'Методология V1.1'!L75</f>
        <v>Запланировано</v>
      </c>
      <c r="F75" s="113" t="str">
        <f>IF('Методология V1.1'!L75="Запланировано",'Методология V1.1'!M75,"")</f>
        <v>2 год реализации</v>
      </c>
      <c r="G75" s="113"/>
    </row>
    <row r="76" spans="1:7" hidden="1" x14ac:dyDescent="0.35">
      <c r="A76" s="151"/>
      <c r="B76" s="152"/>
      <c r="C76" s="152" t="s">
        <v>24</v>
      </c>
      <c r="D76" s="130" t="str">
        <f>'Методология V1.1'!E76</f>
        <v>Порядок работы с дефектами</v>
      </c>
      <c r="E76" s="113" t="str">
        <f>'Методология V1.1'!L76</f>
        <v>Выполнено</v>
      </c>
      <c r="F76" s="113" t="str">
        <f>IF('Методология V1.1'!L76="Запланировано",'Методология V1.1'!M76,"")</f>
        <v/>
      </c>
      <c r="G76" s="113"/>
    </row>
    <row r="77" spans="1:7" x14ac:dyDescent="0.35">
      <c r="A77" s="151"/>
      <c r="B77" s="152"/>
      <c r="C77" s="152"/>
      <c r="D77" s="130" t="str">
        <f>'Методология V1.1'!E77</f>
        <v>Кастомизация инструментов анализа</v>
      </c>
      <c r="E77" s="113" t="str">
        <f>'Методология V1.1'!L77</f>
        <v>Запланировано</v>
      </c>
      <c r="F77" s="113" t="str">
        <f>IF('Методология V1.1'!L77="Запланировано",'Методология V1.1'!M77,"")</f>
        <v>1 год реализации</v>
      </c>
      <c r="G77" s="113"/>
    </row>
    <row r="78" spans="1:7" x14ac:dyDescent="0.35">
      <c r="A78" s="151"/>
      <c r="B78" s="152"/>
      <c r="C78" s="152"/>
      <c r="D78" s="130" t="str">
        <f>'Методология V1.1'!E78</f>
        <v>Оценка критичности дефектов</v>
      </c>
      <c r="E78" s="113" t="str">
        <f>'Методология V1.1'!L78</f>
        <v>Запланировано</v>
      </c>
      <c r="F78" s="113" t="str">
        <f>IF('Методология V1.1'!L78="Запланировано",'Методология V1.1'!M78,"")</f>
        <v>2 год реализации</v>
      </c>
      <c r="G78" s="113"/>
    </row>
    <row r="79" spans="1:7" hidden="1" x14ac:dyDescent="0.35">
      <c r="A79" s="151"/>
      <c r="B79" s="152"/>
      <c r="C79" s="152" t="s">
        <v>153</v>
      </c>
      <c r="D79" s="130" t="str">
        <f>'Методология V1.1'!E79</f>
        <v>Выстроить процесс работы техподдержки</v>
      </c>
      <c r="E79" s="113" t="str">
        <f>'Методология V1.1'!L79</f>
        <v>Выполнено</v>
      </c>
      <c r="F79" s="113" t="str">
        <f>IF('Методология V1.1'!L79="Запланировано",'Методология V1.1'!M79,"")</f>
        <v/>
      </c>
      <c r="G79" s="113"/>
    </row>
    <row r="80" spans="1:7" x14ac:dyDescent="0.35">
      <c r="A80" s="151"/>
      <c r="B80" s="152"/>
      <c r="C80" s="152"/>
      <c r="D80" s="130" t="str">
        <f>'Методология V1.1'!E80</f>
        <v>Обратная связь</v>
      </c>
      <c r="E80" s="113" t="str">
        <f>'Методология V1.1'!L80</f>
        <v>Запланировано</v>
      </c>
      <c r="F80" s="113" t="str">
        <f>IF('Методология V1.1'!L80="Запланировано",'Методология V1.1'!M80,"")</f>
        <v>1 год реализации</v>
      </c>
      <c r="G80" s="113"/>
    </row>
    <row r="81" spans="1:7" hidden="1" x14ac:dyDescent="0.35">
      <c r="A81" s="151"/>
      <c r="B81" s="153" t="s">
        <v>4</v>
      </c>
      <c r="C81" s="153" t="s">
        <v>148</v>
      </c>
      <c r="D81" s="131" t="str">
        <f>'Методология V1.1'!E81</f>
        <v>Анализ защищённости</v>
      </c>
      <c r="E81" s="114" t="str">
        <f>'Методология V1.1'!L81</f>
        <v>Выполнено</v>
      </c>
      <c r="F81" s="114" t="str">
        <f>IF('Методология V1.1'!L81="Запланировано",'Методология V1.1'!M81,"")</f>
        <v/>
      </c>
      <c r="G81" s="114"/>
    </row>
    <row r="82" spans="1:7" hidden="1" x14ac:dyDescent="0.35">
      <c r="A82" s="151"/>
      <c r="B82" s="153"/>
      <c r="C82" s="153"/>
      <c r="D82" s="131" t="str">
        <f>'Методология V1.1'!E82</f>
        <v>Аудиты</v>
      </c>
      <c r="E82" s="114" t="str">
        <f>'Методология V1.1'!L82</f>
        <v>Выполнено</v>
      </c>
      <c r="F82" s="114" t="str">
        <f>IF('Методология V1.1'!L82="Запланировано",'Методология V1.1'!M82,"")</f>
        <v/>
      </c>
      <c r="G82" s="114"/>
    </row>
    <row r="83" spans="1:7" x14ac:dyDescent="0.35">
      <c r="A83" s="151"/>
      <c r="B83" s="153"/>
      <c r="C83" s="153"/>
      <c r="D83" s="131" t="str">
        <f>'Методология V1.1'!E83</f>
        <v>Внутренние пентесты</v>
      </c>
      <c r="E83" s="114" t="str">
        <f>'Методология V1.1'!L83</f>
        <v>Запланировано</v>
      </c>
      <c r="F83" s="114" t="str">
        <f>IF('Методология V1.1'!L83="Запланировано",'Методология V1.1'!M83,"")</f>
        <v>1 год реализации</v>
      </c>
      <c r="G83" s="114"/>
    </row>
    <row r="84" spans="1:7" x14ac:dyDescent="0.35">
      <c r="A84" s="151"/>
      <c r="B84" s="153"/>
      <c r="C84" s="153" t="s">
        <v>149</v>
      </c>
      <c r="D84" s="131" t="str">
        <f>'Методология V1.1'!E84</f>
        <v>Баг-баунти</v>
      </c>
      <c r="E84" s="114" t="str">
        <f>'Методология V1.1'!L84</f>
        <v>Запланировано</v>
      </c>
      <c r="F84" s="114" t="str">
        <f>IF('Методология V1.1'!L84="Запланировано",'Методология V1.1'!M84,"")</f>
        <v>3 год реализации</v>
      </c>
      <c r="G84" s="114"/>
    </row>
    <row r="85" spans="1:7" x14ac:dyDescent="0.35">
      <c r="A85" s="151"/>
      <c r="B85" s="153"/>
      <c r="C85" s="153"/>
      <c r="D85" s="131" t="str">
        <f>'Методология V1.1'!E85</f>
        <v>Аудиты</v>
      </c>
      <c r="E85" s="114" t="str">
        <f>'Методология V1.1'!L85</f>
        <v>Запланировано</v>
      </c>
      <c r="F85" s="114" t="str">
        <f>IF('Методология V1.1'!L85="Запланировано",'Методология V1.1'!M85,"")</f>
        <v>1 год реализации</v>
      </c>
      <c r="G85" s="114"/>
    </row>
    <row r="86" spans="1:7" x14ac:dyDescent="0.35">
      <c r="A86" s="151"/>
      <c r="B86" s="153"/>
      <c r="C86" s="153"/>
      <c r="D86" s="131" t="str">
        <f>'Методология V1.1'!E86</f>
        <v>Внешние пентесты</v>
      </c>
      <c r="E86" s="114" t="str">
        <f>'Методология V1.1'!L86</f>
        <v>Запланировано</v>
      </c>
      <c r="F86" s="114" t="str">
        <f>IF('Методология V1.1'!L86="Запланировано",'Методология V1.1'!M86,"")</f>
        <v>2 год реализации</v>
      </c>
      <c r="G86" s="114"/>
    </row>
    <row r="87" spans="1:7" x14ac:dyDescent="0.35">
      <c r="A87" s="147" t="s">
        <v>81</v>
      </c>
      <c r="B87" s="147"/>
      <c r="C87" s="148" t="s">
        <v>22</v>
      </c>
      <c r="D87" s="132" t="str">
        <f>'Методология V1.1'!E87</f>
        <v>Обучение базовой ИБ-гигиене</v>
      </c>
      <c r="E87" s="115" t="str">
        <f>'Методология V1.1'!L87</f>
        <v>Запланировано</v>
      </c>
      <c r="F87" s="115" t="str">
        <f>IF('Методология V1.1'!L87="Запланировано",'Методология V1.1'!M87,"")</f>
        <v>2 год реализации</v>
      </c>
      <c r="G87" s="115"/>
    </row>
    <row r="88" spans="1:7" x14ac:dyDescent="0.35">
      <c r="A88" s="147"/>
      <c r="B88" s="147"/>
      <c r="C88" s="148"/>
      <c r="D88" s="132" t="str">
        <f>'Методология V1.1'!E88</f>
        <v>Обучение разработчиков безопасному программированию</v>
      </c>
      <c r="E88" s="115" t="str">
        <f>'Методология V1.1'!L88</f>
        <v>Запланировано</v>
      </c>
      <c r="F88" s="115" t="str">
        <f>IF('Методология V1.1'!L88="Запланировано",'Методология V1.1'!M88,"")</f>
        <v>3 год реализации</v>
      </c>
      <c r="G88" s="115"/>
    </row>
    <row r="89" spans="1:7" hidden="1" x14ac:dyDescent="0.35">
      <c r="A89" s="147"/>
      <c r="B89" s="147"/>
      <c r="C89" s="148"/>
      <c r="D89" s="132" t="str">
        <f>'Методология V1.1'!E89</f>
        <v>Проведение тестирования</v>
      </c>
      <c r="E89" s="115" t="str">
        <f>'Методология V1.1'!L89</f>
        <v>Выполнено</v>
      </c>
      <c r="F89" s="115" t="str">
        <f>IF('Методология V1.1'!L89="Запланировано",'Методология V1.1'!M89,"")</f>
        <v/>
      </c>
      <c r="G89" s="115"/>
    </row>
    <row r="90" spans="1:7" x14ac:dyDescent="0.35">
      <c r="A90" s="147"/>
      <c r="B90" s="147"/>
      <c r="C90" s="148"/>
      <c r="D90" s="132" t="str">
        <f>'Методология V1.1'!E90</f>
        <v>Регулярное повышение компетенций</v>
      </c>
      <c r="E90" s="115" t="str">
        <f>'Методология V1.1'!L90</f>
        <v>Запланировано</v>
      </c>
      <c r="F90" s="115" t="str">
        <f>IF('Методология V1.1'!L90="Запланировано",'Методология V1.1'!M90,"")</f>
        <v>1 год реализации</v>
      </c>
      <c r="G90" s="115"/>
    </row>
    <row r="91" spans="1:7" x14ac:dyDescent="0.35">
      <c r="A91" s="147"/>
      <c r="B91" s="147"/>
      <c r="C91" s="148" t="s">
        <v>21</v>
      </c>
      <c r="D91" s="132" t="str">
        <f>'Методология V1.1'!E91</f>
        <v>Обучение аппсеков</v>
      </c>
      <c r="E91" s="115" t="str">
        <f>'Методология V1.1'!L91</f>
        <v>Запланировано</v>
      </c>
      <c r="F91" s="115" t="str">
        <f>IF('Методология V1.1'!L91="Запланировано",'Методология V1.1'!M91,"")</f>
        <v>2 год реализации</v>
      </c>
      <c r="G91" s="115"/>
    </row>
    <row r="92" spans="1:7" x14ac:dyDescent="0.35">
      <c r="A92" s="147"/>
      <c r="B92" s="147"/>
      <c r="C92" s="148"/>
      <c r="D92" s="132" t="str">
        <f>'Методология V1.1'!E92</f>
        <v>Митапы внутри компании</v>
      </c>
      <c r="E92" s="115" t="str">
        <f>'Методология V1.1'!L92</f>
        <v>Запланировано</v>
      </c>
      <c r="F92" s="115" t="str">
        <f>IF('Методология V1.1'!L92="Запланировано",'Методология V1.1'!M92,"")</f>
        <v>3 год реализации</v>
      </c>
      <c r="G92" s="115"/>
    </row>
    <row r="93" spans="1:7" hidden="1" x14ac:dyDescent="0.35">
      <c r="A93" s="147"/>
      <c r="B93" s="147"/>
      <c r="C93" s="148"/>
      <c r="D93" s="132" t="str">
        <f>'Методология V1.1'!E93</f>
        <v>Участие во внешних конференциях</v>
      </c>
      <c r="E93" s="115" t="str">
        <f>'Методология V1.1'!L93</f>
        <v>Выполнено</v>
      </c>
      <c r="F93" s="115" t="str">
        <f>IF('Методология V1.1'!L93="Запланировано",'Методология V1.1'!M93,"")</f>
        <v/>
      </c>
      <c r="G93" s="115"/>
    </row>
    <row r="94" spans="1:7" x14ac:dyDescent="0.35">
      <c r="A94" s="147"/>
      <c r="B94" s="147"/>
      <c r="C94" s="148"/>
      <c r="D94" s="132" t="str">
        <f>'Методология V1.1'!E94</f>
        <v>Институт секчемпов</v>
      </c>
      <c r="E94" s="115" t="str">
        <f>'Методология V1.1'!L94</f>
        <v>Запланировано</v>
      </c>
      <c r="F94" s="115" t="str">
        <f>IF('Методология V1.1'!L94="Запланировано",'Методология V1.1'!M94,"")</f>
        <v>1 год реализации</v>
      </c>
      <c r="G94" s="115"/>
    </row>
    <row r="95" spans="1:7" x14ac:dyDescent="0.35">
      <c r="A95" s="147"/>
      <c r="B95" s="147"/>
      <c r="C95" s="148" t="s">
        <v>562</v>
      </c>
      <c r="D95" s="132" t="str">
        <f>'Методология V1.1'!E95</f>
        <v>Создание внутренего портала</v>
      </c>
      <c r="E95" s="115" t="str">
        <f>'Методология V1.1'!L95</f>
        <v>Запланировано</v>
      </c>
      <c r="F95" s="115" t="str">
        <f>IF('Методология V1.1'!L95="Запланировано",'Методология V1.1'!M95,"")</f>
        <v>2 год реализации</v>
      </c>
      <c r="G95" s="115"/>
    </row>
    <row r="96" spans="1:7" x14ac:dyDescent="0.35">
      <c r="A96" s="147"/>
      <c r="B96" s="147"/>
      <c r="C96" s="148"/>
      <c r="D96" s="132" t="str">
        <f>'Методология V1.1'!E96</f>
        <v>Наполнение внутренего портала</v>
      </c>
      <c r="E96" s="115" t="str">
        <f>'Методология V1.1'!L96</f>
        <v>Запланировано</v>
      </c>
      <c r="F96" s="115" t="str">
        <f>IF('Методология V1.1'!L96="Запланировано",'Методология V1.1'!M96,"")</f>
        <v>3 год реализации</v>
      </c>
      <c r="G96" s="115"/>
    </row>
    <row r="97" spans="1:7" x14ac:dyDescent="0.35">
      <c r="A97" s="147"/>
      <c r="B97" s="147"/>
      <c r="C97" s="148"/>
      <c r="D97" s="132" t="str">
        <f>'Методология V1.1'!E97</f>
        <v>Добавление информации о приложениях</v>
      </c>
      <c r="E97" s="115" t="str">
        <f>'Методология V1.1'!L97</f>
        <v>Запланировано</v>
      </c>
      <c r="F97" s="115" t="str">
        <f>IF('Методология V1.1'!L97="Запланировано",'Методология V1.1'!M97,"")</f>
        <v>3 год реализации</v>
      </c>
      <c r="G97" s="115"/>
    </row>
  </sheetData>
  <autoFilter ref="E1:F97" xr:uid="{5F0C10A8-A629-46A0-8B8C-5EBCA71F514A}">
    <filterColumn colId="0">
      <filters>
        <filter val="Запланировано"/>
      </filters>
    </filterColumn>
  </autoFilter>
  <mergeCells count="39">
    <mergeCell ref="A87:B97"/>
    <mergeCell ref="C87:C90"/>
    <mergeCell ref="C91:C94"/>
    <mergeCell ref="C95:C97"/>
    <mergeCell ref="C26:C27"/>
    <mergeCell ref="C28:C29"/>
    <mergeCell ref="A71:A86"/>
    <mergeCell ref="B71:B80"/>
    <mergeCell ref="C71:C75"/>
    <mergeCell ref="C76:C78"/>
    <mergeCell ref="C79:C80"/>
    <mergeCell ref="B81:B86"/>
    <mergeCell ref="C81:C83"/>
    <mergeCell ref="C84:C86"/>
    <mergeCell ref="C53:C57"/>
    <mergeCell ref="C58:C62"/>
    <mergeCell ref="C63:C64"/>
    <mergeCell ref="B65:B70"/>
    <mergeCell ref="C65:C67"/>
    <mergeCell ref="C68:C70"/>
    <mergeCell ref="A30:A70"/>
    <mergeCell ref="B30:B45"/>
    <mergeCell ref="C30:C32"/>
    <mergeCell ref="C33:C36"/>
    <mergeCell ref="C37:C43"/>
    <mergeCell ref="C44:C45"/>
    <mergeCell ref="B46:B52"/>
    <mergeCell ref="C46:C50"/>
    <mergeCell ref="C51:C52"/>
    <mergeCell ref="B53:B64"/>
    <mergeCell ref="A2:A29"/>
    <mergeCell ref="B2:B11"/>
    <mergeCell ref="C2:C6"/>
    <mergeCell ref="C7:C11"/>
    <mergeCell ref="B12:B25"/>
    <mergeCell ref="C12:C17"/>
    <mergeCell ref="C18:C21"/>
    <mergeCell ref="C22:C25"/>
    <mergeCell ref="B26:B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758FA-9C69-453C-AC5B-1E920DB03EA6}">
  <dimension ref="B2:K69"/>
  <sheetViews>
    <sheetView topLeftCell="B1" zoomScale="78" zoomScaleNormal="130" workbookViewId="0">
      <selection activeCell="G67" sqref="G67"/>
    </sheetView>
  </sheetViews>
  <sheetFormatPr defaultRowHeight="14.5" x14ac:dyDescent="0.35"/>
  <cols>
    <col min="1" max="1" width="10.54296875" customWidth="1"/>
    <col min="2" max="2" width="20.26953125" customWidth="1"/>
    <col min="3" max="3" width="16.26953125" style="1" customWidth="1"/>
    <col min="4" max="4" width="48.81640625" customWidth="1"/>
    <col min="5" max="5" width="18.26953125" customWidth="1"/>
    <col min="6" max="9" width="16.54296875" style="20" customWidth="1"/>
    <col min="10" max="10" width="17.54296875" style="20" customWidth="1"/>
    <col min="11" max="11" width="22.1796875" customWidth="1"/>
    <col min="12" max="12" width="28" customWidth="1"/>
    <col min="13" max="13" width="35.81640625" bestFit="1" customWidth="1"/>
    <col min="14" max="14" width="30.81640625" bestFit="1" customWidth="1"/>
    <col min="15" max="15" width="21.453125" bestFit="1" customWidth="1"/>
    <col min="16" max="16" width="24.26953125" bestFit="1" customWidth="1"/>
    <col min="17" max="17" width="77.7265625" bestFit="1" customWidth="1"/>
    <col min="18" max="18" width="20.26953125" bestFit="1" customWidth="1"/>
    <col min="19" max="19" width="19.81640625" bestFit="1" customWidth="1"/>
    <col min="20" max="20" width="17.1796875" bestFit="1" customWidth="1"/>
    <col min="21" max="21" width="16.453125" bestFit="1" customWidth="1"/>
    <col min="22" max="22" width="12.26953125" bestFit="1" customWidth="1"/>
    <col min="23" max="23" width="5.26953125" bestFit="1" customWidth="1"/>
    <col min="24" max="24" width="21.54296875" bestFit="1" customWidth="1"/>
    <col min="25" max="25" width="33" bestFit="1" customWidth="1"/>
    <col min="26" max="26" width="18.54296875" bestFit="1" customWidth="1"/>
    <col min="27" max="27" width="25.1796875" bestFit="1" customWidth="1"/>
    <col min="28" max="28" width="40.26953125" bestFit="1" customWidth="1"/>
    <col min="29" max="29" width="10.453125" bestFit="1" customWidth="1"/>
    <col min="30" max="30" width="18.1796875" bestFit="1" customWidth="1"/>
    <col min="31" max="31" width="27.54296875" bestFit="1" customWidth="1"/>
    <col min="32" max="32" width="57.1796875" bestFit="1" customWidth="1"/>
    <col min="33" max="33" width="28.1796875" bestFit="1" customWidth="1"/>
    <col min="34" max="34" width="15.7265625" bestFit="1" customWidth="1"/>
    <col min="35" max="35" width="34.453125" bestFit="1" customWidth="1"/>
    <col min="36" max="36" width="24.54296875" bestFit="1" customWidth="1"/>
    <col min="37" max="37" width="24.1796875" bestFit="1" customWidth="1"/>
    <col min="38" max="38" width="34.54296875" bestFit="1" customWidth="1"/>
    <col min="39" max="39" width="21.453125" bestFit="1" customWidth="1"/>
    <col min="40" max="40" width="30.54296875" bestFit="1" customWidth="1"/>
    <col min="41" max="41" width="28.26953125" bestFit="1" customWidth="1"/>
    <col min="42" max="42" width="26.54296875" bestFit="1" customWidth="1"/>
    <col min="43" max="43" width="31.7265625" bestFit="1" customWidth="1"/>
    <col min="44" max="44" width="23" bestFit="1" customWidth="1"/>
    <col min="45" max="45" width="16.453125" bestFit="1" customWidth="1"/>
    <col min="46" max="46" width="27.453125" bestFit="1" customWidth="1"/>
    <col min="47" max="47" width="40.7265625" bestFit="1" customWidth="1"/>
    <col min="48" max="48" width="7.81640625" bestFit="1" customWidth="1"/>
    <col min="49" max="49" width="19.81640625" bestFit="1" customWidth="1"/>
    <col min="50" max="50" width="17.1796875" bestFit="1" customWidth="1"/>
    <col min="51" max="51" width="12.54296875" bestFit="1" customWidth="1"/>
    <col min="52" max="52" width="30.1796875" bestFit="1" customWidth="1"/>
    <col min="53" max="53" width="23.81640625" bestFit="1" customWidth="1"/>
    <col min="54" max="54" width="32.26953125" bestFit="1" customWidth="1"/>
    <col min="55" max="55" width="31.81640625" bestFit="1" customWidth="1"/>
    <col min="56" max="56" width="33.7265625" bestFit="1" customWidth="1"/>
    <col min="57" max="57" width="27.81640625" bestFit="1" customWidth="1"/>
    <col min="58" max="58" width="24.1796875" bestFit="1" customWidth="1"/>
    <col min="59" max="59" width="30" bestFit="1" customWidth="1"/>
    <col min="60" max="60" width="61.7265625" bestFit="1" customWidth="1"/>
    <col min="61" max="61" width="38.1796875" bestFit="1" customWidth="1"/>
    <col min="62" max="62" width="46.453125" bestFit="1" customWidth="1"/>
    <col min="63" max="63" width="25" bestFit="1" customWidth="1"/>
    <col min="64" max="64" width="23.453125" bestFit="1" customWidth="1"/>
    <col min="65" max="65" width="23.54296875" bestFit="1" customWidth="1"/>
    <col min="66" max="66" width="60.81640625" bestFit="1" customWidth="1"/>
    <col min="67" max="67" width="25" bestFit="1" customWidth="1"/>
    <col min="68" max="68" width="26.1796875" bestFit="1" customWidth="1"/>
    <col min="69" max="69" width="42.54296875" bestFit="1" customWidth="1"/>
    <col min="70" max="70" width="20.1796875" bestFit="1" customWidth="1"/>
    <col min="71" max="71" width="31" bestFit="1" customWidth="1"/>
    <col min="72" max="72" width="33.453125" bestFit="1" customWidth="1"/>
    <col min="73" max="73" width="6.81640625" bestFit="1" customWidth="1"/>
    <col min="74" max="74" width="19.81640625" bestFit="1" customWidth="1"/>
    <col min="75" max="75" width="11.1796875" bestFit="1" customWidth="1"/>
  </cols>
  <sheetData>
    <row r="2" spans="2:11" ht="21" x14ac:dyDescent="0.5">
      <c r="B2" s="30" t="s">
        <v>538</v>
      </c>
    </row>
    <row r="4" spans="2:11" x14ac:dyDescent="0.35">
      <c r="B4" s="38" t="s">
        <v>65</v>
      </c>
      <c r="C4" s="32" t="s">
        <v>66</v>
      </c>
      <c r="D4" s="38" t="s">
        <v>1</v>
      </c>
      <c r="E4" s="97" t="s">
        <v>537</v>
      </c>
      <c r="F4" s="38" t="s">
        <v>83</v>
      </c>
      <c r="G4" s="38" t="s">
        <v>534</v>
      </c>
      <c r="H4" s="38" t="s">
        <v>535</v>
      </c>
      <c r="I4" s="38" t="s">
        <v>536</v>
      </c>
      <c r="J4" s="38" t="s">
        <v>89</v>
      </c>
      <c r="K4" s="97" t="s">
        <v>541</v>
      </c>
    </row>
    <row r="5" spans="2:11" x14ac:dyDescent="0.35">
      <c r="B5" s="156" t="s">
        <v>80</v>
      </c>
      <c r="C5" s="138" t="s">
        <v>2</v>
      </c>
      <c r="D5" s="34" t="s">
        <v>163</v>
      </c>
      <c r="E5" s="35">
        <f>COUNTIFS('Методология V1.1'!C:C,Результаты!D5,'Методология V1.1'!L:L,Результаты!$E$4)</f>
        <v>1</v>
      </c>
      <c r="F5" s="35">
        <f>COUNTIFS('Методология V1.1'!C:C,Результаты!D5,'Методология V1.1'!L:L,Результаты!$F$4)</f>
        <v>0</v>
      </c>
      <c r="G5" s="35">
        <f>COUNTIFS('Методология V1.1'!$C:$C,Результаты!$D5,'Методология V1.1'!$M:$M,Результаты!G$4)+F5</f>
        <v>1</v>
      </c>
      <c r="H5" s="35">
        <f>COUNTIFS('Методология V1.1'!$C:$C,Результаты!$D5,'Методология V1.1'!$M:$M,Результаты!H$4)+G5</f>
        <v>2</v>
      </c>
      <c r="I5" s="35">
        <f>COUNTIFS('Методология V1.1'!$C:$C,Результаты!$D5,'Методология V1.1'!$M:$M,Результаты!I$4)+H5</f>
        <v>4</v>
      </c>
      <c r="J5" s="38">
        <f>COUNTIFS('Методология V1.1'!C:C,Результаты!D5,'Методология V1.1'!L:L,"Запланировано")+F5</f>
        <v>4</v>
      </c>
      <c r="K5" s="97">
        <f>COUNTIF('Методология V1.1'!C:C,Результаты!D5)</f>
        <v>5</v>
      </c>
    </row>
    <row r="6" spans="2:11" x14ac:dyDescent="0.35">
      <c r="B6" s="156"/>
      <c r="C6" s="138"/>
      <c r="D6" s="34" t="s">
        <v>182</v>
      </c>
      <c r="E6" s="35">
        <f>COUNTIFS('Методология V1.1'!C:C,Результаты!D6,'Методология V1.1'!L:L,Результаты!$E$4)</f>
        <v>0</v>
      </c>
      <c r="F6" s="35">
        <f>COUNTIFS('Методология V1.1'!C:C,Результаты!D6,'Методология V1.1'!L:L,Результаты!$F$4)</f>
        <v>1</v>
      </c>
      <c r="G6" s="35">
        <f>COUNTIFS('Методология V1.1'!$C:$C,Результаты!$D6,'Методология V1.1'!$M:$M,Результаты!G$4)+F6</f>
        <v>2</v>
      </c>
      <c r="H6" s="35">
        <f>COUNTIFS('Методология V1.1'!$C:$C,Результаты!$D6,'Методология V1.1'!$M:$M,Результаты!H$4)+G6</f>
        <v>4</v>
      </c>
      <c r="I6" s="35">
        <f>COUNTIFS('Методология V1.1'!$C:$C,Результаты!$D6,'Методология V1.1'!$M:$M,Результаты!I$4)+H6</f>
        <v>5</v>
      </c>
      <c r="J6" s="97">
        <f>COUNTIFS('Методология V1.1'!C:C,Результаты!D6,'Методология V1.1'!L:L,"Запланировано")+F6</f>
        <v>5</v>
      </c>
      <c r="K6" s="97">
        <f>COUNTIF('Методология V1.1'!C:C,Результаты!D6)</f>
        <v>5</v>
      </c>
    </row>
    <row r="7" spans="2:11" x14ac:dyDescent="0.35">
      <c r="B7" s="156"/>
      <c r="C7" s="139" t="s">
        <v>25</v>
      </c>
      <c r="D7" s="36" t="s">
        <v>124</v>
      </c>
      <c r="E7" s="35">
        <f>COUNTIFS('Методология V1.1'!C:C,Результаты!D7,'Методология V1.1'!L:L,Результаты!$E$4)</f>
        <v>1</v>
      </c>
      <c r="F7" s="35">
        <f>COUNTIFS('Методология V1.1'!C:C,Результаты!D7,'Методология V1.1'!L:L,Результаты!$F$4)</f>
        <v>0</v>
      </c>
      <c r="G7" s="35">
        <f>COUNTIFS('Методология V1.1'!$C:$C,Результаты!$D7,'Методология V1.1'!$M:$M,Результаты!G$4)+F7</f>
        <v>1</v>
      </c>
      <c r="H7" s="35">
        <f>COUNTIFS('Методология V1.1'!$C:$C,Результаты!$D7,'Методология V1.1'!$M:$M,Результаты!H$4)+G7</f>
        <v>3</v>
      </c>
      <c r="I7" s="35">
        <f>COUNTIFS('Методология V1.1'!$C:$C,Результаты!$D7,'Методология V1.1'!$M:$M,Результаты!I$4)+H7</f>
        <v>5</v>
      </c>
      <c r="J7" s="97">
        <f>COUNTIFS('Методология V1.1'!C:C,Результаты!D7,'Методология V1.1'!L:L,"Запланировано")+F7</f>
        <v>5</v>
      </c>
      <c r="K7" s="97">
        <f>COUNTIF('Методология V1.1'!C:C,Результаты!D7)</f>
        <v>6</v>
      </c>
    </row>
    <row r="8" spans="2:11" x14ac:dyDescent="0.35">
      <c r="B8" s="156"/>
      <c r="C8" s="139"/>
      <c r="D8" s="42" t="s">
        <v>90</v>
      </c>
      <c r="E8" s="35">
        <f>COUNTIFS('Методология V1.1'!C:C,Результаты!D8,'Методология V1.1'!L:L,Результаты!$E$4)</f>
        <v>0</v>
      </c>
      <c r="F8" s="35">
        <f>COUNTIFS('Методология V1.1'!C:C,Результаты!D8,'Методология V1.1'!L:L,Результаты!$F$4)</f>
        <v>2</v>
      </c>
      <c r="G8" s="35">
        <f>COUNTIFS('Методология V1.1'!$C:$C,Результаты!$D8,'Методология V1.1'!$M:$M,Результаты!G$4)+F8</f>
        <v>2</v>
      </c>
      <c r="H8" s="35">
        <f>COUNTIFS('Методология V1.1'!$C:$C,Результаты!$D8,'Методология V1.1'!$M:$M,Результаты!H$4)+G8</f>
        <v>3</v>
      </c>
      <c r="I8" s="35">
        <f>COUNTIFS('Методология V1.1'!$C:$C,Результаты!$D8,'Методология V1.1'!$M:$M,Результаты!I$4)+H8</f>
        <v>4</v>
      </c>
      <c r="J8" s="97">
        <f>COUNTIFS('Методология V1.1'!C:C,Результаты!D8,'Методология V1.1'!L:L,"Запланировано")+F8</f>
        <v>4</v>
      </c>
      <c r="K8" s="97">
        <f>COUNTIF('Методология V1.1'!C:C,Результаты!D8)</f>
        <v>4</v>
      </c>
    </row>
    <row r="9" spans="2:11" x14ac:dyDescent="0.35">
      <c r="B9" s="156"/>
      <c r="C9" s="139"/>
      <c r="D9" s="42" t="s">
        <v>132</v>
      </c>
      <c r="E9" s="35">
        <f>COUNTIFS('Методология V1.1'!C:C,Результаты!D9,'Методология V1.1'!L:L,Результаты!$E$4)</f>
        <v>1</v>
      </c>
      <c r="F9" s="35">
        <f>COUNTIFS('Методология V1.1'!C:C,Результаты!D9,'Методология V1.1'!L:L,Результаты!$F$4)</f>
        <v>1</v>
      </c>
      <c r="G9" s="35">
        <f>COUNTIFS('Методология V1.1'!$C:$C,Результаты!$D9,'Методология V1.1'!$M:$M,Результаты!G$4)+F9</f>
        <v>1</v>
      </c>
      <c r="H9" s="35">
        <f>COUNTIFS('Методология V1.1'!$C:$C,Результаты!$D9,'Методология V1.1'!$M:$M,Результаты!H$4)+G9</f>
        <v>2</v>
      </c>
      <c r="I9" s="35">
        <f>COUNTIFS('Методология V1.1'!$C:$C,Результаты!$D9,'Методология V1.1'!$M:$M,Результаты!I$4)+H9</f>
        <v>3</v>
      </c>
      <c r="J9" s="97">
        <f>COUNTIFS('Методология V1.1'!C:C,Результаты!D9,'Методология V1.1'!L:L,"Запланировано")+F9</f>
        <v>3</v>
      </c>
      <c r="K9" s="97">
        <f>COUNTIF('Методология V1.1'!C:C,Результаты!D9)</f>
        <v>4</v>
      </c>
    </row>
    <row r="10" spans="2:11" x14ac:dyDescent="0.35">
      <c r="B10" s="156"/>
      <c r="C10" s="141" t="s">
        <v>26</v>
      </c>
      <c r="D10" s="43" t="s">
        <v>75</v>
      </c>
      <c r="E10" s="35">
        <f>COUNTIFS('Методология V1.1'!C:C,Результаты!D10,'Методология V1.1'!L:L,Результаты!$E$4)</f>
        <v>0</v>
      </c>
      <c r="F10" s="35">
        <f>COUNTIFS('Методология V1.1'!C:C,Результаты!D10,'Методология V1.1'!L:L,Результаты!$F$4)</f>
        <v>0</v>
      </c>
      <c r="G10" s="35">
        <f>COUNTIFS('Методология V1.1'!$C:$C,Результаты!$D10,'Методология V1.1'!$M:$M,Результаты!G$4)+F10</f>
        <v>1</v>
      </c>
      <c r="H10" s="35">
        <f>COUNTIFS('Методология V1.1'!$C:$C,Результаты!$D10,'Методология V1.1'!$M:$M,Результаты!H$4)+G10</f>
        <v>2</v>
      </c>
      <c r="I10" s="35">
        <f>COUNTIFS('Методология V1.1'!$C:$C,Результаты!$D10,'Методология V1.1'!$M:$M,Результаты!I$4)+H10</f>
        <v>2</v>
      </c>
      <c r="J10" s="97">
        <f>COUNTIFS('Методология V1.1'!C:C,Результаты!D10,'Методология V1.1'!L:L,"Запланировано")+F10</f>
        <v>2</v>
      </c>
      <c r="K10" s="97">
        <f>COUNTIF('Методология V1.1'!C:C,Результаты!D10)</f>
        <v>2</v>
      </c>
    </row>
    <row r="11" spans="2:11" x14ac:dyDescent="0.35">
      <c r="B11" s="156"/>
      <c r="C11" s="141"/>
      <c r="D11" s="43" t="s">
        <v>152</v>
      </c>
      <c r="E11" s="35">
        <f>COUNTIFS('Методология V1.1'!C:C,Результаты!D11,'Методология V1.1'!L:L,Результаты!$E$4)</f>
        <v>0</v>
      </c>
      <c r="F11" s="35">
        <f>COUNTIFS('Методология V1.1'!C:C,Результаты!D11,'Методология V1.1'!L:L,Результаты!$F$4)</f>
        <v>0</v>
      </c>
      <c r="G11" s="35">
        <f>COUNTIFS('Методология V1.1'!$C:$C,Результаты!$D11,'Методология V1.1'!$M:$M,Результаты!G$4)+F11</f>
        <v>1</v>
      </c>
      <c r="H11" s="35">
        <f>COUNTIFS('Методология V1.1'!$C:$C,Результаты!$D11,'Методология V1.1'!$M:$M,Результаты!H$4)+G11</f>
        <v>2</v>
      </c>
      <c r="I11" s="35">
        <f>COUNTIFS('Методология V1.1'!$C:$C,Результаты!$D11,'Методология V1.1'!$M:$M,Результаты!I$4)+H11</f>
        <v>2</v>
      </c>
      <c r="J11" s="97">
        <f>COUNTIFS('Методология V1.1'!C:C,Результаты!D11,'Методология V1.1'!L:L,"Запланировано")+F11</f>
        <v>2</v>
      </c>
      <c r="K11" s="97">
        <f>COUNTIF('Методология V1.1'!C:C,Результаты!D11)</f>
        <v>2</v>
      </c>
    </row>
    <row r="12" spans="2:11" x14ac:dyDescent="0.35">
      <c r="B12" s="157" t="s">
        <v>79</v>
      </c>
      <c r="C12" s="145" t="s">
        <v>42</v>
      </c>
      <c r="D12" s="44" t="s">
        <v>36</v>
      </c>
      <c r="E12" s="35">
        <f>COUNTIFS('Методология V1.1'!C:C,Результаты!D12,'Методология V1.1'!L:L,Результаты!$E$4)</f>
        <v>0</v>
      </c>
      <c r="F12" s="35">
        <f>COUNTIFS('Методология V1.1'!C:C,Результаты!D12,'Методология V1.1'!L:L,Результаты!$F$4)</f>
        <v>1</v>
      </c>
      <c r="G12" s="35">
        <f>COUNTIFS('Методология V1.1'!$C:$C,Результаты!$D12,'Методология V1.1'!$M:$M,Результаты!G$4)+F12</f>
        <v>2</v>
      </c>
      <c r="H12" s="35">
        <f>COUNTIFS('Методология V1.1'!$C:$C,Результаты!$D12,'Методология V1.1'!$M:$M,Результаты!H$4)+G12</f>
        <v>2</v>
      </c>
      <c r="I12" s="35">
        <f>COUNTIFS('Методология V1.1'!$C:$C,Результаты!$D12,'Методология V1.1'!$M:$M,Результаты!I$4)+H12</f>
        <v>3</v>
      </c>
      <c r="J12" s="97">
        <f>COUNTIFS('Методология V1.1'!C:C,Результаты!D12,'Методология V1.1'!L:L,"Запланировано")+F12</f>
        <v>3</v>
      </c>
      <c r="K12" s="97">
        <f>COUNTIF('Методология V1.1'!C:C,Результаты!D12)</f>
        <v>3</v>
      </c>
    </row>
    <row r="13" spans="2:11" x14ac:dyDescent="0.35">
      <c r="B13" s="157"/>
      <c r="C13" s="145"/>
      <c r="D13" s="44" t="s">
        <v>74</v>
      </c>
      <c r="E13" s="35">
        <f>COUNTIFS('Методология V1.1'!C:C,Результаты!D13,'Методология V1.1'!L:L,Результаты!$E$4)</f>
        <v>1</v>
      </c>
      <c r="F13" s="35">
        <f>COUNTIFS('Методология V1.1'!C:C,Результаты!D13,'Методология V1.1'!L:L,Результаты!$F$4)</f>
        <v>1</v>
      </c>
      <c r="G13" s="35">
        <f>COUNTIFS('Методология V1.1'!$C:$C,Результаты!$D13,'Методология V1.1'!$M:$M,Результаты!G$4)+F13</f>
        <v>1</v>
      </c>
      <c r="H13" s="35">
        <f>COUNTIFS('Методология V1.1'!$C:$C,Результаты!$D13,'Методология V1.1'!$M:$M,Результаты!H$4)+G13</f>
        <v>2</v>
      </c>
      <c r="I13" s="35">
        <f>COUNTIFS('Методология V1.1'!$C:$C,Результаты!$D13,'Методология V1.1'!$M:$M,Результаты!I$4)+H13</f>
        <v>3</v>
      </c>
      <c r="J13" s="97">
        <f>COUNTIFS('Методология V1.1'!C:C,Результаты!D13,'Методология V1.1'!L:L,"Запланировано")+F13</f>
        <v>3</v>
      </c>
      <c r="K13" s="97">
        <f>COUNTIF('Методология V1.1'!C:C,Результаты!D13)</f>
        <v>4</v>
      </c>
    </row>
    <row r="14" spans="2:11" x14ac:dyDescent="0.35">
      <c r="B14" s="157"/>
      <c r="C14" s="145"/>
      <c r="D14" s="44" t="s">
        <v>7</v>
      </c>
      <c r="E14" s="35">
        <f>COUNTIFS('Методология V1.1'!C:C,Результаты!D14,'Методология V1.1'!L:L,Результаты!$E$4)</f>
        <v>0</v>
      </c>
      <c r="F14" s="35">
        <f>COUNTIFS('Методология V1.1'!C:C,Результаты!D14,'Методология V1.1'!L:L,Результаты!$F$4)</f>
        <v>2</v>
      </c>
      <c r="G14" s="35">
        <f>COUNTIFS('Методология V1.1'!$C:$C,Результаты!$D14,'Методология V1.1'!$M:$M,Результаты!G$4)+F14</f>
        <v>4</v>
      </c>
      <c r="H14" s="35">
        <f>COUNTIFS('Методология V1.1'!$C:$C,Результаты!$D14,'Методология V1.1'!$M:$M,Результаты!H$4)+G14</f>
        <v>6</v>
      </c>
      <c r="I14" s="35">
        <f>COUNTIFS('Методология V1.1'!$C:$C,Результаты!$D14,'Методология V1.1'!$M:$M,Результаты!I$4)+H14</f>
        <v>7</v>
      </c>
      <c r="J14" s="97">
        <f>COUNTIFS('Методология V1.1'!C:C,Результаты!D14,'Методология V1.1'!L:L,"Запланировано")+F14</f>
        <v>7</v>
      </c>
      <c r="K14" s="97">
        <f>COUNTIF('Методология V1.1'!C:C,Результаты!D14)</f>
        <v>7</v>
      </c>
    </row>
    <row r="15" spans="2:11" x14ac:dyDescent="0.35">
      <c r="B15" s="157"/>
      <c r="C15" s="145"/>
      <c r="D15" s="44" t="s">
        <v>92</v>
      </c>
      <c r="E15" s="35">
        <f>COUNTIFS('Методология V1.1'!C:C,Результаты!D15,'Методология V1.1'!L:L,Результаты!$E$4)</f>
        <v>0</v>
      </c>
      <c r="F15" s="35">
        <f>COUNTIFS('Методология V1.1'!C:C,Результаты!D15,'Методология V1.1'!L:L,Результаты!$F$4)</f>
        <v>1</v>
      </c>
      <c r="G15" s="35">
        <f>COUNTIFS('Методология V1.1'!$C:$C,Результаты!$D15,'Методология V1.1'!$M:$M,Результаты!G$4)+F15</f>
        <v>1</v>
      </c>
      <c r="H15" s="35">
        <f>COUNTIFS('Методология V1.1'!$C:$C,Результаты!$D15,'Методология V1.1'!$M:$M,Результаты!H$4)+G15</f>
        <v>2</v>
      </c>
      <c r="I15" s="35">
        <f>COUNTIFS('Методология V1.1'!$C:$C,Результаты!$D15,'Методология V1.1'!$M:$M,Результаты!I$4)+H15</f>
        <v>2</v>
      </c>
      <c r="J15" s="97">
        <f>COUNTIFS('Методология V1.1'!C:C,Результаты!D15,'Методология V1.1'!L:L,"Запланировано")+F15</f>
        <v>2</v>
      </c>
      <c r="K15" s="97">
        <f>COUNTIF('Методология V1.1'!C:C,Результаты!D15)</f>
        <v>2</v>
      </c>
    </row>
    <row r="16" spans="2:11" x14ac:dyDescent="0.35">
      <c r="B16" s="157"/>
      <c r="C16" s="146" t="s">
        <v>15</v>
      </c>
      <c r="D16" s="45" t="s">
        <v>91</v>
      </c>
      <c r="E16" s="35">
        <f>COUNTIFS('Методология V1.1'!C:C,Результаты!D16,'Методология V1.1'!L:L,Результаты!$E$4)</f>
        <v>1</v>
      </c>
      <c r="F16" s="35">
        <f>COUNTIFS('Методология V1.1'!C:C,Результаты!D16,'Методология V1.1'!L:L,Результаты!$F$4)</f>
        <v>1</v>
      </c>
      <c r="G16" s="35">
        <f>COUNTIFS('Методология V1.1'!$C:$C,Результаты!$D16,'Методология V1.1'!$M:$M,Результаты!G$4)+F16</f>
        <v>2</v>
      </c>
      <c r="H16" s="35">
        <f>COUNTIFS('Методология V1.1'!$C:$C,Результаты!$D16,'Методология V1.1'!$M:$M,Результаты!H$4)+G16</f>
        <v>3</v>
      </c>
      <c r="I16" s="35">
        <f>COUNTIFS('Методология V1.1'!$C:$C,Результаты!$D16,'Методология V1.1'!$M:$M,Результаты!I$4)+H16</f>
        <v>4</v>
      </c>
      <c r="J16" s="97">
        <f>COUNTIFS('Методология V1.1'!C:C,Результаты!D16,'Методология V1.1'!L:L,"Запланировано")+F16</f>
        <v>4</v>
      </c>
      <c r="K16" s="97">
        <f>COUNTIF('Методология V1.1'!C:C,Результаты!D16)</f>
        <v>5</v>
      </c>
    </row>
    <row r="17" spans="2:11" x14ac:dyDescent="0.35">
      <c r="B17" s="157"/>
      <c r="C17" s="146"/>
      <c r="D17" s="11" t="s">
        <v>282</v>
      </c>
      <c r="E17" s="35">
        <f>COUNTIFS('Методология V1.1'!C:C,Результаты!D17,'Методология V1.1'!L:L,Результаты!$E$4)</f>
        <v>0</v>
      </c>
      <c r="F17" s="35">
        <f>COUNTIFS('Методология V1.1'!C:C,Результаты!D17,'Методология V1.1'!L:L,Результаты!$F$4)</f>
        <v>1</v>
      </c>
      <c r="G17" s="35">
        <f>COUNTIFS('Методология V1.1'!$C:$C,Результаты!$D17,'Методология V1.1'!$M:$M,Результаты!G$4)+F17</f>
        <v>2</v>
      </c>
      <c r="H17" s="35">
        <f>COUNTIFS('Методология V1.1'!$C:$C,Результаты!$D17,'Методология V1.1'!$M:$M,Результаты!H$4)+G17</f>
        <v>2</v>
      </c>
      <c r="I17" s="35">
        <f>COUNTIFS('Методология V1.1'!$C:$C,Результаты!$D17,'Методология V1.1'!$M:$M,Результаты!I$4)+H17</f>
        <v>2</v>
      </c>
      <c r="J17" s="97">
        <f>COUNTIFS('Методология V1.1'!C:C,Результаты!D17,'Методология V1.1'!L:L,"Запланировано")+F17</f>
        <v>2</v>
      </c>
      <c r="K17" s="97">
        <f>COUNTIF('Методология V1.1'!C:C,Результаты!D17)</f>
        <v>2</v>
      </c>
    </row>
    <row r="18" spans="2:11" x14ac:dyDescent="0.35">
      <c r="B18" s="157"/>
      <c r="C18" s="160" t="s">
        <v>78</v>
      </c>
      <c r="D18" s="16" t="s">
        <v>17</v>
      </c>
      <c r="E18" s="35">
        <f>COUNTIFS('Методология V1.1'!C:C,Результаты!D18,'Методология V1.1'!L:L,Результаты!$E$4)</f>
        <v>0</v>
      </c>
      <c r="F18" s="35">
        <f>COUNTIFS('Методология V1.1'!C:C,Результаты!D18,'Методология V1.1'!L:L,Результаты!$F$4)</f>
        <v>3</v>
      </c>
      <c r="G18" s="35">
        <f>COUNTIFS('Методология V1.1'!$C:$C,Результаты!$D18,'Методология V1.1'!$M:$M,Результаты!G$4)+F18</f>
        <v>3</v>
      </c>
      <c r="H18" s="35">
        <f>COUNTIFS('Методология V1.1'!$C:$C,Результаты!$D18,'Методология V1.1'!$M:$M,Результаты!H$4)+G18</f>
        <v>4</v>
      </c>
      <c r="I18" s="35">
        <f>COUNTIFS('Методология V1.1'!$C:$C,Результаты!$D18,'Методология V1.1'!$M:$M,Результаты!I$4)+H18</f>
        <v>5</v>
      </c>
      <c r="J18" s="97">
        <f>COUNTIFS('Методология V1.1'!C:C,Результаты!D18,'Методология V1.1'!L:L,"Запланировано")+F18</f>
        <v>5</v>
      </c>
      <c r="K18" s="97">
        <f>COUNTIF('Методология V1.1'!C:C,Результаты!D18)</f>
        <v>5</v>
      </c>
    </row>
    <row r="19" spans="2:11" x14ac:dyDescent="0.35">
      <c r="B19" s="157"/>
      <c r="C19" s="161"/>
      <c r="D19" s="46" t="s">
        <v>19</v>
      </c>
      <c r="E19" s="35">
        <f>COUNTIFS('Методология V1.1'!C:C,Результаты!D19,'Методология V1.1'!L:L,Результаты!$E$4)</f>
        <v>1</v>
      </c>
      <c r="F19" s="35">
        <f>COUNTIFS('Методология V1.1'!C:C,Результаты!D19,'Методология V1.1'!L:L,Результаты!$F$4)</f>
        <v>1</v>
      </c>
      <c r="G19" s="35">
        <f>COUNTIFS('Методология V1.1'!$C:$C,Результаты!$D19,'Методология V1.1'!$M:$M,Результаты!G$4)+F19</f>
        <v>2</v>
      </c>
      <c r="H19" s="35">
        <f>COUNTIFS('Методология V1.1'!$C:$C,Результаты!$D19,'Методология V1.1'!$M:$M,Результаты!H$4)+G19</f>
        <v>3</v>
      </c>
      <c r="I19" s="35">
        <f>COUNTIFS('Методология V1.1'!$C:$C,Результаты!$D19,'Методология V1.1'!$M:$M,Результаты!I$4)+H19</f>
        <v>4</v>
      </c>
      <c r="J19" s="97">
        <f>COUNTIFS('Методология V1.1'!C:C,Результаты!D19,'Методология V1.1'!L:L,"Запланировано")+F19</f>
        <v>4</v>
      </c>
      <c r="K19" s="97">
        <f>COUNTIF('Методология V1.1'!C:C,Результаты!D19)</f>
        <v>5</v>
      </c>
    </row>
    <row r="20" spans="2:11" x14ac:dyDescent="0.35">
      <c r="B20" s="157"/>
      <c r="C20" s="162"/>
      <c r="D20" s="46" t="s">
        <v>28</v>
      </c>
      <c r="E20" s="35">
        <f>COUNTIFS('Методология V1.1'!C:C,Результаты!D20,'Методология V1.1'!L:L,Результаты!$E$4)</f>
        <v>0</v>
      </c>
      <c r="F20" s="35">
        <f>COUNTIFS('Методология V1.1'!C:C,Результаты!D20,'Методология V1.1'!L:L,Результаты!$F$4)</f>
        <v>1</v>
      </c>
      <c r="G20" s="35">
        <f>COUNTIFS('Методология V1.1'!$C:$C,Результаты!$D20,'Методология V1.1'!$M:$M,Результаты!G$4)+F20</f>
        <v>1</v>
      </c>
      <c r="H20" s="35">
        <f>COUNTIFS('Методология V1.1'!$C:$C,Результаты!$D20,'Методология V1.1'!$M:$M,Результаты!H$4)+G20</f>
        <v>1</v>
      </c>
      <c r="I20" s="35">
        <f>COUNTIFS('Методология V1.1'!$C:$C,Результаты!$D20,'Методология V1.1'!$M:$M,Результаты!I$4)+H20</f>
        <v>2</v>
      </c>
      <c r="J20" s="97">
        <f>COUNTIFS('Методология V1.1'!C:C,Результаты!D20,'Методология V1.1'!L:L,"Запланировано")+F20</f>
        <v>2</v>
      </c>
      <c r="K20" s="97">
        <f>COUNTIF('Методология V1.1'!C:C,Результаты!D20)</f>
        <v>2</v>
      </c>
    </row>
    <row r="21" spans="2:11" ht="17.5" customHeight="1" x14ac:dyDescent="0.35">
      <c r="B21" s="157"/>
      <c r="C21" s="167" t="s">
        <v>76</v>
      </c>
      <c r="D21" s="56" t="s">
        <v>288</v>
      </c>
      <c r="E21" s="35">
        <f>COUNTIFS('Методология V1.1'!C:C,Результаты!D21,'Методология V1.1'!L:L,Результаты!$E$4)</f>
        <v>0</v>
      </c>
      <c r="F21" s="35">
        <f>COUNTIFS('Методология V1.1'!C:C,Результаты!D21,'Методология V1.1'!L:L,Результаты!$F$4)</f>
        <v>1</v>
      </c>
      <c r="G21" s="35">
        <f>COUNTIFS('Методология V1.1'!$C:$C,Результаты!$D21,'Методология V1.1'!$M:$M,Результаты!G$4)+F21</f>
        <v>2</v>
      </c>
      <c r="H21" s="35">
        <f>COUNTIFS('Методология V1.1'!$C:$C,Результаты!$D21,'Методология V1.1'!$M:$M,Результаты!H$4)+G21</f>
        <v>3</v>
      </c>
      <c r="I21" s="35">
        <f>COUNTIFS('Методология V1.1'!$C:$C,Результаты!$D21,'Методология V1.1'!$M:$M,Результаты!I$4)+H21</f>
        <v>3</v>
      </c>
      <c r="J21" s="97">
        <f>COUNTIFS('Методология V1.1'!C:C,Результаты!D21,'Методология V1.1'!L:L,"Запланировано")+F21</f>
        <v>3</v>
      </c>
      <c r="K21" s="97">
        <f>COUNTIF('Методология V1.1'!C:C,Результаты!D21)</f>
        <v>3</v>
      </c>
    </row>
    <row r="22" spans="2:11" ht="15" customHeight="1" x14ac:dyDescent="0.35">
      <c r="B22" s="157"/>
      <c r="C22" s="168"/>
      <c r="D22" s="57" t="s">
        <v>289</v>
      </c>
      <c r="E22" s="35">
        <f>COUNTIFS('Методология V1.1'!C:C,Результаты!D22,'Методология V1.1'!L:L,Результаты!$E$4)</f>
        <v>0</v>
      </c>
      <c r="F22" s="35">
        <f>COUNTIFS('Методология V1.1'!C:C,Результаты!D22,'Методология V1.1'!L:L,Результаты!$F$4)</f>
        <v>0</v>
      </c>
      <c r="G22" s="35">
        <f>COUNTIFS('Методология V1.1'!$C:$C,Результаты!$D22,'Методология V1.1'!$M:$M,Результаты!G$4)+F22</f>
        <v>1</v>
      </c>
      <c r="H22" s="35">
        <f>COUNTIFS('Методология V1.1'!$C:$C,Результаты!$D22,'Методология V1.1'!$M:$M,Результаты!H$4)+G22</f>
        <v>2</v>
      </c>
      <c r="I22" s="35">
        <f>COUNTIFS('Методология V1.1'!$C:$C,Результаты!$D22,'Методология V1.1'!$M:$M,Результаты!I$4)+H22</f>
        <v>3</v>
      </c>
      <c r="J22" s="97">
        <f>COUNTIFS('Методология V1.1'!C:C,Результаты!D22,'Методология V1.1'!L:L,"Запланировано")+F22</f>
        <v>3</v>
      </c>
      <c r="K22" s="97">
        <f>COUNTIF('Методология V1.1'!C:C,Результаты!D22)</f>
        <v>3</v>
      </c>
    </row>
    <row r="23" spans="2:11" x14ac:dyDescent="0.35">
      <c r="B23" s="158" t="s">
        <v>82</v>
      </c>
      <c r="C23" s="163" t="s">
        <v>3</v>
      </c>
      <c r="D23" s="47" t="s">
        <v>23</v>
      </c>
      <c r="E23" s="35">
        <f>COUNTIFS('Методология V1.1'!C:C,Результаты!D23,'Методология V1.1'!L:L,Результаты!$E$4)</f>
        <v>0</v>
      </c>
      <c r="F23" s="35">
        <f>COUNTIFS('Методология V1.1'!C:C,Результаты!D23,'Методология V1.1'!L:L,Результаты!$F$4)</f>
        <v>1</v>
      </c>
      <c r="G23" s="35">
        <f>COUNTIFS('Методология V1.1'!$C:$C,Результаты!$D23,'Методология V1.1'!$M:$M,Результаты!G$4)+F23</f>
        <v>2</v>
      </c>
      <c r="H23" s="35">
        <f>COUNTIFS('Методология V1.1'!$C:$C,Результаты!$D23,'Методология V1.1'!$M:$M,Результаты!H$4)+G23</f>
        <v>3</v>
      </c>
      <c r="I23" s="35">
        <f>COUNTIFS('Методология V1.1'!$C:$C,Результаты!$D23,'Методология V1.1'!$M:$M,Результаты!I$4)+H23</f>
        <v>5</v>
      </c>
      <c r="J23" s="97">
        <f>COUNTIFS('Методология V1.1'!C:C,Результаты!D23,'Методология V1.1'!L:L,"Запланировано")+F23</f>
        <v>5</v>
      </c>
      <c r="K23" s="97">
        <f>COUNTIF('Методология V1.1'!C:C,Результаты!D23)</f>
        <v>5</v>
      </c>
    </row>
    <row r="24" spans="2:11" x14ac:dyDescent="0.35">
      <c r="B24" s="158"/>
      <c r="C24" s="163"/>
      <c r="D24" s="47" t="s">
        <v>24</v>
      </c>
      <c r="E24" s="35">
        <f>COUNTIFS('Методология V1.1'!C:C,Результаты!D24,'Методология V1.1'!L:L,Результаты!$E$4)</f>
        <v>0</v>
      </c>
      <c r="F24" s="35">
        <f>COUNTIFS('Методология V1.1'!C:C,Результаты!D24,'Методология V1.1'!L:L,Результаты!$F$4)</f>
        <v>1</v>
      </c>
      <c r="G24" s="35">
        <f>COUNTIFS('Методология V1.1'!$C:$C,Результаты!$D24,'Методология V1.1'!$M:$M,Результаты!G$4)+F24</f>
        <v>2</v>
      </c>
      <c r="H24" s="35">
        <f>COUNTIFS('Методология V1.1'!$C:$C,Результаты!$D24,'Методология V1.1'!$M:$M,Результаты!H$4)+G24</f>
        <v>3</v>
      </c>
      <c r="I24" s="35">
        <f>COUNTIFS('Методология V1.1'!$C:$C,Результаты!$D24,'Методология V1.1'!$M:$M,Результаты!I$4)+H24</f>
        <v>3</v>
      </c>
      <c r="J24" s="97">
        <f>COUNTIFS('Методология V1.1'!C:C,Результаты!D24,'Методология V1.1'!L:L,"Запланировано")+F24</f>
        <v>3</v>
      </c>
      <c r="K24" s="97">
        <f>COUNTIF('Методология V1.1'!C:C,Результаты!D24)</f>
        <v>3</v>
      </c>
    </row>
    <row r="25" spans="2:11" x14ac:dyDescent="0.35">
      <c r="B25" s="158"/>
      <c r="C25" s="164"/>
      <c r="D25" s="47" t="s">
        <v>153</v>
      </c>
      <c r="E25" s="35">
        <f>COUNTIFS('Методология V1.1'!C:C,Результаты!D25,'Методология V1.1'!L:L,Результаты!$E$4)</f>
        <v>0</v>
      </c>
      <c r="F25" s="35">
        <f>COUNTIFS('Методология V1.1'!C:C,Результаты!D25,'Методология V1.1'!L:L,Результаты!$F$4)</f>
        <v>1</v>
      </c>
      <c r="G25" s="35">
        <f>COUNTIFS('Методология V1.1'!$C:$C,Результаты!$D25,'Методология V1.1'!$M:$M,Результаты!G$4)+F25</f>
        <v>2</v>
      </c>
      <c r="H25" s="35">
        <f>COUNTIFS('Методология V1.1'!$C:$C,Результаты!$D25,'Методология V1.1'!$M:$M,Результаты!H$4)+G25</f>
        <v>2</v>
      </c>
      <c r="I25" s="35">
        <f>COUNTIFS('Методология V1.1'!$C:$C,Результаты!$D25,'Методология V1.1'!$M:$M,Результаты!I$4)+H25</f>
        <v>2</v>
      </c>
      <c r="J25" s="97">
        <f>COUNTIFS('Методология V1.1'!C:C,Результаты!D25,'Методология V1.1'!L:L,"Запланировано")+F25</f>
        <v>2</v>
      </c>
      <c r="K25" s="97">
        <f>COUNTIF('Методология V1.1'!C:C,Результаты!D25)</f>
        <v>2</v>
      </c>
    </row>
    <row r="26" spans="2:11" ht="14.5" customHeight="1" x14ac:dyDescent="0.35">
      <c r="B26" s="158"/>
      <c r="C26" s="165" t="s">
        <v>4</v>
      </c>
      <c r="D26" s="48" t="s">
        <v>148</v>
      </c>
      <c r="E26" s="35">
        <f>COUNTIFS('Методология V1.1'!C:C,Результаты!D26,'Методология V1.1'!L:L,Результаты!$E$4)</f>
        <v>0</v>
      </c>
      <c r="F26" s="35">
        <f>COUNTIFS('Методология V1.1'!C:C,Результаты!D26,'Методология V1.1'!L:L,Результаты!$F$4)</f>
        <v>2</v>
      </c>
      <c r="G26" s="35">
        <f>COUNTIFS('Методология V1.1'!$C:$C,Результаты!$D26,'Методология V1.1'!$M:$M,Результаты!G$4)+F26</f>
        <v>3</v>
      </c>
      <c r="H26" s="35">
        <f>COUNTIFS('Методология V1.1'!$C:$C,Результаты!$D26,'Методология V1.1'!$M:$M,Результаты!H$4)+G26</f>
        <v>3</v>
      </c>
      <c r="I26" s="35">
        <f>COUNTIFS('Методология V1.1'!$C:$C,Результаты!$D26,'Методология V1.1'!$M:$M,Результаты!I$4)+H26</f>
        <v>3</v>
      </c>
      <c r="J26" s="97">
        <f>COUNTIFS('Методология V1.1'!C:C,Результаты!D26,'Методология V1.1'!L:L,"Запланировано")+F26</f>
        <v>3</v>
      </c>
      <c r="K26" s="97">
        <f>COUNTIF('Методология V1.1'!C:C,Результаты!D26)</f>
        <v>3</v>
      </c>
    </row>
    <row r="27" spans="2:11" ht="14.5" customHeight="1" x14ac:dyDescent="0.35">
      <c r="B27" s="158"/>
      <c r="C27" s="166"/>
      <c r="D27" s="49" t="s">
        <v>149</v>
      </c>
      <c r="E27" s="35">
        <f>COUNTIFS('Методология V1.1'!C:C,Результаты!D27,'Методология V1.1'!L:L,Результаты!$E$4)</f>
        <v>0</v>
      </c>
      <c r="F27" s="35">
        <f>COUNTIFS('Методология V1.1'!C:C,Результаты!D27,'Методология V1.1'!L:L,Результаты!$F$4)</f>
        <v>0</v>
      </c>
      <c r="G27" s="35">
        <f>COUNTIFS('Методология V1.1'!$C:$C,Результаты!$D27,'Методология V1.1'!$M:$M,Результаты!G$4)+F27</f>
        <v>1</v>
      </c>
      <c r="H27" s="35">
        <f>COUNTIFS('Методология V1.1'!$C:$C,Результаты!$D27,'Методология V1.1'!$M:$M,Результаты!H$4)+G27</f>
        <v>2</v>
      </c>
      <c r="I27" s="35">
        <f>COUNTIFS('Методология V1.1'!$C:$C,Результаты!$D27,'Методология V1.1'!$M:$M,Результаты!I$4)+H27</f>
        <v>3</v>
      </c>
      <c r="J27" s="97">
        <f>COUNTIFS('Методология V1.1'!C:C,Результаты!D27,'Методология V1.1'!L:L,"Запланировано")+F27</f>
        <v>3</v>
      </c>
      <c r="K27" s="97">
        <f>COUNTIF('Методология V1.1'!C:C,Результаты!D27)</f>
        <v>3</v>
      </c>
    </row>
    <row r="28" spans="2:11" x14ac:dyDescent="0.35">
      <c r="B28" s="159" t="s">
        <v>81</v>
      </c>
      <c r="C28" s="159"/>
      <c r="D28" s="50" t="s">
        <v>22</v>
      </c>
      <c r="E28" s="35">
        <f>COUNTIFS('Методология V1.1'!C:C,Результаты!D28,'Методология V1.1'!L:L,Результаты!$E$4)</f>
        <v>0</v>
      </c>
      <c r="F28" s="35">
        <f>COUNTIFS('Методология V1.1'!C:C,Результаты!D28,'Методология V1.1'!L:L,Результаты!$F$4)</f>
        <v>1</v>
      </c>
      <c r="G28" s="35">
        <f>COUNTIFS('Методология V1.1'!$C:$C,Результаты!$D28,'Методология V1.1'!$M:$M,Результаты!G$4)+F28</f>
        <v>2</v>
      </c>
      <c r="H28" s="35">
        <f>COUNTIFS('Методология V1.1'!$C:$C,Результаты!$D28,'Методология V1.1'!$M:$M,Результаты!H$4)+G28</f>
        <v>3</v>
      </c>
      <c r="I28" s="35">
        <f>COUNTIFS('Методология V1.1'!$C:$C,Результаты!$D28,'Методология V1.1'!$M:$M,Результаты!I$4)+H28</f>
        <v>4</v>
      </c>
      <c r="J28" s="97">
        <f>COUNTIFS('Методология V1.1'!C:C,Результаты!D28,'Методология V1.1'!L:L,"Запланировано")+F28</f>
        <v>4</v>
      </c>
      <c r="K28" s="97">
        <f>COUNTIF('Методология V1.1'!C:C,Результаты!D28)</f>
        <v>4</v>
      </c>
    </row>
    <row r="29" spans="2:11" ht="14.5" customHeight="1" x14ac:dyDescent="0.35">
      <c r="B29" s="159"/>
      <c r="C29" s="159"/>
      <c r="D29" s="50" t="s">
        <v>21</v>
      </c>
      <c r="E29" s="35">
        <f>COUNTIFS('Методология V1.1'!C:C,Результаты!D29,'Методология V1.1'!L:L,Результаты!$E$4)</f>
        <v>0</v>
      </c>
      <c r="F29" s="35">
        <f>COUNTIFS('Методология V1.1'!C:C,Результаты!D29,'Методология V1.1'!L:L,Результаты!$F$4)</f>
        <v>1</v>
      </c>
      <c r="G29" s="35">
        <f>COUNTIFS('Методология V1.1'!$C:$C,Результаты!$D29,'Методология V1.1'!$M:$M,Результаты!G$4)+F29</f>
        <v>2</v>
      </c>
      <c r="H29" s="35">
        <f>COUNTIFS('Методология V1.1'!$C:$C,Результаты!$D29,'Методология V1.1'!$M:$M,Результаты!H$4)+G29</f>
        <v>3</v>
      </c>
      <c r="I29" s="35">
        <f>COUNTIFS('Методология V1.1'!$C:$C,Результаты!$D29,'Методология V1.1'!$M:$M,Результаты!I$4)+H29</f>
        <v>4</v>
      </c>
      <c r="J29" s="97">
        <f>COUNTIFS('Методология V1.1'!C:C,Результаты!D29,'Методология V1.1'!L:L,"Запланировано")+F29</f>
        <v>4</v>
      </c>
      <c r="K29" s="97">
        <f>COUNTIF('Методология V1.1'!C:C,Результаты!D29)</f>
        <v>4</v>
      </c>
    </row>
    <row r="30" spans="2:11" ht="14.5" customHeight="1" x14ac:dyDescent="0.35">
      <c r="B30" s="159"/>
      <c r="C30" s="159"/>
      <c r="D30" s="50" t="s">
        <v>562</v>
      </c>
      <c r="E30" s="35">
        <f>COUNTIFS('Методология V1.1'!C:C,Результаты!D30,'Методология V1.1'!L:L,Результаты!$E$4)</f>
        <v>0</v>
      </c>
      <c r="F30" s="35">
        <f>COUNTIFS('Методология V1.1'!C:C,Результаты!D30,'Методология V1.1'!L:L,Результаты!$F$4)</f>
        <v>0</v>
      </c>
      <c r="G30" s="35">
        <f>COUNTIFS('Методология V1.1'!$C:$C,Результаты!$D30,'Методология V1.1'!$M:$M,Результаты!G$4)+F30</f>
        <v>0</v>
      </c>
      <c r="H30" s="35">
        <f>COUNTIFS('Методология V1.1'!$C:$C,Результаты!$D30,'Методология V1.1'!$M:$M,Результаты!H$4)+G30</f>
        <v>1</v>
      </c>
      <c r="I30" s="35">
        <f>COUNTIFS('Методология V1.1'!$C:$C,Результаты!$D30,'Методология V1.1'!$M:$M,Результаты!I$4)+H30</f>
        <v>3</v>
      </c>
      <c r="J30" s="97">
        <f>COUNTIFS('Методология V1.1'!C:C,Результаты!D30,'Методология V1.1'!L:L,"Запланировано")+F30</f>
        <v>3</v>
      </c>
      <c r="K30" s="97">
        <f>COUNTIF('Методология V1.1'!C:C,Результаты!D30)</f>
        <v>3</v>
      </c>
    </row>
    <row r="31" spans="2:11" x14ac:dyDescent="0.35">
      <c r="B31" s="154" t="s">
        <v>93</v>
      </c>
      <c r="C31" s="154"/>
      <c r="D31" s="154"/>
      <c r="E31" s="110">
        <f t="shared" ref="E31:K31" si="0">SUM(E5:E30)</f>
        <v>6</v>
      </c>
      <c r="F31" s="40">
        <f t="shared" si="0"/>
        <v>24</v>
      </c>
      <c r="G31" s="40">
        <f t="shared" si="0"/>
        <v>44</v>
      </c>
      <c r="H31" s="40">
        <f t="shared" si="0"/>
        <v>68</v>
      </c>
      <c r="I31" s="40">
        <f t="shared" si="0"/>
        <v>90</v>
      </c>
      <c r="J31" s="41">
        <f t="shared" si="0"/>
        <v>90</v>
      </c>
      <c r="K31" s="41">
        <f t="shared" si="0"/>
        <v>96</v>
      </c>
    </row>
    <row r="33" spans="2:11" ht="408.75" customHeight="1" x14ac:dyDescent="0.35"/>
    <row r="34" spans="2:11" ht="203.25" customHeight="1" x14ac:dyDescent="0.35"/>
    <row r="35" spans="2:11" ht="21" x14ac:dyDescent="0.5">
      <c r="B35" s="30" t="s">
        <v>546</v>
      </c>
    </row>
    <row r="37" spans="2:11" x14ac:dyDescent="0.35">
      <c r="B37" s="38" t="s">
        <v>65</v>
      </c>
      <c r="C37" s="155" t="s">
        <v>66</v>
      </c>
      <c r="D37" s="155"/>
      <c r="E37" s="96" t="s">
        <v>537</v>
      </c>
      <c r="F37" s="38" t="s">
        <v>83</v>
      </c>
      <c r="G37" s="38" t="s">
        <v>534</v>
      </c>
      <c r="H37" s="38" t="s">
        <v>535</v>
      </c>
      <c r="I37" s="38" t="s">
        <v>536</v>
      </c>
      <c r="J37" s="38" t="s">
        <v>89</v>
      </c>
      <c r="K37" s="97" t="s">
        <v>541</v>
      </c>
    </row>
    <row r="38" spans="2:11" x14ac:dyDescent="0.35">
      <c r="B38" s="156" t="s">
        <v>80</v>
      </c>
      <c r="C38" s="138" t="s">
        <v>2</v>
      </c>
      <c r="D38" s="138"/>
      <c r="E38" s="35">
        <f>COUNTIFS('Методология V1.1'!B:B,Результаты!C38,'Методология V1.1'!L:L,Результаты!$E$37)</f>
        <v>1</v>
      </c>
      <c r="F38" s="35">
        <f>COUNTIFS('Методология V1.1'!B:B,Результаты!C38,'Методология V1.1'!L:L,Результаты!$F$37)</f>
        <v>1</v>
      </c>
      <c r="G38" s="35">
        <f>COUNTIFS('Методология V1.1'!$B:$B,Результаты!$C38,'Методология V1.1'!$M:$M,Результаты!G$37)+F38</f>
        <v>3</v>
      </c>
      <c r="H38" s="35">
        <f>COUNTIFS('Методология V1.1'!$B:$B,Результаты!$C38,'Методология V1.1'!$M:$M,Результаты!H$37)+G38</f>
        <v>6</v>
      </c>
      <c r="I38" s="35">
        <f>COUNTIFS('Методология V1.1'!$B:$B,Результаты!$C38,'Методология V1.1'!$M:$M,Результаты!I$37)+H38</f>
        <v>9</v>
      </c>
      <c r="J38" s="38">
        <f>COUNTIFS('Методология V1.1'!B:B,C38,'Методология V1.1'!L:L,"Запланировано")+F38</f>
        <v>9</v>
      </c>
      <c r="K38" s="97">
        <f>J38+E38</f>
        <v>10</v>
      </c>
    </row>
    <row r="39" spans="2:11" ht="14.5" customHeight="1" x14ac:dyDescent="0.35">
      <c r="B39" s="156"/>
      <c r="C39" s="139" t="s">
        <v>25</v>
      </c>
      <c r="D39" s="139"/>
      <c r="E39" s="35">
        <f>COUNTIFS('Методология V1.1'!B:B,Результаты!C39,'Методология V1.1'!L:L,Результаты!$E$37)</f>
        <v>2</v>
      </c>
      <c r="F39" s="35">
        <f>COUNTIFS('Методология V1.1'!B:B,Результаты!C39,'Методология V1.1'!L:L,Результаты!$F$37)</f>
        <v>3</v>
      </c>
      <c r="G39" s="35">
        <f>COUNTIFS('Методология V1.1'!$B:$B,Результаты!$C39,'Методология V1.1'!$M:$M,Результаты!G$37)+F39</f>
        <v>4</v>
      </c>
      <c r="H39" s="35">
        <f>COUNTIFS('Методология V1.1'!$B:$B,Результаты!$C39,'Методология V1.1'!$M:$M,Результаты!H$37)+G39</f>
        <v>8</v>
      </c>
      <c r="I39" s="35">
        <f>COUNTIFS('Методология V1.1'!$B:$B,Результаты!$C39,'Методология V1.1'!$M:$M,Результаты!I$37)+H39</f>
        <v>12</v>
      </c>
      <c r="J39" s="97">
        <f>COUNTIFS('Методология V1.1'!B:B,C39,'Методология V1.1'!L:L,"Запланировано")+F39</f>
        <v>12</v>
      </c>
      <c r="K39" s="97">
        <f t="shared" ref="K39:K49" si="1">J39+E39</f>
        <v>14</v>
      </c>
    </row>
    <row r="40" spans="2:11" ht="14.5" customHeight="1" x14ac:dyDescent="0.35">
      <c r="B40" s="156"/>
      <c r="C40" s="141" t="s">
        <v>26</v>
      </c>
      <c r="D40" s="141"/>
      <c r="E40" s="35">
        <f>COUNTIFS('Методология V1.1'!B:B,Результаты!C40,'Методология V1.1'!L:L,Результаты!$E$37)</f>
        <v>0</v>
      </c>
      <c r="F40" s="35">
        <f>COUNTIFS('Методология V1.1'!B:B,Результаты!C40,'Методология V1.1'!L:L,Результаты!$F$37)</f>
        <v>0</v>
      </c>
      <c r="G40" s="35">
        <f>COUNTIFS('Методология V1.1'!$B:$B,Результаты!$C40,'Методология V1.1'!$M:$M,Результаты!G$37)+F40</f>
        <v>2</v>
      </c>
      <c r="H40" s="35">
        <f>COUNTIFS('Методология V1.1'!$B:$B,Результаты!$C40,'Методология V1.1'!$M:$M,Результаты!H$37)+G40</f>
        <v>4</v>
      </c>
      <c r="I40" s="35">
        <f>COUNTIFS('Методология V1.1'!$B:$B,Результаты!$C40,'Методология V1.1'!$M:$M,Результаты!I$37)+H40</f>
        <v>4</v>
      </c>
      <c r="J40" s="97">
        <f>COUNTIFS('Методология V1.1'!B:B,C40,'Методология V1.1'!L:L,"Запланировано")+F40</f>
        <v>4</v>
      </c>
      <c r="K40" s="97">
        <f t="shared" si="1"/>
        <v>4</v>
      </c>
    </row>
    <row r="41" spans="2:11" x14ac:dyDescent="0.35">
      <c r="B41" s="157" t="s">
        <v>79</v>
      </c>
      <c r="C41" s="145" t="s">
        <v>42</v>
      </c>
      <c r="D41" s="145"/>
      <c r="E41" s="35">
        <f>COUNTIFS('Методология V1.1'!B:B,Результаты!C41,'Методология V1.1'!L:L,Результаты!$E$37)</f>
        <v>1</v>
      </c>
      <c r="F41" s="35">
        <f>COUNTIFS('Методология V1.1'!B:B,Результаты!C41,'Методология V1.1'!L:L,Результаты!$F$37)</f>
        <v>5</v>
      </c>
      <c r="G41" s="35">
        <f>COUNTIFS('Методология V1.1'!$B:$B,Результаты!$C41,'Методология V1.1'!$M:$M,Результаты!G$37)+F41</f>
        <v>8</v>
      </c>
      <c r="H41" s="35">
        <f>COUNTIFS('Методология V1.1'!$B:$B,Результаты!$C41,'Методология V1.1'!$M:$M,Результаты!H$37)+G41</f>
        <v>12</v>
      </c>
      <c r="I41" s="35">
        <f>COUNTIFS('Методология V1.1'!$B:$B,Результаты!$C41,'Методология V1.1'!$M:$M,Результаты!I$37)+H41</f>
        <v>15</v>
      </c>
      <c r="J41" s="97">
        <f>COUNTIFS('Методология V1.1'!B:B,C41,'Методология V1.1'!L:L,"Запланировано")+F41</f>
        <v>15</v>
      </c>
      <c r="K41" s="97">
        <f t="shared" si="1"/>
        <v>16</v>
      </c>
    </row>
    <row r="42" spans="2:11" x14ac:dyDescent="0.35">
      <c r="B42" s="157"/>
      <c r="C42" s="146" t="s">
        <v>15</v>
      </c>
      <c r="D42" s="146"/>
      <c r="E42" s="35">
        <f>COUNTIFS('Методология V1.1'!B:B,Результаты!C42,'Методология V1.1'!L:L,Результаты!$E$37)</f>
        <v>1</v>
      </c>
      <c r="F42" s="35">
        <f>COUNTIFS('Методология V1.1'!B:B,Результаты!C42,'Методология V1.1'!L:L,Результаты!$F$37)</f>
        <v>2</v>
      </c>
      <c r="G42" s="35">
        <f>COUNTIFS('Методология V1.1'!$B:$B,Результаты!$C42,'Методология V1.1'!$M:$M,Результаты!G$37)+F42</f>
        <v>4</v>
      </c>
      <c r="H42" s="35">
        <f>COUNTIFS('Методология V1.1'!$B:$B,Результаты!$C42,'Методология V1.1'!$M:$M,Результаты!H$37)+G42</f>
        <v>5</v>
      </c>
      <c r="I42" s="35">
        <f>COUNTIFS('Методология V1.1'!$B:$B,Результаты!$C42,'Методология V1.1'!$M:$M,Результаты!I$37)+H42</f>
        <v>6</v>
      </c>
      <c r="J42" s="97">
        <f>COUNTIFS('Методология V1.1'!B:B,C42,'Методология V1.1'!L:L,"Запланировано")+F42</f>
        <v>6</v>
      </c>
      <c r="K42" s="97">
        <f t="shared" si="1"/>
        <v>7</v>
      </c>
    </row>
    <row r="43" spans="2:11" x14ac:dyDescent="0.35">
      <c r="B43" s="157"/>
      <c r="C43" s="142" t="s">
        <v>78</v>
      </c>
      <c r="D43" s="142"/>
      <c r="E43" s="35">
        <f>COUNTIFS('Методология V1.1'!B:B,Результаты!C43,'Методология V1.1'!L:L,Результаты!$E$37)</f>
        <v>1</v>
      </c>
      <c r="F43" s="35">
        <f>COUNTIFS('Методология V1.1'!B:B,Результаты!C43,'Методология V1.1'!L:L,Результаты!$F$37)</f>
        <v>5</v>
      </c>
      <c r="G43" s="35">
        <f>COUNTIFS('Методология V1.1'!$B:$B,Результаты!$C43,'Методология V1.1'!$M:$M,Результаты!G$37)+F43</f>
        <v>6</v>
      </c>
      <c r="H43" s="35">
        <f>COUNTIFS('Методология V1.1'!$B:$B,Результаты!$C43,'Методология V1.1'!$M:$M,Результаты!H$37)+G43</f>
        <v>8</v>
      </c>
      <c r="I43" s="35">
        <f>COUNTIFS('Методология V1.1'!$B:$B,Результаты!$C43,'Методология V1.1'!$M:$M,Результаты!I$37)+H43</f>
        <v>11</v>
      </c>
      <c r="J43" s="97">
        <f>COUNTIFS('Методология V1.1'!B:B,C43,'Методология V1.1'!L:L,"Запланировано")+F43</f>
        <v>11</v>
      </c>
      <c r="K43" s="97">
        <f t="shared" si="1"/>
        <v>12</v>
      </c>
    </row>
    <row r="44" spans="2:11" ht="16" customHeight="1" x14ac:dyDescent="0.35">
      <c r="B44" s="157"/>
      <c r="C44" s="143" t="s">
        <v>76</v>
      </c>
      <c r="D44" s="143"/>
      <c r="E44" s="35">
        <f>COUNTIFS('Методология V1.1'!B:B,Результаты!C44,'Методология V1.1'!L:L,Результаты!$E$37)</f>
        <v>0</v>
      </c>
      <c r="F44" s="35">
        <f>COUNTIFS('Методология V1.1'!B:B,Результаты!C44,'Методология V1.1'!L:L,Результаты!$F$37)</f>
        <v>1</v>
      </c>
      <c r="G44" s="35">
        <f>COUNTIFS('Методология V1.1'!$B:$B,Результаты!$C44,'Методология V1.1'!$M:$M,Результаты!G$37)+F44</f>
        <v>3</v>
      </c>
      <c r="H44" s="35">
        <f>COUNTIFS('Методология V1.1'!$B:$B,Результаты!$C44,'Методология V1.1'!$M:$M,Результаты!H$37)+G44</f>
        <v>5</v>
      </c>
      <c r="I44" s="35">
        <f>COUNTIFS('Методология V1.1'!$B:$B,Результаты!$C44,'Методология V1.1'!$M:$M,Результаты!I$37)+H44</f>
        <v>6</v>
      </c>
      <c r="J44" s="97">
        <f>COUNTIFS('Методология V1.1'!B:B,C44,'Методология V1.1'!L:L,"Запланировано")+F44</f>
        <v>6</v>
      </c>
      <c r="K44" s="97">
        <f t="shared" si="1"/>
        <v>6</v>
      </c>
    </row>
    <row r="45" spans="2:11" x14ac:dyDescent="0.35">
      <c r="B45" s="158" t="s">
        <v>82</v>
      </c>
      <c r="C45" s="152" t="s">
        <v>3</v>
      </c>
      <c r="D45" s="152"/>
      <c r="E45" s="35">
        <f>COUNTIFS('Методология V1.1'!B:B,Результаты!C45,'Методология V1.1'!L:L,Результаты!$E$37)</f>
        <v>0</v>
      </c>
      <c r="F45" s="35">
        <f>COUNTIFS('Методология V1.1'!B:B,Результаты!C45,'Методология V1.1'!L:L,Результаты!$F$37)</f>
        <v>3</v>
      </c>
      <c r="G45" s="35">
        <f>COUNTIFS('Методология V1.1'!$B:$B,Результаты!$C45,'Методология V1.1'!$M:$M,Результаты!G$37)+F45</f>
        <v>6</v>
      </c>
      <c r="H45" s="35">
        <f>COUNTIFS('Методология V1.1'!$B:$B,Результаты!$C45,'Методология V1.1'!$M:$M,Результаты!H$37)+G45</f>
        <v>8</v>
      </c>
      <c r="I45" s="35">
        <f>COUNTIFS('Методология V1.1'!$B:$B,Результаты!$C45,'Методология V1.1'!$M:$M,Результаты!I$37)+H45</f>
        <v>10</v>
      </c>
      <c r="J45" s="97">
        <f>COUNTIFS('Методология V1.1'!B:B,C45,'Методология V1.1'!L:L,"Запланировано")+F45</f>
        <v>10</v>
      </c>
      <c r="K45" s="97">
        <f t="shared" si="1"/>
        <v>10</v>
      </c>
    </row>
    <row r="46" spans="2:11" ht="14.5" customHeight="1" x14ac:dyDescent="0.35">
      <c r="B46" s="158"/>
      <c r="C46" s="153" t="s">
        <v>4</v>
      </c>
      <c r="D46" s="153"/>
      <c r="E46" s="35">
        <f>COUNTIFS('Методология V1.1'!B:B,Результаты!C46,'Методология V1.1'!L:L,Результаты!$E$37)</f>
        <v>0</v>
      </c>
      <c r="F46" s="35">
        <f>COUNTIFS('Методология V1.1'!B:B,Результаты!C46,'Методология V1.1'!L:L,Результаты!$F$37)</f>
        <v>2</v>
      </c>
      <c r="G46" s="35">
        <f>COUNTIFS('Методология V1.1'!$B:$B,Результаты!$C46,'Методология V1.1'!$M:$M,Результаты!G$37)+F46</f>
        <v>4</v>
      </c>
      <c r="H46" s="35">
        <f>COUNTIFS('Методология V1.1'!$B:$B,Результаты!$C46,'Методология V1.1'!$M:$M,Результаты!H$37)+G46</f>
        <v>5</v>
      </c>
      <c r="I46" s="35">
        <f>COUNTIFS('Методология V1.1'!$B:$B,Результаты!$C46,'Методология V1.1'!$M:$M,Результаты!I$37)+H46</f>
        <v>6</v>
      </c>
      <c r="J46" s="97">
        <f>COUNTIFS('Методология V1.1'!B:B,C46,'Методология V1.1'!L:L,"Запланировано")+F46</f>
        <v>6</v>
      </c>
      <c r="K46" s="97">
        <f t="shared" si="1"/>
        <v>6</v>
      </c>
    </row>
    <row r="47" spans="2:11" ht="14.5" customHeight="1" x14ac:dyDescent="0.35">
      <c r="B47" s="159" t="s">
        <v>81</v>
      </c>
      <c r="C47" s="148" t="s">
        <v>22</v>
      </c>
      <c r="D47" s="148"/>
      <c r="E47" s="35">
        <f>E28</f>
        <v>0</v>
      </c>
      <c r="F47" s="35">
        <f t="shared" ref="F47:J47" si="2">F28</f>
        <v>1</v>
      </c>
      <c r="G47" s="35">
        <f t="shared" si="2"/>
        <v>2</v>
      </c>
      <c r="H47" s="35">
        <f t="shared" si="2"/>
        <v>3</v>
      </c>
      <c r="I47" s="35">
        <f t="shared" si="2"/>
        <v>4</v>
      </c>
      <c r="J47" s="97">
        <f t="shared" si="2"/>
        <v>4</v>
      </c>
      <c r="K47" s="97">
        <f t="shared" si="1"/>
        <v>4</v>
      </c>
    </row>
    <row r="48" spans="2:11" ht="14.5" customHeight="1" x14ac:dyDescent="0.35">
      <c r="B48" s="159"/>
      <c r="C48" s="148" t="s">
        <v>21</v>
      </c>
      <c r="D48" s="148"/>
      <c r="E48" s="35">
        <f>E29</f>
        <v>0</v>
      </c>
      <c r="F48" s="35">
        <f t="shared" ref="F48:J48" si="3">F29</f>
        <v>1</v>
      </c>
      <c r="G48" s="35">
        <f t="shared" si="3"/>
        <v>2</v>
      </c>
      <c r="H48" s="35">
        <f t="shared" si="3"/>
        <v>3</v>
      </c>
      <c r="I48" s="35">
        <f t="shared" si="3"/>
        <v>4</v>
      </c>
      <c r="J48" s="97">
        <f t="shared" si="3"/>
        <v>4</v>
      </c>
      <c r="K48" s="97">
        <f t="shared" si="1"/>
        <v>4</v>
      </c>
    </row>
    <row r="49" spans="2:11" ht="14.5" customHeight="1" x14ac:dyDescent="0.35">
      <c r="B49" s="159"/>
      <c r="C49" s="148" t="s">
        <v>562</v>
      </c>
      <c r="D49" s="148"/>
      <c r="E49" s="35">
        <f>E30</f>
        <v>0</v>
      </c>
      <c r="F49" s="35">
        <f t="shared" ref="F49:J49" si="4">F30</f>
        <v>0</v>
      </c>
      <c r="G49" s="35">
        <f t="shared" si="4"/>
        <v>0</v>
      </c>
      <c r="H49" s="35">
        <f t="shared" si="4"/>
        <v>1</v>
      </c>
      <c r="I49" s="35">
        <f t="shared" si="4"/>
        <v>3</v>
      </c>
      <c r="J49" s="97">
        <f t="shared" si="4"/>
        <v>3</v>
      </c>
      <c r="K49" s="97">
        <f t="shared" si="1"/>
        <v>3</v>
      </c>
    </row>
    <row r="50" spans="2:11" x14ac:dyDescent="0.35">
      <c r="B50" s="154" t="s">
        <v>93</v>
      </c>
      <c r="C50" s="154"/>
      <c r="D50" s="154"/>
      <c r="E50" s="110">
        <f>SUM(E38:E49)</f>
        <v>6</v>
      </c>
      <c r="F50" s="40">
        <f>SUM(F38:F49)</f>
        <v>24</v>
      </c>
      <c r="G50" s="40">
        <f t="shared" ref="G50:I50" si="5">SUM(G38:G49)</f>
        <v>44</v>
      </c>
      <c r="H50" s="40">
        <f t="shared" si="5"/>
        <v>68</v>
      </c>
      <c r="I50" s="40">
        <f t="shared" si="5"/>
        <v>90</v>
      </c>
      <c r="J50" s="51">
        <f>SUM(J38:J49)</f>
        <v>90</v>
      </c>
      <c r="K50" s="51">
        <f>SUM(K38:K49)</f>
        <v>96</v>
      </c>
    </row>
    <row r="55" spans="2:11" ht="21" x14ac:dyDescent="0.5">
      <c r="B55" s="30"/>
    </row>
    <row r="67" ht="14.5" customHeight="1" x14ac:dyDescent="0.35"/>
    <row r="68" ht="14.5" customHeight="1" x14ac:dyDescent="0.35"/>
    <row r="69" ht="14.5" customHeight="1" x14ac:dyDescent="0.35"/>
  </sheetData>
  <mergeCells count="32">
    <mergeCell ref="B47:B49"/>
    <mergeCell ref="C48:D48"/>
    <mergeCell ref="C49:D49"/>
    <mergeCell ref="B5:B11"/>
    <mergeCell ref="C5:C6"/>
    <mergeCell ref="C7:C9"/>
    <mergeCell ref="C10:C11"/>
    <mergeCell ref="C12:C15"/>
    <mergeCell ref="C16:C17"/>
    <mergeCell ref="B12:B22"/>
    <mergeCell ref="C18:C20"/>
    <mergeCell ref="C23:C25"/>
    <mergeCell ref="C26:C27"/>
    <mergeCell ref="B23:B27"/>
    <mergeCell ref="C21:C22"/>
    <mergeCell ref="B28:C30"/>
    <mergeCell ref="B31:D31"/>
    <mergeCell ref="C42:D42"/>
    <mergeCell ref="C43:D43"/>
    <mergeCell ref="C44:D44"/>
    <mergeCell ref="B50:D50"/>
    <mergeCell ref="C47:D47"/>
    <mergeCell ref="C37:D37"/>
    <mergeCell ref="C38:D38"/>
    <mergeCell ref="C39:D39"/>
    <mergeCell ref="C40:D40"/>
    <mergeCell ref="B38:B40"/>
    <mergeCell ref="B41:B44"/>
    <mergeCell ref="B45:B46"/>
    <mergeCell ref="C45:D45"/>
    <mergeCell ref="C46:D46"/>
    <mergeCell ref="C41:D4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D0258-6D0D-4EAC-B13D-470A290FA059}">
  <dimension ref="B1:AC98"/>
  <sheetViews>
    <sheetView topLeftCell="B5" zoomScale="51" zoomScaleNormal="61" workbookViewId="0">
      <selection activeCell="J32" sqref="J32"/>
    </sheetView>
  </sheetViews>
  <sheetFormatPr defaultRowHeight="14.5" x14ac:dyDescent="0.35"/>
  <cols>
    <col min="2" max="3" width="32.54296875" customWidth="1"/>
    <col min="4" max="4" width="52.54296875" customWidth="1"/>
    <col min="5" max="5" width="14.54296875" customWidth="1"/>
    <col min="6" max="6" width="20" customWidth="1"/>
    <col min="7" max="7" width="19" customWidth="1"/>
    <col min="8" max="8" width="19.26953125" customWidth="1"/>
    <col min="9" max="9" width="25.54296875" customWidth="1"/>
    <col min="10" max="10" width="20.7265625" customWidth="1"/>
    <col min="11" max="11" width="26.7265625" customWidth="1"/>
    <col min="12" max="12" width="35.26953125" customWidth="1"/>
    <col min="13" max="13" width="46.81640625" customWidth="1"/>
    <col min="14" max="14" width="16.54296875" customWidth="1"/>
    <col min="15" max="15" width="16.1796875" customWidth="1"/>
    <col min="16" max="16" width="14.81640625" customWidth="1"/>
    <col min="17" max="17" width="13.26953125" customWidth="1"/>
    <col min="18" max="18" width="16.26953125" customWidth="1"/>
    <col min="19" max="19" width="15" customWidth="1"/>
    <col min="20" max="20" width="14.1796875" customWidth="1"/>
    <col min="21" max="21" width="10.54296875" customWidth="1"/>
    <col min="22" max="22" width="12.26953125" customWidth="1"/>
    <col min="23" max="23" width="12.81640625" customWidth="1"/>
    <col min="24" max="24" width="12.1796875" customWidth="1"/>
    <col min="25" max="25" width="11.1796875" customWidth="1"/>
    <col min="31" max="31" width="9.1796875" customWidth="1"/>
  </cols>
  <sheetData>
    <row r="1" spans="2:29" ht="21" x14ac:dyDescent="0.5">
      <c r="B1" s="30" t="s">
        <v>542</v>
      </c>
      <c r="C1" s="1"/>
      <c r="E1" s="20"/>
      <c r="F1" s="20"/>
      <c r="G1" s="20"/>
      <c r="H1" s="20"/>
      <c r="I1" s="20"/>
      <c r="K1" s="30" t="s">
        <v>543</v>
      </c>
    </row>
    <row r="2" spans="2:29" x14ac:dyDescent="0.35">
      <c r="C2" s="1"/>
      <c r="E2" s="20"/>
      <c r="F2" s="20"/>
      <c r="G2" s="20"/>
      <c r="H2" s="20"/>
      <c r="I2" s="20"/>
    </row>
    <row r="3" spans="2:29" x14ac:dyDescent="0.35">
      <c r="B3" s="38" t="s">
        <v>65</v>
      </c>
      <c r="C3" s="32" t="s">
        <v>66</v>
      </c>
      <c r="D3" s="38" t="s">
        <v>1</v>
      </c>
      <c r="E3" s="38" t="s">
        <v>83</v>
      </c>
      <c r="F3" s="97" t="s">
        <v>534</v>
      </c>
      <c r="G3" s="97" t="s">
        <v>535</v>
      </c>
      <c r="H3" s="97" t="s">
        <v>536</v>
      </c>
      <c r="I3" s="97" t="s">
        <v>89</v>
      </c>
      <c r="K3" s="97" t="s">
        <v>65</v>
      </c>
      <c r="L3" s="96" t="s">
        <v>66</v>
      </c>
      <c r="M3" s="97" t="s">
        <v>1</v>
      </c>
      <c r="N3" s="97" t="s">
        <v>94</v>
      </c>
      <c r="O3" s="97" t="s">
        <v>95</v>
      </c>
      <c r="P3" s="97" t="s">
        <v>96</v>
      </c>
      <c r="Q3" s="97" t="s">
        <v>545</v>
      </c>
      <c r="R3" s="97" t="s">
        <v>97</v>
      </c>
      <c r="S3" s="97" t="s">
        <v>100</v>
      </c>
      <c r="T3" s="97" t="s">
        <v>101</v>
      </c>
      <c r="U3" s="97" t="s">
        <v>102</v>
      </c>
      <c r="V3" s="97" t="s">
        <v>98</v>
      </c>
      <c r="W3" s="97" t="s">
        <v>103</v>
      </c>
      <c r="X3" s="97" t="s">
        <v>104</v>
      </c>
      <c r="Y3" s="97" t="s">
        <v>105</v>
      </c>
      <c r="Z3" s="97" t="s">
        <v>99</v>
      </c>
      <c r="AA3" s="97" t="s">
        <v>106</v>
      </c>
      <c r="AB3" s="97" t="s">
        <v>107</v>
      </c>
      <c r="AC3" s="97" t="s">
        <v>108</v>
      </c>
    </row>
    <row r="4" spans="2:29" x14ac:dyDescent="0.35">
      <c r="B4" s="169" t="s">
        <v>80</v>
      </c>
      <c r="C4" s="185" t="s">
        <v>2</v>
      </c>
      <c r="D4" s="34" t="s">
        <v>163</v>
      </c>
      <c r="E4" s="35">
        <f>Результаты!F5/$I4</f>
        <v>0</v>
      </c>
      <c r="F4" s="35">
        <f>Результаты!G5/$I4</f>
        <v>0.25</v>
      </c>
      <c r="G4" s="35">
        <f>Результаты!H5/$I4</f>
        <v>0.5</v>
      </c>
      <c r="H4" s="35">
        <f>Результаты!I5/$I4</f>
        <v>1</v>
      </c>
      <c r="I4" s="97">
        <f>Результаты!J5</f>
        <v>4</v>
      </c>
      <c r="K4" s="169" t="s">
        <v>80</v>
      </c>
      <c r="L4" s="185" t="s">
        <v>2</v>
      </c>
      <c r="M4" s="34" t="s">
        <v>163</v>
      </c>
      <c r="N4" s="2">
        <f t="shared" ref="N4:N11" si="0">E4</f>
        <v>0</v>
      </c>
      <c r="O4" s="2"/>
      <c r="P4" s="2"/>
      <c r="Q4" s="2">
        <f>E4</f>
        <v>0</v>
      </c>
      <c r="R4" s="2">
        <f>F4</f>
        <v>0.25</v>
      </c>
      <c r="S4" s="2"/>
      <c r="T4" s="2"/>
      <c r="U4" s="2">
        <f>F4</f>
        <v>0.25</v>
      </c>
      <c r="V4" s="2">
        <f>G4</f>
        <v>0.5</v>
      </c>
      <c r="W4" s="2"/>
      <c r="X4" s="2"/>
      <c r="Y4" s="2">
        <f>G4</f>
        <v>0.5</v>
      </c>
      <c r="Z4" s="2">
        <f>H4</f>
        <v>1</v>
      </c>
      <c r="AA4" s="2"/>
      <c r="AB4" s="2"/>
      <c r="AC4" s="2">
        <f>H4</f>
        <v>1</v>
      </c>
    </row>
    <row r="5" spans="2:29" x14ac:dyDescent="0.35">
      <c r="B5" s="170"/>
      <c r="C5" s="186"/>
      <c r="D5" s="34" t="s">
        <v>182</v>
      </c>
      <c r="E5" s="35">
        <f>Результаты!F6/$I5</f>
        <v>0.2</v>
      </c>
      <c r="F5" s="35">
        <f>Результаты!G6/$I5</f>
        <v>0.4</v>
      </c>
      <c r="G5" s="35">
        <f>Результаты!H6/$I5</f>
        <v>0.8</v>
      </c>
      <c r="H5" s="35">
        <f>Результаты!I6/$I5</f>
        <v>1</v>
      </c>
      <c r="I5" s="97">
        <f>Результаты!J6</f>
        <v>5</v>
      </c>
      <c r="K5" s="170"/>
      <c r="L5" s="186"/>
      <c r="M5" s="34" t="s">
        <v>182</v>
      </c>
      <c r="N5" s="2">
        <f t="shared" si="0"/>
        <v>0.2</v>
      </c>
      <c r="O5" s="2"/>
      <c r="P5" s="2"/>
      <c r="Q5" s="2"/>
      <c r="R5" s="2">
        <f t="shared" ref="R5:R11" si="1">F5</f>
        <v>0.4</v>
      </c>
      <c r="S5" s="2"/>
      <c r="T5" s="2"/>
      <c r="U5" s="2"/>
      <c r="V5" s="2">
        <f t="shared" ref="V5:V11" si="2">G5</f>
        <v>0.8</v>
      </c>
      <c r="W5" s="2"/>
      <c r="X5" s="2"/>
      <c r="Y5" s="2"/>
      <c r="Z5" s="2">
        <f t="shared" ref="Z5:Z11" si="3">H5</f>
        <v>1</v>
      </c>
      <c r="AA5" s="2"/>
      <c r="AB5" s="2"/>
      <c r="AC5" s="2"/>
    </row>
    <row r="6" spans="2:29" x14ac:dyDescent="0.35">
      <c r="B6" s="170"/>
      <c r="C6" s="193" t="s">
        <v>25</v>
      </c>
      <c r="D6" s="36" t="s">
        <v>124</v>
      </c>
      <c r="E6" s="35">
        <f>Результаты!F7/$I6</f>
        <v>0</v>
      </c>
      <c r="F6" s="35">
        <f>Результаты!G7/$I6</f>
        <v>0.2</v>
      </c>
      <c r="G6" s="35">
        <f>Результаты!H7/$I6</f>
        <v>0.6</v>
      </c>
      <c r="H6" s="35">
        <f>Результаты!I7/$I6</f>
        <v>1</v>
      </c>
      <c r="I6" s="97">
        <f>Результаты!J7</f>
        <v>5</v>
      </c>
      <c r="K6" s="170"/>
      <c r="L6" s="193" t="s">
        <v>25</v>
      </c>
      <c r="M6" s="36" t="s">
        <v>124</v>
      </c>
      <c r="N6" s="2">
        <f t="shared" si="0"/>
        <v>0</v>
      </c>
      <c r="O6" s="2"/>
      <c r="P6" s="2"/>
      <c r="Q6" s="2"/>
      <c r="R6" s="2">
        <f t="shared" si="1"/>
        <v>0.2</v>
      </c>
      <c r="S6" s="2"/>
      <c r="T6" s="2"/>
      <c r="U6" s="2"/>
      <c r="V6" s="2">
        <f t="shared" si="2"/>
        <v>0.6</v>
      </c>
      <c r="W6" s="2"/>
      <c r="X6" s="2"/>
      <c r="Y6" s="2"/>
      <c r="Z6" s="2">
        <f t="shared" si="3"/>
        <v>1</v>
      </c>
      <c r="AA6" s="2"/>
      <c r="AB6" s="2"/>
      <c r="AC6" s="2"/>
    </row>
    <row r="7" spans="2:29" ht="15" customHeight="1" x14ac:dyDescent="0.35">
      <c r="B7" s="170"/>
      <c r="C7" s="194"/>
      <c r="D7" s="42" t="s">
        <v>90</v>
      </c>
      <c r="E7" s="35">
        <f>Результаты!F8/$I7</f>
        <v>0.5</v>
      </c>
      <c r="F7" s="35">
        <f>Результаты!G8/$I7</f>
        <v>0.5</v>
      </c>
      <c r="G7" s="35">
        <f>Результаты!H8/$I7</f>
        <v>0.75</v>
      </c>
      <c r="H7" s="35">
        <f>Результаты!I8/$I7</f>
        <v>1</v>
      </c>
      <c r="I7" s="97">
        <f>Результаты!J8</f>
        <v>4</v>
      </c>
      <c r="K7" s="170"/>
      <c r="L7" s="194"/>
      <c r="M7" s="42" t="s">
        <v>90</v>
      </c>
      <c r="N7" s="2">
        <f t="shared" si="0"/>
        <v>0.5</v>
      </c>
      <c r="O7" s="2"/>
      <c r="P7" s="2"/>
      <c r="Q7" s="2"/>
      <c r="R7" s="2">
        <f t="shared" si="1"/>
        <v>0.5</v>
      </c>
      <c r="S7" s="2"/>
      <c r="T7" s="2"/>
      <c r="U7" s="2"/>
      <c r="V7" s="2">
        <f t="shared" si="2"/>
        <v>0.75</v>
      </c>
      <c r="W7" s="2"/>
      <c r="X7" s="2"/>
      <c r="Y7" s="2"/>
      <c r="Z7" s="2">
        <f t="shared" si="3"/>
        <v>1</v>
      </c>
      <c r="AA7" s="2"/>
      <c r="AB7" s="2"/>
      <c r="AC7" s="2"/>
    </row>
    <row r="8" spans="2:29" x14ac:dyDescent="0.35">
      <c r="B8" s="170"/>
      <c r="C8" s="195"/>
      <c r="D8" s="42" t="s">
        <v>132</v>
      </c>
      <c r="E8" s="35">
        <f>Результаты!F9/$I8</f>
        <v>0.33333333333333331</v>
      </c>
      <c r="F8" s="35">
        <f>Результаты!G9/$I8</f>
        <v>0.33333333333333331</v>
      </c>
      <c r="G8" s="35">
        <f>Результаты!H9/$I8</f>
        <v>0.66666666666666663</v>
      </c>
      <c r="H8" s="35">
        <f>Результаты!I9/$I8</f>
        <v>1</v>
      </c>
      <c r="I8" s="97">
        <f>Результаты!J9</f>
        <v>3</v>
      </c>
      <c r="K8" s="170"/>
      <c r="L8" s="195"/>
      <c r="M8" s="42" t="s">
        <v>132</v>
      </c>
      <c r="N8" s="2">
        <f t="shared" si="0"/>
        <v>0.33333333333333331</v>
      </c>
      <c r="O8" s="2"/>
      <c r="P8" s="2"/>
      <c r="Q8" s="2"/>
      <c r="R8" s="2">
        <f t="shared" si="1"/>
        <v>0.33333333333333331</v>
      </c>
      <c r="S8" s="2"/>
      <c r="T8" s="2"/>
      <c r="U8" s="2"/>
      <c r="V8" s="2">
        <f t="shared" si="2"/>
        <v>0.66666666666666663</v>
      </c>
      <c r="W8" s="2"/>
      <c r="X8" s="2"/>
      <c r="Y8" s="2"/>
      <c r="Z8" s="2">
        <f t="shared" si="3"/>
        <v>1</v>
      </c>
      <c r="AA8" s="2"/>
      <c r="AB8" s="2"/>
      <c r="AC8" s="2"/>
    </row>
    <row r="9" spans="2:29" ht="15" customHeight="1" x14ac:dyDescent="0.35">
      <c r="B9" s="170"/>
      <c r="C9" s="149" t="s">
        <v>26</v>
      </c>
      <c r="D9" s="43" t="s">
        <v>75</v>
      </c>
      <c r="E9" s="35">
        <f>Результаты!F10/$I9</f>
        <v>0</v>
      </c>
      <c r="F9" s="35">
        <f>Результаты!G10/$I9</f>
        <v>0.5</v>
      </c>
      <c r="G9" s="35">
        <f>Результаты!H10/$I9</f>
        <v>1</v>
      </c>
      <c r="H9" s="35">
        <f>Результаты!I10/$I9</f>
        <v>1</v>
      </c>
      <c r="I9" s="97">
        <f>Результаты!J10</f>
        <v>2</v>
      </c>
      <c r="K9" s="170"/>
      <c r="L9" s="149" t="s">
        <v>26</v>
      </c>
      <c r="M9" s="43" t="s">
        <v>75</v>
      </c>
      <c r="N9" s="2">
        <f t="shared" si="0"/>
        <v>0</v>
      </c>
      <c r="O9" s="2"/>
      <c r="P9" s="2"/>
      <c r="Q9" s="2"/>
      <c r="R9" s="2">
        <f t="shared" si="1"/>
        <v>0.5</v>
      </c>
      <c r="S9" s="2"/>
      <c r="T9" s="2"/>
      <c r="U9" s="2"/>
      <c r="V9" s="2">
        <f t="shared" si="2"/>
        <v>1</v>
      </c>
      <c r="W9" s="2"/>
      <c r="X9" s="2"/>
      <c r="Y9" s="2"/>
      <c r="Z9" s="2">
        <f t="shared" si="3"/>
        <v>1</v>
      </c>
      <c r="AA9" s="2"/>
      <c r="AB9" s="2"/>
      <c r="AC9" s="2"/>
    </row>
    <row r="10" spans="2:29" x14ac:dyDescent="0.35">
      <c r="B10" s="171"/>
      <c r="C10" s="150"/>
      <c r="D10" s="43" t="s">
        <v>152</v>
      </c>
      <c r="E10" s="35">
        <f>Результаты!F11/$I10</f>
        <v>0</v>
      </c>
      <c r="F10" s="35">
        <f>Результаты!G11/$I10</f>
        <v>0.5</v>
      </c>
      <c r="G10" s="35">
        <f>Результаты!H11/$I10</f>
        <v>1</v>
      </c>
      <c r="H10" s="35">
        <f>Результаты!I11/$I10</f>
        <v>1</v>
      </c>
      <c r="I10" s="97">
        <f>Результаты!J11</f>
        <v>2</v>
      </c>
      <c r="K10" s="171"/>
      <c r="L10" s="150"/>
      <c r="M10" s="43" t="s">
        <v>152</v>
      </c>
      <c r="N10" s="2">
        <f t="shared" si="0"/>
        <v>0</v>
      </c>
      <c r="O10" s="2"/>
      <c r="P10" s="2"/>
      <c r="Q10" s="2"/>
      <c r="R10" s="2">
        <f t="shared" si="1"/>
        <v>0.5</v>
      </c>
      <c r="S10" s="2"/>
      <c r="T10" s="2"/>
      <c r="U10" s="2"/>
      <c r="V10" s="2">
        <f t="shared" si="2"/>
        <v>1</v>
      </c>
      <c r="W10" s="2"/>
      <c r="X10" s="2"/>
      <c r="Y10" s="2"/>
      <c r="Z10" s="2">
        <f t="shared" si="3"/>
        <v>1</v>
      </c>
      <c r="AA10" s="2"/>
      <c r="AB10" s="2"/>
      <c r="AC10" s="2"/>
    </row>
    <row r="11" spans="2:29" x14ac:dyDescent="0.35">
      <c r="B11" s="172" t="s">
        <v>79</v>
      </c>
      <c r="C11" s="175" t="s">
        <v>42</v>
      </c>
      <c r="D11" s="44" t="s">
        <v>36</v>
      </c>
      <c r="E11" s="35">
        <f>Результаты!F12/$I11</f>
        <v>0.33333333333333331</v>
      </c>
      <c r="F11" s="35">
        <f>Результаты!G12/$I11</f>
        <v>0.66666666666666663</v>
      </c>
      <c r="G11" s="35">
        <f>Результаты!H12/$I11</f>
        <v>0.66666666666666663</v>
      </c>
      <c r="H11" s="35">
        <f>Результаты!I12/$I11</f>
        <v>1</v>
      </c>
      <c r="I11" s="97">
        <f>Результаты!J12</f>
        <v>3</v>
      </c>
      <c r="K11" s="172" t="s">
        <v>79</v>
      </c>
      <c r="L11" s="175" t="s">
        <v>42</v>
      </c>
      <c r="M11" s="44" t="s">
        <v>36</v>
      </c>
      <c r="N11" s="2">
        <f t="shared" si="0"/>
        <v>0.33333333333333331</v>
      </c>
      <c r="O11" s="2">
        <f t="shared" ref="O11:O22" si="4">E11</f>
        <v>0.33333333333333331</v>
      </c>
      <c r="P11" s="2"/>
      <c r="Q11" s="2"/>
      <c r="R11" s="2">
        <f t="shared" si="1"/>
        <v>0.66666666666666663</v>
      </c>
      <c r="S11" s="2">
        <f t="shared" ref="S11:S22" si="5">F11</f>
        <v>0.66666666666666663</v>
      </c>
      <c r="T11" s="2"/>
      <c r="U11" s="2"/>
      <c r="V11" s="2">
        <f t="shared" si="2"/>
        <v>0.66666666666666663</v>
      </c>
      <c r="W11" s="2">
        <f t="shared" ref="W11:W22" si="6">G11</f>
        <v>0.66666666666666663</v>
      </c>
      <c r="X11" s="2"/>
      <c r="Y11" s="2"/>
      <c r="Z11" s="2">
        <f t="shared" si="3"/>
        <v>1</v>
      </c>
      <c r="AA11" s="2">
        <f t="shared" ref="AA11:AA22" si="7">H11</f>
        <v>1</v>
      </c>
      <c r="AB11" s="2"/>
      <c r="AC11" s="2"/>
    </row>
    <row r="12" spans="2:29" ht="15" customHeight="1" x14ac:dyDescent="0.35">
      <c r="B12" s="173"/>
      <c r="C12" s="176"/>
      <c r="D12" s="44" t="s">
        <v>74</v>
      </c>
      <c r="E12" s="35">
        <f>Результаты!F13/$I12</f>
        <v>0.33333333333333331</v>
      </c>
      <c r="F12" s="35">
        <f>Результаты!G13/$I12</f>
        <v>0.33333333333333331</v>
      </c>
      <c r="G12" s="35">
        <f>Результаты!H13/$I12</f>
        <v>0.66666666666666663</v>
      </c>
      <c r="H12" s="35">
        <f>Результаты!I13/$I12</f>
        <v>1</v>
      </c>
      <c r="I12" s="97">
        <f>Результаты!J13</f>
        <v>3</v>
      </c>
      <c r="K12" s="173"/>
      <c r="L12" s="176"/>
      <c r="M12" s="44" t="s">
        <v>74</v>
      </c>
      <c r="N12" s="2"/>
      <c r="O12" s="2">
        <f t="shared" si="4"/>
        <v>0.33333333333333331</v>
      </c>
      <c r="P12" s="2"/>
      <c r="Q12" s="2"/>
      <c r="R12" s="2"/>
      <c r="S12" s="2">
        <f t="shared" si="5"/>
        <v>0.33333333333333331</v>
      </c>
      <c r="T12" s="2"/>
      <c r="U12" s="2"/>
      <c r="V12" s="2"/>
      <c r="W12" s="2">
        <f t="shared" si="6"/>
        <v>0.66666666666666663</v>
      </c>
      <c r="X12" s="2"/>
      <c r="Y12" s="2"/>
      <c r="Z12" s="2"/>
      <c r="AA12" s="2">
        <f t="shared" si="7"/>
        <v>1</v>
      </c>
      <c r="AB12" s="2"/>
      <c r="AC12" s="2"/>
    </row>
    <row r="13" spans="2:29" x14ac:dyDescent="0.35">
      <c r="B13" s="173"/>
      <c r="C13" s="176"/>
      <c r="D13" s="44" t="s">
        <v>7</v>
      </c>
      <c r="E13" s="35">
        <f>Результаты!F14/$I13</f>
        <v>0.2857142857142857</v>
      </c>
      <c r="F13" s="35">
        <f>Результаты!G14/$I13</f>
        <v>0.5714285714285714</v>
      </c>
      <c r="G13" s="35">
        <f>Результаты!H14/$I13</f>
        <v>0.8571428571428571</v>
      </c>
      <c r="H13" s="35">
        <f>Результаты!I14/$I13</f>
        <v>1</v>
      </c>
      <c r="I13" s="97">
        <f>Результаты!J14</f>
        <v>7</v>
      </c>
      <c r="K13" s="173"/>
      <c r="L13" s="176"/>
      <c r="M13" s="44" t="s">
        <v>7</v>
      </c>
      <c r="N13" s="2"/>
      <c r="O13" s="2">
        <f t="shared" si="4"/>
        <v>0.2857142857142857</v>
      </c>
      <c r="P13" s="2"/>
      <c r="Q13" s="2"/>
      <c r="R13" s="2"/>
      <c r="S13" s="2">
        <f t="shared" si="5"/>
        <v>0.5714285714285714</v>
      </c>
      <c r="T13" s="2"/>
      <c r="U13" s="2"/>
      <c r="V13" s="2"/>
      <c r="W13" s="2">
        <f t="shared" si="6"/>
        <v>0.8571428571428571</v>
      </c>
      <c r="X13" s="2"/>
      <c r="Y13" s="2"/>
      <c r="Z13" s="2"/>
      <c r="AA13" s="2">
        <f t="shared" si="7"/>
        <v>1</v>
      </c>
      <c r="AB13" s="2"/>
      <c r="AC13" s="2"/>
    </row>
    <row r="14" spans="2:29" ht="15" customHeight="1" x14ac:dyDescent="0.35">
      <c r="B14" s="173"/>
      <c r="C14" s="177"/>
      <c r="D14" s="44" t="s">
        <v>92</v>
      </c>
      <c r="E14" s="35">
        <f>Результаты!F15/$I14</f>
        <v>0.5</v>
      </c>
      <c r="F14" s="35">
        <f>Результаты!G15/$I14</f>
        <v>0.5</v>
      </c>
      <c r="G14" s="35">
        <f>Результаты!H15/$I14</f>
        <v>1</v>
      </c>
      <c r="H14" s="35">
        <f>Результаты!I15/$I14</f>
        <v>1</v>
      </c>
      <c r="I14" s="97">
        <f>Результаты!J15</f>
        <v>2</v>
      </c>
      <c r="K14" s="173"/>
      <c r="L14" s="177"/>
      <c r="M14" s="44" t="s">
        <v>92</v>
      </c>
      <c r="N14" s="2"/>
      <c r="O14" s="2">
        <f t="shared" si="4"/>
        <v>0.5</v>
      </c>
      <c r="P14" s="2"/>
      <c r="Q14" s="2"/>
      <c r="R14" s="2"/>
      <c r="S14" s="2">
        <f t="shared" si="5"/>
        <v>0.5</v>
      </c>
      <c r="T14" s="2"/>
      <c r="U14" s="2"/>
      <c r="V14" s="2"/>
      <c r="W14" s="2">
        <f t="shared" si="6"/>
        <v>1</v>
      </c>
      <c r="X14" s="2"/>
      <c r="Y14" s="2"/>
      <c r="Z14" s="2"/>
      <c r="AA14" s="2">
        <f t="shared" si="7"/>
        <v>1</v>
      </c>
      <c r="AB14" s="2"/>
      <c r="AC14" s="2"/>
    </row>
    <row r="15" spans="2:29" x14ac:dyDescent="0.35">
      <c r="B15" s="173"/>
      <c r="C15" s="183" t="s">
        <v>15</v>
      </c>
      <c r="D15" s="45" t="s">
        <v>91</v>
      </c>
      <c r="E15" s="35">
        <f>Результаты!F16/$I15</f>
        <v>0.25</v>
      </c>
      <c r="F15" s="35">
        <f>Результаты!G16/$I15</f>
        <v>0.5</v>
      </c>
      <c r="G15" s="35">
        <f>Результаты!H16/$I15</f>
        <v>0.75</v>
      </c>
      <c r="H15" s="35">
        <f>Результаты!I16/$I15</f>
        <v>1</v>
      </c>
      <c r="I15" s="97">
        <f>Результаты!J16</f>
        <v>4</v>
      </c>
      <c r="K15" s="173"/>
      <c r="L15" s="183" t="s">
        <v>15</v>
      </c>
      <c r="M15" s="45" t="s">
        <v>91</v>
      </c>
      <c r="N15" s="2"/>
      <c r="O15" s="2">
        <f t="shared" si="4"/>
        <v>0.25</v>
      </c>
      <c r="P15" s="2"/>
      <c r="Q15" s="2"/>
      <c r="R15" s="2"/>
      <c r="S15" s="2">
        <f t="shared" si="5"/>
        <v>0.5</v>
      </c>
      <c r="T15" s="2"/>
      <c r="U15" s="2"/>
      <c r="V15" s="2"/>
      <c r="W15" s="2">
        <f t="shared" si="6"/>
        <v>0.75</v>
      </c>
      <c r="X15" s="2"/>
      <c r="Y15" s="2"/>
      <c r="Z15" s="2"/>
      <c r="AA15" s="2">
        <f t="shared" si="7"/>
        <v>1</v>
      </c>
      <c r="AB15" s="2"/>
      <c r="AC15" s="2"/>
    </row>
    <row r="16" spans="2:29" x14ac:dyDescent="0.35">
      <c r="B16" s="173"/>
      <c r="C16" s="184"/>
      <c r="D16" s="11" t="s">
        <v>282</v>
      </c>
      <c r="E16" s="35">
        <f>Результаты!F17/$I16</f>
        <v>0.5</v>
      </c>
      <c r="F16" s="35">
        <f>Результаты!G17/$I16</f>
        <v>1</v>
      </c>
      <c r="G16" s="35">
        <f>Результаты!H17/$I16</f>
        <v>1</v>
      </c>
      <c r="H16" s="35">
        <f>Результаты!I17/$I16</f>
        <v>1</v>
      </c>
      <c r="I16" s="97">
        <f>Результаты!J17</f>
        <v>2</v>
      </c>
      <c r="K16" s="173"/>
      <c r="L16" s="184"/>
      <c r="M16" s="11" t="s">
        <v>282</v>
      </c>
      <c r="N16" s="2"/>
      <c r="O16" s="2">
        <f t="shared" si="4"/>
        <v>0.5</v>
      </c>
      <c r="P16" s="2"/>
      <c r="Q16" s="2"/>
      <c r="R16" s="2"/>
      <c r="S16" s="2">
        <f t="shared" si="5"/>
        <v>1</v>
      </c>
      <c r="T16" s="2"/>
      <c r="U16" s="2"/>
      <c r="V16" s="2"/>
      <c r="W16" s="2">
        <f t="shared" si="6"/>
        <v>1</v>
      </c>
      <c r="X16" s="2"/>
      <c r="Y16" s="2"/>
      <c r="Z16" s="2"/>
      <c r="AA16" s="2">
        <f t="shared" si="7"/>
        <v>1</v>
      </c>
      <c r="AB16" s="2"/>
      <c r="AC16" s="2"/>
    </row>
    <row r="17" spans="2:29" x14ac:dyDescent="0.35">
      <c r="B17" s="173"/>
      <c r="C17" s="160" t="s">
        <v>78</v>
      </c>
      <c r="D17" s="16" t="s">
        <v>17</v>
      </c>
      <c r="E17" s="35">
        <f>Результаты!F18/$I17</f>
        <v>0.6</v>
      </c>
      <c r="F17" s="35">
        <f>Результаты!G18/$I17</f>
        <v>0.6</v>
      </c>
      <c r="G17" s="35">
        <f>Результаты!H18/$I17</f>
        <v>0.8</v>
      </c>
      <c r="H17" s="35">
        <f>Результаты!I18/$I17</f>
        <v>1</v>
      </c>
      <c r="I17" s="97">
        <f>Результаты!J18</f>
        <v>5</v>
      </c>
      <c r="K17" s="173"/>
      <c r="L17" s="160" t="s">
        <v>78</v>
      </c>
      <c r="M17" s="16" t="s">
        <v>17</v>
      </c>
      <c r="N17" s="2"/>
      <c r="O17" s="2">
        <f t="shared" si="4"/>
        <v>0.6</v>
      </c>
      <c r="P17" s="2"/>
      <c r="Q17" s="2"/>
      <c r="R17" s="2"/>
      <c r="S17" s="2">
        <f t="shared" si="5"/>
        <v>0.6</v>
      </c>
      <c r="T17" s="2"/>
      <c r="U17" s="2"/>
      <c r="V17" s="2"/>
      <c r="W17" s="2">
        <f t="shared" si="6"/>
        <v>0.8</v>
      </c>
      <c r="X17" s="2"/>
      <c r="Y17" s="2"/>
      <c r="Z17" s="2"/>
      <c r="AA17" s="2">
        <f t="shared" si="7"/>
        <v>1</v>
      </c>
      <c r="AB17" s="2"/>
      <c r="AC17" s="2"/>
    </row>
    <row r="18" spans="2:29" x14ac:dyDescent="0.35">
      <c r="B18" s="173"/>
      <c r="C18" s="161"/>
      <c r="D18" s="46" t="s">
        <v>19</v>
      </c>
      <c r="E18" s="35">
        <f>Результаты!F19/$I18</f>
        <v>0.25</v>
      </c>
      <c r="F18" s="35">
        <f>Результаты!G19/$I18</f>
        <v>0.5</v>
      </c>
      <c r="G18" s="35">
        <f>Результаты!H19/$I18</f>
        <v>0.75</v>
      </c>
      <c r="H18" s="35">
        <f>Результаты!I19/$I18</f>
        <v>1</v>
      </c>
      <c r="I18" s="97">
        <f>Результаты!J19</f>
        <v>4</v>
      </c>
      <c r="K18" s="173"/>
      <c r="L18" s="161"/>
      <c r="M18" s="46" t="s">
        <v>19</v>
      </c>
      <c r="N18" s="2"/>
      <c r="O18" s="2">
        <f t="shared" si="4"/>
        <v>0.25</v>
      </c>
      <c r="P18" s="2"/>
      <c r="Q18" s="2"/>
      <c r="R18" s="2"/>
      <c r="S18" s="2">
        <f t="shared" si="5"/>
        <v>0.5</v>
      </c>
      <c r="T18" s="2"/>
      <c r="U18" s="2"/>
      <c r="V18" s="2"/>
      <c r="W18" s="2">
        <f t="shared" si="6"/>
        <v>0.75</v>
      </c>
      <c r="X18" s="2"/>
      <c r="Y18" s="2"/>
      <c r="Z18" s="2"/>
      <c r="AA18" s="2">
        <f t="shared" si="7"/>
        <v>1</v>
      </c>
      <c r="AB18" s="2"/>
      <c r="AC18" s="2"/>
    </row>
    <row r="19" spans="2:29" x14ac:dyDescent="0.35">
      <c r="B19" s="173"/>
      <c r="C19" s="162"/>
      <c r="D19" s="46" t="s">
        <v>28</v>
      </c>
      <c r="E19" s="35">
        <f>Результаты!F20/$I19</f>
        <v>0.5</v>
      </c>
      <c r="F19" s="35">
        <f>Результаты!G20/$I19</f>
        <v>0.5</v>
      </c>
      <c r="G19" s="35">
        <f>Результаты!H20/$I19</f>
        <v>0.5</v>
      </c>
      <c r="H19" s="35">
        <f>Результаты!I20/$I19</f>
        <v>1</v>
      </c>
      <c r="I19" s="97">
        <f>Результаты!J20</f>
        <v>2</v>
      </c>
      <c r="K19" s="173"/>
      <c r="L19" s="162"/>
      <c r="M19" s="46" t="s">
        <v>28</v>
      </c>
      <c r="N19" s="2"/>
      <c r="O19" s="2">
        <f t="shared" si="4"/>
        <v>0.5</v>
      </c>
      <c r="P19" s="2"/>
      <c r="Q19" s="2"/>
      <c r="R19" s="2"/>
      <c r="S19" s="2">
        <f t="shared" si="5"/>
        <v>0.5</v>
      </c>
      <c r="T19" s="2"/>
      <c r="U19" s="2"/>
      <c r="V19" s="2"/>
      <c r="W19" s="2">
        <f t="shared" si="6"/>
        <v>0.5</v>
      </c>
      <c r="X19" s="2"/>
      <c r="Y19" s="2"/>
      <c r="Z19" s="2"/>
      <c r="AA19" s="2">
        <f t="shared" si="7"/>
        <v>1</v>
      </c>
      <c r="AB19" s="2"/>
      <c r="AC19" s="2"/>
    </row>
    <row r="20" spans="2:29" x14ac:dyDescent="0.35">
      <c r="B20" s="173"/>
      <c r="C20" s="167" t="s">
        <v>76</v>
      </c>
      <c r="D20" s="56" t="s">
        <v>288</v>
      </c>
      <c r="E20" s="35">
        <f>Результаты!F21/$I20</f>
        <v>0.33333333333333331</v>
      </c>
      <c r="F20" s="35">
        <f>Результаты!G21/$I20</f>
        <v>0.66666666666666663</v>
      </c>
      <c r="G20" s="35">
        <f>Результаты!H21/$I20</f>
        <v>1</v>
      </c>
      <c r="H20" s="35">
        <f>Результаты!I21/$I20</f>
        <v>1</v>
      </c>
      <c r="I20" s="97">
        <f>Результаты!J21</f>
        <v>3</v>
      </c>
      <c r="K20" s="173"/>
      <c r="L20" s="167" t="s">
        <v>76</v>
      </c>
      <c r="M20" s="56" t="s">
        <v>288</v>
      </c>
      <c r="N20" s="2"/>
      <c r="O20" s="2">
        <f t="shared" si="4"/>
        <v>0.33333333333333331</v>
      </c>
      <c r="P20" s="2"/>
      <c r="Q20" s="2"/>
      <c r="R20" s="2"/>
      <c r="S20" s="2">
        <f t="shared" si="5"/>
        <v>0.66666666666666663</v>
      </c>
      <c r="T20" s="2"/>
      <c r="U20" s="2"/>
      <c r="V20" s="2"/>
      <c r="W20" s="2">
        <f t="shared" si="6"/>
        <v>1</v>
      </c>
      <c r="X20" s="2"/>
      <c r="Y20" s="2"/>
      <c r="Z20" s="2"/>
      <c r="AA20" s="2">
        <f t="shared" si="7"/>
        <v>1</v>
      </c>
      <c r="AB20" s="2"/>
      <c r="AC20" s="2"/>
    </row>
    <row r="21" spans="2:29" x14ac:dyDescent="0.35">
      <c r="B21" s="174"/>
      <c r="C21" s="168"/>
      <c r="D21" s="57" t="s">
        <v>289</v>
      </c>
      <c r="E21" s="35">
        <f>Результаты!F22/$I21</f>
        <v>0</v>
      </c>
      <c r="F21" s="35">
        <f>Результаты!G22/$I21</f>
        <v>0.33333333333333331</v>
      </c>
      <c r="G21" s="35">
        <f>Результаты!H22/$I21</f>
        <v>0.66666666666666663</v>
      </c>
      <c r="H21" s="35">
        <f>Результаты!I22/$I21</f>
        <v>1</v>
      </c>
      <c r="I21" s="97">
        <f>Результаты!J22</f>
        <v>3</v>
      </c>
      <c r="K21" s="174"/>
      <c r="L21" s="168"/>
      <c r="M21" s="57" t="s">
        <v>289</v>
      </c>
      <c r="N21" s="2"/>
      <c r="O21" s="2">
        <f t="shared" si="4"/>
        <v>0</v>
      </c>
      <c r="P21" s="2"/>
      <c r="Q21" s="2"/>
      <c r="R21" s="2"/>
      <c r="S21" s="2">
        <f t="shared" si="5"/>
        <v>0.33333333333333331</v>
      </c>
      <c r="T21" s="2"/>
      <c r="U21" s="2"/>
      <c r="V21" s="2"/>
      <c r="W21" s="2">
        <f t="shared" si="6"/>
        <v>0.66666666666666663</v>
      </c>
      <c r="X21" s="2"/>
      <c r="Y21" s="2"/>
      <c r="Z21" s="2"/>
      <c r="AA21" s="2">
        <f t="shared" si="7"/>
        <v>1</v>
      </c>
      <c r="AB21" s="2"/>
      <c r="AC21" s="2"/>
    </row>
    <row r="22" spans="2:29" x14ac:dyDescent="0.35">
      <c r="B22" s="178" t="s">
        <v>82</v>
      </c>
      <c r="C22" s="181" t="s">
        <v>3</v>
      </c>
      <c r="D22" s="47" t="s">
        <v>23</v>
      </c>
      <c r="E22" s="35">
        <f>Результаты!F23/$I22</f>
        <v>0.2</v>
      </c>
      <c r="F22" s="35">
        <f>Результаты!G23/$I22</f>
        <v>0.4</v>
      </c>
      <c r="G22" s="35">
        <f>Результаты!H23/$I22</f>
        <v>0.6</v>
      </c>
      <c r="H22" s="35">
        <f>Результаты!I23/$I22</f>
        <v>1</v>
      </c>
      <c r="I22" s="97">
        <f>Результаты!J23</f>
        <v>5</v>
      </c>
      <c r="K22" s="178" t="s">
        <v>82</v>
      </c>
      <c r="L22" s="181" t="s">
        <v>3</v>
      </c>
      <c r="M22" s="47" t="s">
        <v>23</v>
      </c>
      <c r="N22" s="2"/>
      <c r="O22" s="2">
        <f t="shared" si="4"/>
        <v>0.2</v>
      </c>
      <c r="P22" s="2">
        <f t="shared" ref="P22:P27" si="8">E22</f>
        <v>0.2</v>
      </c>
      <c r="Q22" s="2"/>
      <c r="R22" s="2"/>
      <c r="S22" s="2">
        <f t="shared" si="5"/>
        <v>0.4</v>
      </c>
      <c r="T22" s="2">
        <f t="shared" ref="T22:T27" si="9">F22</f>
        <v>0.4</v>
      </c>
      <c r="U22" s="2"/>
      <c r="V22" s="2"/>
      <c r="W22" s="2">
        <f t="shared" si="6"/>
        <v>0.6</v>
      </c>
      <c r="X22" s="2">
        <f t="shared" ref="X22:X27" si="10">G22</f>
        <v>0.6</v>
      </c>
      <c r="Y22" s="2"/>
      <c r="Z22" s="2"/>
      <c r="AA22" s="2">
        <f t="shared" si="7"/>
        <v>1</v>
      </c>
      <c r="AB22" s="2">
        <f t="shared" ref="AB22:AB27" si="11">H22</f>
        <v>1</v>
      </c>
      <c r="AC22" s="2"/>
    </row>
    <row r="23" spans="2:29" x14ac:dyDescent="0.35">
      <c r="B23" s="179"/>
      <c r="C23" s="163"/>
      <c r="D23" s="47" t="s">
        <v>24</v>
      </c>
      <c r="E23" s="35">
        <f>Результаты!F24/$I23</f>
        <v>0.33333333333333331</v>
      </c>
      <c r="F23" s="35">
        <f>Результаты!G24/$I23</f>
        <v>0.66666666666666663</v>
      </c>
      <c r="G23" s="35">
        <f>Результаты!H24/$I23</f>
        <v>1</v>
      </c>
      <c r="H23" s="35">
        <f>Результаты!I24/$I23</f>
        <v>1</v>
      </c>
      <c r="I23" s="97">
        <f>Результаты!J24</f>
        <v>3</v>
      </c>
      <c r="K23" s="179"/>
      <c r="L23" s="163"/>
      <c r="M23" s="47" t="s">
        <v>24</v>
      </c>
      <c r="N23" s="2"/>
      <c r="O23" s="2"/>
      <c r="P23" s="2">
        <f t="shared" si="8"/>
        <v>0.33333333333333331</v>
      </c>
      <c r="Q23" s="2"/>
      <c r="R23" s="2"/>
      <c r="S23" s="2"/>
      <c r="T23" s="2">
        <f t="shared" si="9"/>
        <v>0.66666666666666663</v>
      </c>
      <c r="U23" s="2"/>
      <c r="V23" s="2"/>
      <c r="W23" s="2"/>
      <c r="X23" s="2">
        <f t="shared" si="10"/>
        <v>1</v>
      </c>
      <c r="Y23" s="2"/>
      <c r="Z23" s="2"/>
      <c r="AA23" s="2"/>
      <c r="AB23" s="2">
        <f t="shared" si="11"/>
        <v>1</v>
      </c>
      <c r="AC23" s="2"/>
    </row>
    <row r="24" spans="2:29" x14ac:dyDescent="0.35">
      <c r="B24" s="179"/>
      <c r="C24" s="164"/>
      <c r="D24" s="47" t="s">
        <v>153</v>
      </c>
      <c r="E24" s="35">
        <f>Результаты!F25/$I24</f>
        <v>0.5</v>
      </c>
      <c r="F24" s="35">
        <f>Результаты!G25/$I24</f>
        <v>1</v>
      </c>
      <c r="G24" s="35">
        <f>Результаты!H25/$I24</f>
        <v>1</v>
      </c>
      <c r="H24" s="35">
        <f>Результаты!I25/$I24</f>
        <v>1</v>
      </c>
      <c r="I24" s="97">
        <f>Результаты!J25</f>
        <v>2</v>
      </c>
      <c r="K24" s="179"/>
      <c r="L24" s="164"/>
      <c r="M24" s="47" t="s">
        <v>153</v>
      </c>
      <c r="N24" s="2"/>
      <c r="O24" s="2"/>
      <c r="P24" s="2">
        <f t="shared" si="8"/>
        <v>0.5</v>
      </c>
      <c r="Q24" s="2"/>
      <c r="R24" s="2"/>
      <c r="S24" s="2"/>
      <c r="T24" s="2">
        <f t="shared" si="9"/>
        <v>1</v>
      </c>
      <c r="U24" s="2"/>
      <c r="V24" s="2"/>
      <c r="W24" s="2"/>
      <c r="X24" s="2">
        <f t="shared" si="10"/>
        <v>1</v>
      </c>
      <c r="Y24" s="2"/>
      <c r="Z24" s="2"/>
      <c r="AA24" s="2"/>
      <c r="AB24" s="2">
        <f t="shared" si="11"/>
        <v>1</v>
      </c>
      <c r="AC24" s="2"/>
    </row>
    <row r="25" spans="2:29" x14ac:dyDescent="0.35">
      <c r="B25" s="179"/>
      <c r="C25" s="165" t="s">
        <v>4</v>
      </c>
      <c r="D25" s="48" t="s">
        <v>148</v>
      </c>
      <c r="E25" s="35">
        <f>Результаты!F26/$I25</f>
        <v>0.66666666666666663</v>
      </c>
      <c r="F25" s="35">
        <f>Результаты!G26/$I25</f>
        <v>1</v>
      </c>
      <c r="G25" s="35">
        <f>Результаты!H26/$I25</f>
        <v>1</v>
      </c>
      <c r="H25" s="35">
        <f>Результаты!I26/$I25</f>
        <v>1</v>
      </c>
      <c r="I25" s="97">
        <f>Результаты!J26</f>
        <v>3</v>
      </c>
      <c r="K25" s="179"/>
      <c r="L25" s="165" t="s">
        <v>4</v>
      </c>
      <c r="M25" s="48" t="s">
        <v>148</v>
      </c>
      <c r="N25" s="2"/>
      <c r="O25" s="2"/>
      <c r="P25" s="2">
        <f t="shared" si="8"/>
        <v>0.66666666666666663</v>
      </c>
      <c r="Q25" s="2"/>
      <c r="R25" s="2"/>
      <c r="S25" s="2"/>
      <c r="T25" s="2">
        <f t="shared" si="9"/>
        <v>1</v>
      </c>
      <c r="U25" s="2"/>
      <c r="V25" s="2"/>
      <c r="W25" s="2"/>
      <c r="X25" s="2">
        <f t="shared" si="10"/>
        <v>1</v>
      </c>
      <c r="Y25" s="2"/>
      <c r="Z25" s="2"/>
      <c r="AA25" s="2"/>
      <c r="AB25" s="2">
        <f t="shared" si="11"/>
        <v>1</v>
      </c>
      <c r="AC25" s="2"/>
    </row>
    <row r="26" spans="2:29" x14ac:dyDescent="0.35">
      <c r="B26" s="180"/>
      <c r="C26" s="182"/>
      <c r="D26" s="70" t="s">
        <v>149</v>
      </c>
      <c r="E26" s="35">
        <f>Результаты!F27/$I26</f>
        <v>0</v>
      </c>
      <c r="F26" s="35">
        <f>Результаты!G27/$I26</f>
        <v>0.33333333333333331</v>
      </c>
      <c r="G26" s="35">
        <f>Результаты!H27/$I26</f>
        <v>0.66666666666666663</v>
      </c>
      <c r="H26" s="35">
        <f>Результаты!I27/$I26</f>
        <v>1</v>
      </c>
      <c r="I26" s="97">
        <f>Результаты!J27</f>
        <v>3</v>
      </c>
      <c r="K26" s="180"/>
      <c r="L26" s="182"/>
      <c r="M26" s="70" t="s">
        <v>149</v>
      </c>
      <c r="N26" s="2"/>
      <c r="O26" s="2"/>
      <c r="P26" s="2">
        <f t="shared" si="8"/>
        <v>0</v>
      </c>
      <c r="Q26" s="2"/>
      <c r="R26" s="2"/>
      <c r="S26" s="2"/>
      <c r="T26" s="2">
        <f t="shared" si="9"/>
        <v>0.33333333333333331</v>
      </c>
      <c r="U26" s="2"/>
      <c r="V26" s="2"/>
      <c r="W26" s="2"/>
      <c r="X26" s="2">
        <f t="shared" si="10"/>
        <v>0.66666666666666663</v>
      </c>
      <c r="Y26" s="2"/>
      <c r="Z26" s="2"/>
      <c r="AA26" s="2"/>
      <c r="AB26" s="2">
        <f t="shared" si="11"/>
        <v>1</v>
      </c>
      <c r="AC26" s="2"/>
    </row>
    <row r="27" spans="2:29" x14ac:dyDescent="0.35">
      <c r="B27" s="159" t="s">
        <v>81</v>
      </c>
      <c r="C27" s="159"/>
      <c r="D27" s="50" t="s">
        <v>22</v>
      </c>
      <c r="E27" s="35">
        <f>Результаты!F28/$I27</f>
        <v>0.25</v>
      </c>
      <c r="F27" s="35">
        <f>Результаты!G28/$I27</f>
        <v>0.5</v>
      </c>
      <c r="G27" s="35">
        <f>Результаты!H28/$I27</f>
        <v>0.75</v>
      </c>
      <c r="H27" s="35">
        <f>Результаты!I28/$I27</f>
        <v>1</v>
      </c>
      <c r="I27" s="97">
        <f>Результаты!J28</f>
        <v>4</v>
      </c>
      <c r="K27" s="187" t="s">
        <v>81</v>
      </c>
      <c r="L27" s="188"/>
      <c r="M27" s="50" t="s">
        <v>22</v>
      </c>
      <c r="N27" s="2"/>
      <c r="O27" s="2"/>
      <c r="P27" s="2">
        <f t="shared" si="8"/>
        <v>0.25</v>
      </c>
      <c r="Q27" s="2">
        <f>E27</f>
        <v>0.25</v>
      </c>
      <c r="R27" s="2"/>
      <c r="S27" s="2"/>
      <c r="T27" s="2">
        <f t="shared" si="9"/>
        <v>0.5</v>
      </c>
      <c r="U27" s="2">
        <f>F27</f>
        <v>0.5</v>
      </c>
      <c r="V27" s="2"/>
      <c r="W27" s="2"/>
      <c r="X27" s="2">
        <f t="shared" si="10"/>
        <v>0.75</v>
      </c>
      <c r="Y27" s="2">
        <f>G27</f>
        <v>0.75</v>
      </c>
      <c r="Z27" s="2"/>
      <c r="AA27" s="2"/>
      <c r="AB27" s="2">
        <f t="shared" si="11"/>
        <v>1</v>
      </c>
      <c r="AC27" s="2">
        <f>H27</f>
        <v>1</v>
      </c>
    </row>
    <row r="28" spans="2:29" ht="14.25" customHeight="1" x14ac:dyDescent="0.35">
      <c r="B28" s="159"/>
      <c r="C28" s="159"/>
      <c r="D28" s="50" t="s">
        <v>21</v>
      </c>
      <c r="E28" s="35">
        <f>Результаты!F29/$I28</f>
        <v>0.25</v>
      </c>
      <c r="F28" s="35">
        <f>Результаты!G29/$I28</f>
        <v>0.5</v>
      </c>
      <c r="G28" s="35">
        <f>Результаты!H29/$I28</f>
        <v>0.75</v>
      </c>
      <c r="H28" s="35">
        <f>Результаты!I29/$I28</f>
        <v>1</v>
      </c>
      <c r="I28" s="97">
        <f>Результаты!J29</f>
        <v>4</v>
      </c>
      <c r="K28" s="189"/>
      <c r="L28" s="190"/>
      <c r="M28" s="50" t="s">
        <v>21</v>
      </c>
      <c r="N28" s="2"/>
      <c r="O28" s="2"/>
      <c r="P28" s="2"/>
      <c r="Q28" s="2">
        <f>E28</f>
        <v>0.25</v>
      </c>
      <c r="R28" s="2"/>
      <c r="S28" s="2"/>
      <c r="T28" s="2"/>
      <c r="U28" s="2">
        <f>F28</f>
        <v>0.5</v>
      </c>
      <c r="V28" s="2"/>
      <c r="W28" s="2"/>
      <c r="X28" s="2"/>
      <c r="Y28" s="2">
        <f>G28</f>
        <v>0.75</v>
      </c>
      <c r="Z28" s="2"/>
      <c r="AA28" s="2"/>
      <c r="AB28" s="2"/>
      <c r="AC28" s="2">
        <f>H28</f>
        <v>1</v>
      </c>
    </row>
    <row r="29" spans="2:29" x14ac:dyDescent="0.35">
      <c r="B29" s="159"/>
      <c r="C29" s="159"/>
      <c r="D29" s="50" t="s">
        <v>20</v>
      </c>
      <c r="E29" s="35">
        <f>Результаты!F30/$I29</f>
        <v>0</v>
      </c>
      <c r="F29" s="35">
        <f>Результаты!G30/$I29</f>
        <v>0</v>
      </c>
      <c r="G29" s="35">
        <f>Результаты!H30/$I29</f>
        <v>0.33333333333333331</v>
      </c>
      <c r="H29" s="35">
        <f>Результаты!I30/$I29</f>
        <v>1</v>
      </c>
      <c r="I29" s="97">
        <f>Результаты!J30</f>
        <v>3</v>
      </c>
      <c r="K29" s="191"/>
      <c r="L29" s="192"/>
      <c r="M29" s="50" t="s">
        <v>20</v>
      </c>
      <c r="N29" s="2"/>
      <c r="O29" s="2"/>
      <c r="P29" s="2"/>
      <c r="Q29" s="2">
        <f>E29</f>
        <v>0</v>
      </c>
      <c r="R29" s="2"/>
      <c r="S29" s="2"/>
      <c r="T29" s="2"/>
      <c r="U29" s="2">
        <f>F29</f>
        <v>0</v>
      </c>
      <c r="V29" s="2"/>
      <c r="W29" s="2"/>
      <c r="X29" s="2"/>
      <c r="Y29" s="2">
        <f>G29</f>
        <v>0.33333333333333331</v>
      </c>
      <c r="Z29" s="2"/>
      <c r="AA29" s="2"/>
      <c r="AB29" s="2"/>
      <c r="AC29" s="2">
        <f>H29</f>
        <v>1</v>
      </c>
    </row>
    <row r="32" spans="2:29" ht="409.5" customHeight="1" x14ac:dyDescent="0.35"/>
    <row r="33" spans="2:29" ht="141.75" customHeight="1" x14ac:dyDescent="0.35"/>
    <row r="35" spans="2:29" ht="21" x14ac:dyDescent="0.5">
      <c r="B35" s="30" t="s">
        <v>544</v>
      </c>
      <c r="C35" s="1"/>
      <c r="E35" s="20"/>
      <c r="F35" s="20"/>
      <c r="G35" s="20"/>
      <c r="H35" s="20"/>
      <c r="I35" s="20"/>
      <c r="K35" s="30" t="s">
        <v>543</v>
      </c>
    </row>
    <row r="36" spans="2:29" x14ac:dyDescent="0.35">
      <c r="C36" s="1"/>
      <c r="E36" s="20"/>
      <c r="F36" s="20"/>
      <c r="G36" s="20"/>
      <c r="H36" s="20"/>
      <c r="I36" s="20"/>
    </row>
    <row r="37" spans="2:29" x14ac:dyDescent="0.35">
      <c r="B37" s="97" t="s">
        <v>65</v>
      </c>
      <c r="C37" s="96" t="s">
        <v>66</v>
      </c>
      <c r="D37" s="97" t="s">
        <v>1</v>
      </c>
      <c r="E37" s="97" t="s">
        <v>83</v>
      </c>
      <c r="F37" s="97" t="s">
        <v>534</v>
      </c>
      <c r="G37" s="97" t="s">
        <v>535</v>
      </c>
      <c r="H37" s="97" t="s">
        <v>536</v>
      </c>
      <c r="I37" s="97" t="s">
        <v>541</v>
      </c>
      <c r="K37" s="97" t="s">
        <v>65</v>
      </c>
      <c r="L37" s="96" t="s">
        <v>66</v>
      </c>
      <c r="M37" s="97" t="s">
        <v>1</v>
      </c>
      <c r="N37" s="97" t="s">
        <v>94</v>
      </c>
      <c r="O37" s="97" t="s">
        <v>95</v>
      </c>
      <c r="P37" s="97" t="s">
        <v>96</v>
      </c>
      <c r="Q37" s="97" t="s">
        <v>545</v>
      </c>
      <c r="R37" s="97" t="s">
        <v>97</v>
      </c>
      <c r="S37" s="97" t="s">
        <v>100</v>
      </c>
      <c r="T37" s="97" t="s">
        <v>101</v>
      </c>
      <c r="U37" s="97" t="s">
        <v>102</v>
      </c>
      <c r="V37" s="97" t="s">
        <v>98</v>
      </c>
      <c r="W37" s="97" t="s">
        <v>103</v>
      </c>
      <c r="X37" s="97" t="s">
        <v>104</v>
      </c>
      <c r="Y37" s="97" t="s">
        <v>105</v>
      </c>
      <c r="Z37" s="97" t="s">
        <v>99</v>
      </c>
      <c r="AA37" s="97" t="s">
        <v>106</v>
      </c>
      <c r="AB37" s="97" t="s">
        <v>107</v>
      </c>
      <c r="AC37" s="97" t="s">
        <v>108</v>
      </c>
    </row>
    <row r="38" spans="2:29" x14ac:dyDescent="0.35">
      <c r="B38" s="169" t="s">
        <v>80</v>
      </c>
      <c r="C38" s="185" t="s">
        <v>2</v>
      </c>
      <c r="D38" s="34" t="s">
        <v>163</v>
      </c>
      <c r="E38" s="135">
        <f>Результаты!F5/$I38</f>
        <v>0</v>
      </c>
      <c r="F38" s="135">
        <f>Результаты!G5/$I38</f>
        <v>0.2</v>
      </c>
      <c r="G38" s="135">
        <f>Результаты!H5/$I38</f>
        <v>0.4</v>
      </c>
      <c r="H38" s="135">
        <f>Результаты!I5/$I38</f>
        <v>0.8</v>
      </c>
      <c r="I38" s="97">
        <f>Результаты!K5</f>
        <v>5</v>
      </c>
      <c r="K38" s="169" t="s">
        <v>80</v>
      </c>
      <c r="L38" s="185" t="s">
        <v>2</v>
      </c>
      <c r="M38" s="34" t="s">
        <v>163</v>
      </c>
      <c r="N38" s="2">
        <f t="shared" ref="N38:N45" si="12">E38</f>
        <v>0</v>
      </c>
      <c r="O38" s="2"/>
      <c r="P38" s="2"/>
      <c r="Q38" s="2">
        <f>E38</f>
        <v>0</v>
      </c>
      <c r="R38" s="2">
        <f>F38</f>
        <v>0.2</v>
      </c>
      <c r="S38" s="2"/>
      <c r="T38" s="2"/>
      <c r="U38" s="2">
        <f>F38</f>
        <v>0.2</v>
      </c>
      <c r="V38" s="2">
        <f>G38</f>
        <v>0.4</v>
      </c>
      <c r="W38" s="2"/>
      <c r="X38" s="2"/>
      <c r="Y38" s="2">
        <f>G38</f>
        <v>0.4</v>
      </c>
      <c r="Z38" s="2">
        <f>H38</f>
        <v>0.8</v>
      </c>
      <c r="AA38" s="2"/>
      <c r="AB38" s="2"/>
      <c r="AC38" s="2">
        <f>H38</f>
        <v>0.8</v>
      </c>
    </row>
    <row r="39" spans="2:29" x14ac:dyDescent="0.35">
      <c r="B39" s="170"/>
      <c r="C39" s="186"/>
      <c r="D39" s="34" t="s">
        <v>182</v>
      </c>
      <c r="E39" s="135">
        <f>Результаты!F6/$I39</f>
        <v>0.2</v>
      </c>
      <c r="F39" s="135">
        <f>Результаты!G6/$I39</f>
        <v>0.4</v>
      </c>
      <c r="G39" s="135">
        <f>Результаты!H6/$I39</f>
        <v>0.8</v>
      </c>
      <c r="H39" s="135">
        <f>Результаты!I6/$I39</f>
        <v>1</v>
      </c>
      <c r="I39" s="97">
        <f>Результаты!K6</f>
        <v>5</v>
      </c>
      <c r="K39" s="170"/>
      <c r="L39" s="186"/>
      <c r="M39" s="34" t="s">
        <v>182</v>
      </c>
      <c r="N39" s="2">
        <f t="shared" si="12"/>
        <v>0.2</v>
      </c>
      <c r="O39" s="2"/>
      <c r="P39" s="2"/>
      <c r="Q39" s="2"/>
      <c r="R39" s="2">
        <f t="shared" ref="R39:R45" si="13">F39</f>
        <v>0.4</v>
      </c>
      <c r="S39" s="2"/>
      <c r="T39" s="2"/>
      <c r="U39" s="2"/>
      <c r="V39" s="2">
        <f t="shared" ref="V39:V45" si="14">G39</f>
        <v>0.8</v>
      </c>
      <c r="W39" s="2"/>
      <c r="X39" s="2"/>
      <c r="Y39" s="2"/>
      <c r="Z39" s="2">
        <f t="shared" ref="Z39:Z45" si="15">H39</f>
        <v>1</v>
      </c>
      <c r="AA39" s="2"/>
      <c r="AB39" s="2"/>
      <c r="AC39" s="2"/>
    </row>
    <row r="40" spans="2:29" x14ac:dyDescent="0.35">
      <c r="B40" s="170"/>
      <c r="C40" s="193" t="s">
        <v>25</v>
      </c>
      <c r="D40" s="36" t="s">
        <v>124</v>
      </c>
      <c r="E40" s="135">
        <f>Результаты!F7/$I40</f>
        <v>0</v>
      </c>
      <c r="F40" s="135">
        <f>Результаты!G7/$I40</f>
        <v>0.16666666666666666</v>
      </c>
      <c r="G40" s="135">
        <f>Результаты!H7/$I40</f>
        <v>0.5</v>
      </c>
      <c r="H40" s="135">
        <f>Результаты!I7/$I40</f>
        <v>0.83333333333333337</v>
      </c>
      <c r="I40" s="97">
        <f>Результаты!K7</f>
        <v>6</v>
      </c>
      <c r="K40" s="170"/>
      <c r="L40" s="193" t="s">
        <v>25</v>
      </c>
      <c r="M40" s="36" t="s">
        <v>124</v>
      </c>
      <c r="N40" s="2">
        <f t="shared" si="12"/>
        <v>0</v>
      </c>
      <c r="O40" s="2"/>
      <c r="P40" s="2"/>
      <c r="Q40" s="2"/>
      <c r="R40" s="2">
        <f t="shared" si="13"/>
        <v>0.16666666666666666</v>
      </c>
      <c r="S40" s="2"/>
      <c r="T40" s="2"/>
      <c r="U40" s="2"/>
      <c r="V40" s="2">
        <f t="shared" si="14"/>
        <v>0.5</v>
      </c>
      <c r="W40" s="2"/>
      <c r="X40" s="2"/>
      <c r="Y40" s="2"/>
      <c r="Z40" s="2">
        <f t="shared" si="15"/>
        <v>0.83333333333333337</v>
      </c>
      <c r="AA40" s="2"/>
      <c r="AB40" s="2"/>
      <c r="AC40" s="2"/>
    </row>
    <row r="41" spans="2:29" x14ac:dyDescent="0.35">
      <c r="B41" s="170"/>
      <c r="C41" s="194"/>
      <c r="D41" s="42" t="s">
        <v>90</v>
      </c>
      <c r="E41" s="135">
        <f>Результаты!F8/$I41</f>
        <v>0.5</v>
      </c>
      <c r="F41" s="135">
        <f>Результаты!G8/$I41</f>
        <v>0.5</v>
      </c>
      <c r="G41" s="135">
        <f>Результаты!H8/$I41</f>
        <v>0.75</v>
      </c>
      <c r="H41" s="135">
        <f>Результаты!I8/$I41</f>
        <v>1</v>
      </c>
      <c r="I41" s="97">
        <f>Результаты!K8</f>
        <v>4</v>
      </c>
      <c r="K41" s="170"/>
      <c r="L41" s="194"/>
      <c r="M41" s="42" t="s">
        <v>90</v>
      </c>
      <c r="N41" s="2">
        <f t="shared" si="12"/>
        <v>0.5</v>
      </c>
      <c r="O41" s="2"/>
      <c r="P41" s="2"/>
      <c r="Q41" s="2"/>
      <c r="R41" s="2">
        <f t="shared" si="13"/>
        <v>0.5</v>
      </c>
      <c r="S41" s="2"/>
      <c r="T41" s="2"/>
      <c r="U41" s="2"/>
      <c r="V41" s="2">
        <f t="shared" si="14"/>
        <v>0.75</v>
      </c>
      <c r="W41" s="2"/>
      <c r="X41" s="2"/>
      <c r="Y41" s="2"/>
      <c r="Z41" s="2">
        <f t="shared" si="15"/>
        <v>1</v>
      </c>
      <c r="AA41" s="2"/>
      <c r="AB41" s="2"/>
      <c r="AC41" s="2"/>
    </row>
    <row r="42" spans="2:29" x14ac:dyDescent="0.35">
      <c r="B42" s="170"/>
      <c r="C42" s="195"/>
      <c r="D42" s="42" t="s">
        <v>132</v>
      </c>
      <c r="E42" s="135">
        <f>Результаты!F9/$I42</f>
        <v>0.25</v>
      </c>
      <c r="F42" s="135">
        <f>Результаты!G9/$I42</f>
        <v>0.25</v>
      </c>
      <c r="G42" s="135">
        <f>Результаты!H9/$I42</f>
        <v>0.5</v>
      </c>
      <c r="H42" s="135">
        <f>Результаты!I9/$I42</f>
        <v>0.75</v>
      </c>
      <c r="I42" s="97">
        <f>Результаты!K9</f>
        <v>4</v>
      </c>
      <c r="K42" s="170"/>
      <c r="L42" s="195"/>
      <c r="M42" s="42" t="s">
        <v>132</v>
      </c>
      <c r="N42" s="2">
        <f t="shared" si="12"/>
        <v>0.25</v>
      </c>
      <c r="O42" s="2"/>
      <c r="P42" s="2"/>
      <c r="Q42" s="2"/>
      <c r="R42" s="2">
        <f t="shared" si="13"/>
        <v>0.25</v>
      </c>
      <c r="S42" s="2"/>
      <c r="T42" s="2"/>
      <c r="U42" s="2"/>
      <c r="V42" s="2">
        <f t="shared" si="14"/>
        <v>0.5</v>
      </c>
      <c r="W42" s="2"/>
      <c r="X42" s="2"/>
      <c r="Y42" s="2"/>
      <c r="Z42" s="2">
        <f t="shared" si="15"/>
        <v>0.75</v>
      </c>
      <c r="AA42" s="2"/>
      <c r="AB42" s="2"/>
      <c r="AC42" s="2"/>
    </row>
    <row r="43" spans="2:29" x14ac:dyDescent="0.35">
      <c r="B43" s="170"/>
      <c r="C43" s="149" t="s">
        <v>26</v>
      </c>
      <c r="D43" s="43" t="s">
        <v>75</v>
      </c>
      <c r="E43" s="135">
        <f>Результаты!F10/$I43</f>
        <v>0</v>
      </c>
      <c r="F43" s="135">
        <f>Результаты!G10/$I43</f>
        <v>0.5</v>
      </c>
      <c r="G43" s="135">
        <f>Результаты!H10/$I43</f>
        <v>1</v>
      </c>
      <c r="H43" s="135">
        <f>Результаты!I10/$I43</f>
        <v>1</v>
      </c>
      <c r="I43" s="97">
        <f>Результаты!K10</f>
        <v>2</v>
      </c>
      <c r="K43" s="170"/>
      <c r="L43" s="149" t="s">
        <v>26</v>
      </c>
      <c r="M43" s="43" t="s">
        <v>75</v>
      </c>
      <c r="N43" s="2">
        <f t="shared" si="12"/>
        <v>0</v>
      </c>
      <c r="O43" s="2"/>
      <c r="P43" s="2"/>
      <c r="Q43" s="2"/>
      <c r="R43" s="2">
        <f t="shared" si="13"/>
        <v>0.5</v>
      </c>
      <c r="S43" s="2"/>
      <c r="T43" s="2"/>
      <c r="U43" s="2"/>
      <c r="V43" s="2">
        <f t="shared" si="14"/>
        <v>1</v>
      </c>
      <c r="W43" s="2"/>
      <c r="X43" s="2"/>
      <c r="Y43" s="2"/>
      <c r="Z43" s="2">
        <f t="shared" si="15"/>
        <v>1</v>
      </c>
      <c r="AA43" s="2"/>
      <c r="AB43" s="2"/>
      <c r="AC43" s="2"/>
    </row>
    <row r="44" spans="2:29" x14ac:dyDescent="0.35">
      <c r="B44" s="171"/>
      <c r="C44" s="150"/>
      <c r="D44" s="43" t="s">
        <v>152</v>
      </c>
      <c r="E44" s="135">
        <f>Результаты!F11/$I44</f>
        <v>0</v>
      </c>
      <c r="F44" s="135">
        <f>Результаты!G11/$I44</f>
        <v>0.5</v>
      </c>
      <c r="G44" s="135">
        <f>Результаты!H11/$I44</f>
        <v>1</v>
      </c>
      <c r="H44" s="135">
        <f>Результаты!I11/$I44</f>
        <v>1</v>
      </c>
      <c r="I44" s="97">
        <f>Результаты!K11</f>
        <v>2</v>
      </c>
      <c r="K44" s="171"/>
      <c r="L44" s="150"/>
      <c r="M44" s="43" t="s">
        <v>152</v>
      </c>
      <c r="N44" s="2">
        <f t="shared" si="12"/>
        <v>0</v>
      </c>
      <c r="O44" s="2"/>
      <c r="P44" s="2"/>
      <c r="Q44" s="2"/>
      <c r="R44" s="2">
        <f t="shared" si="13"/>
        <v>0.5</v>
      </c>
      <c r="S44" s="2"/>
      <c r="T44" s="2"/>
      <c r="U44" s="2"/>
      <c r="V44" s="2">
        <f t="shared" si="14"/>
        <v>1</v>
      </c>
      <c r="W44" s="2"/>
      <c r="X44" s="2"/>
      <c r="Y44" s="2"/>
      <c r="Z44" s="2">
        <f t="shared" si="15"/>
        <v>1</v>
      </c>
      <c r="AA44" s="2"/>
      <c r="AB44" s="2"/>
      <c r="AC44" s="2"/>
    </row>
    <row r="45" spans="2:29" x14ac:dyDescent="0.35">
      <c r="B45" s="172" t="s">
        <v>79</v>
      </c>
      <c r="C45" s="175" t="s">
        <v>42</v>
      </c>
      <c r="D45" s="44" t="s">
        <v>36</v>
      </c>
      <c r="E45" s="135">
        <f>Результаты!F12/$I45</f>
        <v>0.33333333333333331</v>
      </c>
      <c r="F45" s="135">
        <f>Результаты!G12/$I45</f>
        <v>0.66666666666666663</v>
      </c>
      <c r="G45" s="135">
        <f>Результаты!H12/$I45</f>
        <v>0.66666666666666663</v>
      </c>
      <c r="H45" s="135">
        <f>Результаты!I12/$I45</f>
        <v>1</v>
      </c>
      <c r="I45" s="97">
        <f>Результаты!K12</f>
        <v>3</v>
      </c>
      <c r="K45" s="172" t="s">
        <v>79</v>
      </c>
      <c r="L45" s="175" t="s">
        <v>42</v>
      </c>
      <c r="M45" s="44" t="s">
        <v>36</v>
      </c>
      <c r="N45" s="2">
        <f t="shared" si="12"/>
        <v>0.33333333333333331</v>
      </c>
      <c r="O45" s="2">
        <f t="shared" ref="O45:O56" si="16">E45</f>
        <v>0.33333333333333331</v>
      </c>
      <c r="P45" s="2"/>
      <c r="Q45" s="2"/>
      <c r="R45" s="2">
        <f t="shared" si="13"/>
        <v>0.66666666666666663</v>
      </c>
      <c r="S45" s="2">
        <f t="shared" ref="S45:S56" si="17">F45</f>
        <v>0.66666666666666663</v>
      </c>
      <c r="T45" s="2"/>
      <c r="U45" s="2"/>
      <c r="V45" s="2">
        <f t="shared" si="14"/>
        <v>0.66666666666666663</v>
      </c>
      <c r="W45" s="2">
        <f t="shared" ref="W45:W56" si="18">G45</f>
        <v>0.66666666666666663</v>
      </c>
      <c r="X45" s="2"/>
      <c r="Y45" s="2"/>
      <c r="Z45" s="2">
        <f t="shared" si="15"/>
        <v>1</v>
      </c>
      <c r="AA45" s="2">
        <f t="shared" ref="AA45:AA56" si="19">H45</f>
        <v>1</v>
      </c>
      <c r="AB45" s="2"/>
      <c r="AC45" s="2"/>
    </row>
    <row r="46" spans="2:29" x14ac:dyDescent="0.35">
      <c r="B46" s="173"/>
      <c r="C46" s="176"/>
      <c r="D46" s="44" t="s">
        <v>74</v>
      </c>
      <c r="E46" s="135">
        <f>Результаты!F13/$I46</f>
        <v>0.25</v>
      </c>
      <c r="F46" s="135">
        <f>Результаты!G13/$I46</f>
        <v>0.25</v>
      </c>
      <c r="G46" s="135">
        <f>Результаты!H13/$I46</f>
        <v>0.5</v>
      </c>
      <c r="H46" s="135">
        <f>Результаты!I13/$I46</f>
        <v>0.75</v>
      </c>
      <c r="I46" s="97">
        <f>Результаты!K13</f>
        <v>4</v>
      </c>
      <c r="K46" s="173"/>
      <c r="L46" s="176"/>
      <c r="M46" s="44" t="s">
        <v>74</v>
      </c>
      <c r="N46" s="2"/>
      <c r="O46" s="2">
        <f t="shared" si="16"/>
        <v>0.25</v>
      </c>
      <c r="P46" s="2"/>
      <c r="Q46" s="2"/>
      <c r="R46" s="2"/>
      <c r="S46" s="2">
        <f t="shared" si="17"/>
        <v>0.25</v>
      </c>
      <c r="T46" s="2"/>
      <c r="U46" s="2"/>
      <c r="V46" s="2"/>
      <c r="W46" s="2">
        <f t="shared" si="18"/>
        <v>0.5</v>
      </c>
      <c r="X46" s="2"/>
      <c r="Y46" s="2"/>
      <c r="Z46" s="2"/>
      <c r="AA46" s="2">
        <f t="shared" si="19"/>
        <v>0.75</v>
      </c>
      <c r="AB46" s="2"/>
      <c r="AC46" s="2"/>
    </row>
    <row r="47" spans="2:29" x14ac:dyDescent="0.35">
      <c r="B47" s="173"/>
      <c r="C47" s="176"/>
      <c r="D47" s="44" t="s">
        <v>7</v>
      </c>
      <c r="E47" s="135">
        <f>Результаты!F14/$I47</f>
        <v>0.2857142857142857</v>
      </c>
      <c r="F47" s="135">
        <f>Результаты!G14/$I47</f>
        <v>0.5714285714285714</v>
      </c>
      <c r="G47" s="135">
        <f>Результаты!H14/$I47</f>
        <v>0.8571428571428571</v>
      </c>
      <c r="H47" s="135">
        <f>Результаты!I14/$I47</f>
        <v>1</v>
      </c>
      <c r="I47" s="97">
        <f>Результаты!K14</f>
        <v>7</v>
      </c>
      <c r="K47" s="173"/>
      <c r="L47" s="176"/>
      <c r="M47" s="44" t="s">
        <v>7</v>
      </c>
      <c r="N47" s="2"/>
      <c r="O47" s="2">
        <f t="shared" si="16"/>
        <v>0.2857142857142857</v>
      </c>
      <c r="P47" s="2"/>
      <c r="Q47" s="2"/>
      <c r="R47" s="2"/>
      <c r="S47" s="2">
        <f t="shared" si="17"/>
        <v>0.5714285714285714</v>
      </c>
      <c r="T47" s="2"/>
      <c r="U47" s="2"/>
      <c r="V47" s="2"/>
      <c r="W47" s="2">
        <f t="shared" si="18"/>
        <v>0.8571428571428571</v>
      </c>
      <c r="X47" s="2"/>
      <c r="Y47" s="2"/>
      <c r="Z47" s="2"/>
      <c r="AA47" s="2">
        <f t="shared" si="19"/>
        <v>1</v>
      </c>
      <c r="AB47" s="2"/>
      <c r="AC47" s="2"/>
    </row>
    <row r="48" spans="2:29" x14ac:dyDescent="0.35">
      <c r="B48" s="173"/>
      <c r="C48" s="177"/>
      <c r="D48" s="44" t="s">
        <v>92</v>
      </c>
      <c r="E48" s="135">
        <f>Результаты!F15/$I48</f>
        <v>0.5</v>
      </c>
      <c r="F48" s="135">
        <f>Результаты!G15/$I48</f>
        <v>0.5</v>
      </c>
      <c r="G48" s="135">
        <f>Результаты!H15/$I48</f>
        <v>1</v>
      </c>
      <c r="H48" s="135">
        <f>Результаты!I15/$I48</f>
        <v>1</v>
      </c>
      <c r="I48" s="97">
        <f>Результаты!K15</f>
        <v>2</v>
      </c>
      <c r="K48" s="173"/>
      <c r="L48" s="177"/>
      <c r="M48" s="44" t="s">
        <v>92</v>
      </c>
      <c r="N48" s="2"/>
      <c r="O48" s="2">
        <f t="shared" si="16"/>
        <v>0.5</v>
      </c>
      <c r="P48" s="2"/>
      <c r="Q48" s="2"/>
      <c r="R48" s="2"/>
      <c r="S48" s="2">
        <f t="shared" si="17"/>
        <v>0.5</v>
      </c>
      <c r="T48" s="2"/>
      <c r="U48" s="2"/>
      <c r="V48" s="2"/>
      <c r="W48" s="2">
        <f t="shared" si="18"/>
        <v>1</v>
      </c>
      <c r="X48" s="2"/>
      <c r="Y48" s="2"/>
      <c r="Z48" s="2"/>
      <c r="AA48" s="2">
        <f t="shared" si="19"/>
        <v>1</v>
      </c>
      <c r="AB48" s="2"/>
      <c r="AC48" s="2"/>
    </row>
    <row r="49" spans="2:29" x14ac:dyDescent="0.35">
      <c r="B49" s="173"/>
      <c r="C49" s="183" t="s">
        <v>15</v>
      </c>
      <c r="D49" s="45" t="s">
        <v>91</v>
      </c>
      <c r="E49" s="135">
        <f>Результаты!F16/$I49</f>
        <v>0.2</v>
      </c>
      <c r="F49" s="135">
        <f>Результаты!G16/$I49</f>
        <v>0.4</v>
      </c>
      <c r="G49" s="135">
        <f>Результаты!H16/$I49</f>
        <v>0.6</v>
      </c>
      <c r="H49" s="135">
        <f>Результаты!I16/$I49</f>
        <v>0.8</v>
      </c>
      <c r="I49" s="97">
        <f>Результаты!K16</f>
        <v>5</v>
      </c>
      <c r="K49" s="173"/>
      <c r="L49" s="183" t="s">
        <v>15</v>
      </c>
      <c r="M49" s="45" t="s">
        <v>91</v>
      </c>
      <c r="N49" s="2"/>
      <c r="O49" s="2">
        <f t="shared" si="16"/>
        <v>0.2</v>
      </c>
      <c r="P49" s="2"/>
      <c r="Q49" s="2"/>
      <c r="R49" s="2"/>
      <c r="S49" s="2">
        <f t="shared" si="17"/>
        <v>0.4</v>
      </c>
      <c r="T49" s="2"/>
      <c r="U49" s="2"/>
      <c r="V49" s="2"/>
      <c r="W49" s="2">
        <f t="shared" si="18"/>
        <v>0.6</v>
      </c>
      <c r="X49" s="2"/>
      <c r="Y49" s="2"/>
      <c r="Z49" s="2"/>
      <c r="AA49" s="2">
        <f t="shared" si="19"/>
        <v>0.8</v>
      </c>
      <c r="AB49" s="2"/>
      <c r="AC49" s="2"/>
    </row>
    <row r="50" spans="2:29" x14ac:dyDescent="0.35">
      <c r="B50" s="173"/>
      <c r="C50" s="184"/>
      <c r="D50" s="11" t="s">
        <v>282</v>
      </c>
      <c r="E50" s="135">
        <f>Результаты!F17/$I50</f>
        <v>0.5</v>
      </c>
      <c r="F50" s="135">
        <f>Результаты!G17/$I50</f>
        <v>1</v>
      </c>
      <c r="G50" s="135">
        <f>Результаты!H17/$I50</f>
        <v>1</v>
      </c>
      <c r="H50" s="135">
        <f>Результаты!I17/$I50</f>
        <v>1</v>
      </c>
      <c r="I50" s="97">
        <f>Результаты!K17</f>
        <v>2</v>
      </c>
      <c r="K50" s="173"/>
      <c r="L50" s="184"/>
      <c r="M50" s="11" t="s">
        <v>282</v>
      </c>
      <c r="N50" s="2"/>
      <c r="O50" s="2">
        <f t="shared" si="16"/>
        <v>0.5</v>
      </c>
      <c r="P50" s="2"/>
      <c r="Q50" s="2"/>
      <c r="R50" s="2"/>
      <c r="S50" s="2">
        <f t="shared" si="17"/>
        <v>1</v>
      </c>
      <c r="T50" s="2"/>
      <c r="U50" s="2"/>
      <c r="V50" s="2"/>
      <c r="W50" s="2">
        <f t="shared" si="18"/>
        <v>1</v>
      </c>
      <c r="X50" s="2"/>
      <c r="Y50" s="2"/>
      <c r="Z50" s="2"/>
      <c r="AA50" s="2">
        <f t="shared" si="19"/>
        <v>1</v>
      </c>
      <c r="AB50" s="2"/>
      <c r="AC50" s="2"/>
    </row>
    <row r="51" spans="2:29" x14ac:dyDescent="0.35">
      <c r="B51" s="173"/>
      <c r="C51" s="160" t="s">
        <v>78</v>
      </c>
      <c r="D51" s="16" t="s">
        <v>17</v>
      </c>
      <c r="E51" s="135">
        <f>Результаты!F18/$I51</f>
        <v>0.6</v>
      </c>
      <c r="F51" s="135">
        <f>Результаты!G18/$I51</f>
        <v>0.6</v>
      </c>
      <c r="G51" s="135">
        <f>Результаты!H18/$I51</f>
        <v>0.8</v>
      </c>
      <c r="H51" s="135">
        <f>Результаты!I18/$I51</f>
        <v>1</v>
      </c>
      <c r="I51" s="97">
        <f>Результаты!K18</f>
        <v>5</v>
      </c>
      <c r="K51" s="173"/>
      <c r="L51" s="160" t="s">
        <v>78</v>
      </c>
      <c r="M51" s="16" t="s">
        <v>17</v>
      </c>
      <c r="N51" s="2"/>
      <c r="O51" s="2">
        <f t="shared" si="16"/>
        <v>0.6</v>
      </c>
      <c r="P51" s="2"/>
      <c r="Q51" s="2"/>
      <c r="R51" s="2"/>
      <c r="S51" s="2">
        <f t="shared" si="17"/>
        <v>0.6</v>
      </c>
      <c r="T51" s="2"/>
      <c r="U51" s="2"/>
      <c r="V51" s="2"/>
      <c r="W51" s="2">
        <f t="shared" si="18"/>
        <v>0.8</v>
      </c>
      <c r="X51" s="2"/>
      <c r="Y51" s="2"/>
      <c r="Z51" s="2"/>
      <c r="AA51" s="2">
        <f t="shared" si="19"/>
        <v>1</v>
      </c>
      <c r="AB51" s="2"/>
      <c r="AC51" s="2"/>
    </row>
    <row r="52" spans="2:29" x14ac:dyDescent="0.35">
      <c r="B52" s="173"/>
      <c r="C52" s="161"/>
      <c r="D52" s="46" t="s">
        <v>19</v>
      </c>
      <c r="E52" s="135">
        <f>Результаты!F19/$I52</f>
        <v>0.2</v>
      </c>
      <c r="F52" s="135">
        <f>Результаты!G19/$I52</f>
        <v>0.4</v>
      </c>
      <c r="G52" s="135">
        <f>Результаты!H19/$I52</f>
        <v>0.6</v>
      </c>
      <c r="H52" s="135">
        <f>Результаты!I19/$I52</f>
        <v>0.8</v>
      </c>
      <c r="I52" s="97">
        <f>Результаты!K19</f>
        <v>5</v>
      </c>
      <c r="K52" s="173"/>
      <c r="L52" s="161"/>
      <c r="M52" s="46" t="s">
        <v>19</v>
      </c>
      <c r="N52" s="2"/>
      <c r="O52" s="2">
        <f t="shared" si="16"/>
        <v>0.2</v>
      </c>
      <c r="P52" s="2"/>
      <c r="Q52" s="2"/>
      <c r="R52" s="2"/>
      <c r="S52" s="2">
        <f t="shared" si="17"/>
        <v>0.4</v>
      </c>
      <c r="T52" s="2"/>
      <c r="U52" s="2"/>
      <c r="V52" s="2"/>
      <c r="W52" s="2">
        <f t="shared" si="18"/>
        <v>0.6</v>
      </c>
      <c r="X52" s="2"/>
      <c r="Y52" s="2"/>
      <c r="Z52" s="2"/>
      <c r="AA52" s="2">
        <f t="shared" si="19"/>
        <v>0.8</v>
      </c>
      <c r="AB52" s="2"/>
      <c r="AC52" s="2"/>
    </row>
    <row r="53" spans="2:29" x14ac:dyDescent="0.35">
      <c r="B53" s="173"/>
      <c r="C53" s="162"/>
      <c r="D53" s="46" t="s">
        <v>28</v>
      </c>
      <c r="E53" s="135">
        <f>Результаты!F20/$I53</f>
        <v>0.5</v>
      </c>
      <c r="F53" s="135">
        <f>Результаты!G20/$I53</f>
        <v>0.5</v>
      </c>
      <c r="G53" s="135">
        <f>Результаты!H20/$I53</f>
        <v>0.5</v>
      </c>
      <c r="H53" s="135">
        <f>Результаты!I20/$I53</f>
        <v>1</v>
      </c>
      <c r="I53" s="97">
        <f>Результаты!K20</f>
        <v>2</v>
      </c>
      <c r="K53" s="173"/>
      <c r="L53" s="162"/>
      <c r="M53" s="46" t="s">
        <v>28</v>
      </c>
      <c r="N53" s="2"/>
      <c r="O53" s="2">
        <f t="shared" si="16"/>
        <v>0.5</v>
      </c>
      <c r="P53" s="2"/>
      <c r="Q53" s="2"/>
      <c r="R53" s="2"/>
      <c r="S53" s="2">
        <f t="shared" si="17"/>
        <v>0.5</v>
      </c>
      <c r="T53" s="2"/>
      <c r="U53" s="2"/>
      <c r="V53" s="2"/>
      <c r="W53" s="2">
        <f t="shared" si="18"/>
        <v>0.5</v>
      </c>
      <c r="X53" s="2"/>
      <c r="Y53" s="2"/>
      <c r="Z53" s="2"/>
      <c r="AA53" s="2">
        <f t="shared" si="19"/>
        <v>1</v>
      </c>
      <c r="AB53" s="2"/>
      <c r="AC53" s="2"/>
    </row>
    <row r="54" spans="2:29" x14ac:dyDescent="0.35">
      <c r="B54" s="173"/>
      <c r="C54" s="167" t="s">
        <v>76</v>
      </c>
      <c r="D54" s="56" t="s">
        <v>288</v>
      </c>
      <c r="E54" s="135">
        <f>Результаты!F21/$I54</f>
        <v>0.33333333333333331</v>
      </c>
      <c r="F54" s="135">
        <f>Результаты!G21/$I54</f>
        <v>0.66666666666666663</v>
      </c>
      <c r="G54" s="135">
        <f>Результаты!H21/$I54</f>
        <v>1</v>
      </c>
      <c r="H54" s="135">
        <f>Результаты!I21/$I54</f>
        <v>1</v>
      </c>
      <c r="I54" s="97">
        <f>Результаты!K21</f>
        <v>3</v>
      </c>
      <c r="K54" s="173"/>
      <c r="L54" s="167" t="s">
        <v>76</v>
      </c>
      <c r="M54" s="56" t="s">
        <v>288</v>
      </c>
      <c r="N54" s="2"/>
      <c r="O54" s="2">
        <f t="shared" si="16"/>
        <v>0.33333333333333331</v>
      </c>
      <c r="P54" s="2"/>
      <c r="Q54" s="2"/>
      <c r="R54" s="2"/>
      <c r="S54" s="2">
        <f t="shared" si="17"/>
        <v>0.66666666666666663</v>
      </c>
      <c r="T54" s="2"/>
      <c r="U54" s="2"/>
      <c r="V54" s="2"/>
      <c r="W54" s="2">
        <f t="shared" si="18"/>
        <v>1</v>
      </c>
      <c r="X54" s="2"/>
      <c r="Y54" s="2"/>
      <c r="Z54" s="2"/>
      <c r="AA54" s="2">
        <f t="shared" si="19"/>
        <v>1</v>
      </c>
      <c r="AB54" s="2"/>
      <c r="AC54" s="2"/>
    </row>
    <row r="55" spans="2:29" x14ac:dyDescent="0.35">
      <c r="B55" s="174"/>
      <c r="C55" s="168"/>
      <c r="D55" s="57" t="s">
        <v>289</v>
      </c>
      <c r="E55" s="135">
        <f>Результаты!F22/$I55</f>
        <v>0</v>
      </c>
      <c r="F55" s="135">
        <f>Результаты!G22/$I55</f>
        <v>0.33333333333333331</v>
      </c>
      <c r="G55" s="135">
        <f>Результаты!H22/$I55</f>
        <v>0.66666666666666663</v>
      </c>
      <c r="H55" s="135">
        <f>Результаты!I22/$I55</f>
        <v>1</v>
      </c>
      <c r="I55" s="97">
        <f>Результаты!K22</f>
        <v>3</v>
      </c>
      <c r="K55" s="174"/>
      <c r="L55" s="168"/>
      <c r="M55" s="57" t="s">
        <v>289</v>
      </c>
      <c r="N55" s="2"/>
      <c r="O55" s="2">
        <f t="shared" si="16"/>
        <v>0</v>
      </c>
      <c r="P55" s="2"/>
      <c r="Q55" s="2"/>
      <c r="R55" s="2"/>
      <c r="S55" s="2">
        <f t="shared" si="17"/>
        <v>0.33333333333333331</v>
      </c>
      <c r="T55" s="2"/>
      <c r="U55" s="2"/>
      <c r="V55" s="2"/>
      <c r="W55" s="2">
        <f t="shared" si="18"/>
        <v>0.66666666666666663</v>
      </c>
      <c r="X55" s="2"/>
      <c r="Y55" s="2"/>
      <c r="Z55" s="2"/>
      <c r="AA55" s="2">
        <f t="shared" si="19"/>
        <v>1</v>
      </c>
      <c r="AB55" s="2"/>
      <c r="AC55" s="2"/>
    </row>
    <row r="56" spans="2:29" x14ac:dyDescent="0.35">
      <c r="B56" s="178" t="s">
        <v>82</v>
      </c>
      <c r="C56" s="181" t="s">
        <v>3</v>
      </c>
      <c r="D56" s="47" t="s">
        <v>23</v>
      </c>
      <c r="E56" s="135">
        <f>Результаты!F23/$I56</f>
        <v>0.2</v>
      </c>
      <c r="F56" s="135">
        <f>Результаты!G23/$I56</f>
        <v>0.4</v>
      </c>
      <c r="G56" s="135">
        <f>Результаты!H23/$I56</f>
        <v>0.6</v>
      </c>
      <c r="H56" s="135">
        <f>Результаты!I23/$I56</f>
        <v>1</v>
      </c>
      <c r="I56" s="97">
        <f>Результаты!K23</f>
        <v>5</v>
      </c>
      <c r="K56" s="178" t="s">
        <v>82</v>
      </c>
      <c r="L56" s="181" t="s">
        <v>3</v>
      </c>
      <c r="M56" s="47" t="s">
        <v>23</v>
      </c>
      <c r="N56" s="2"/>
      <c r="O56" s="2">
        <f t="shared" si="16"/>
        <v>0.2</v>
      </c>
      <c r="P56" s="2">
        <f t="shared" ref="P56:P61" si="20">E56</f>
        <v>0.2</v>
      </c>
      <c r="Q56" s="2"/>
      <c r="R56" s="2"/>
      <c r="S56" s="2">
        <f t="shared" si="17"/>
        <v>0.4</v>
      </c>
      <c r="T56" s="2">
        <f t="shared" ref="T56:T61" si="21">F56</f>
        <v>0.4</v>
      </c>
      <c r="U56" s="2"/>
      <c r="V56" s="2"/>
      <c r="W56" s="2">
        <f t="shared" si="18"/>
        <v>0.6</v>
      </c>
      <c r="X56" s="2">
        <f t="shared" ref="X56:X61" si="22">G56</f>
        <v>0.6</v>
      </c>
      <c r="Y56" s="2"/>
      <c r="Z56" s="2"/>
      <c r="AA56" s="2">
        <f t="shared" si="19"/>
        <v>1</v>
      </c>
      <c r="AB56" s="2">
        <f t="shared" ref="AB56:AB61" si="23">H56</f>
        <v>1</v>
      </c>
      <c r="AC56" s="2"/>
    </row>
    <row r="57" spans="2:29" x14ac:dyDescent="0.35">
      <c r="B57" s="179"/>
      <c r="C57" s="163"/>
      <c r="D57" s="47" t="s">
        <v>24</v>
      </c>
      <c r="E57" s="135">
        <f>Результаты!F24/$I57</f>
        <v>0.33333333333333331</v>
      </c>
      <c r="F57" s="135">
        <f>Результаты!G24/$I57</f>
        <v>0.66666666666666663</v>
      </c>
      <c r="G57" s="135">
        <f>Результаты!H24/$I57</f>
        <v>1</v>
      </c>
      <c r="H57" s="135">
        <f>Результаты!I24/$I57</f>
        <v>1</v>
      </c>
      <c r="I57" s="97">
        <f>Результаты!K24</f>
        <v>3</v>
      </c>
      <c r="K57" s="179"/>
      <c r="L57" s="163"/>
      <c r="M57" s="47" t="s">
        <v>24</v>
      </c>
      <c r="N57" s="2"/>
      <c r="O57" s="2"/>
      <c r="P57" s="2">
        <f t="shared" si="20"/>
        <v>0.33333333333333331</v>
      </c>
      <c r="Q57" s="2"/>
      <c r="R57" s="2"/>
      <c r="S57" s="2"/>
      <c r="T57" s="2">
        <f t="shared" si="21"/>
        <v>0.66666666666666663</v>
      </c>
      <c r="U57" s="2"/>
      <c r="V57" s="2"/>
      <c r="W57" s="2"/>
      <c r="X57" s="2">
        <f t="shared" si="22"/>
        <v>1</v>
      </c>
      <c r="Y57" s="2"/>
      <c r="Z57" s="2"/>
      <c r="AA57" s="2"/>
      <c r="AB57" s="2">
        <f t="shared" si="23"/>
        <v>1</v>
      </c>
      <c r="AC57" s="2"/>
    </row>
    <row r="58" spans="2:29" x14ac:dyDescent="0.35">
      <c r="B58" s="179"/>
      <c r="C58" s="164"/>
      <c r="D58" s="47" t="s">
        <v>153</v>
      </c>
      <c r="E58" s="135">
        <f>Результаты!F25/$I58</f>
        <v>0.5</v>
      </c>
      <c r="F58" s="135">
        <f>Результаты!G25/$I58</f>
        <v>1</v>
      </c>
      <c r="G58" s="135">
        <f>Результаты!H25/$I58</f>
        <v>1</v>
      </c>
      <c r="H58" s="135">
        <f>Результаты!I25/$I58</f>
        <v>1</v>
      </c>
      <c r="I58" s="97">
        <f>Результаты!K25</f>
        <v>2</v>
      </c>
      <c r="K58" s="179"/>
      <c r="L58" s="164"/>
      <c r="M58" s="47" t="s">
        <v>153</v>
      </c>
      <c r="N58" s="2"/>
      <c r="O58" s="2"/>
      <c r="P58" s="2">
        <f t="shared" si="20"/>
        <v>0.5</v>
      </c>
      <c r="Q58" s="2"/>
      <c r="R58" s="2"/>
      <c r="S58" s="2"/>
      <c r="T58" s="2">
        <f t="shared" si="21"/>
        <v>1</v>
      </c>
      <c r="U58" s="2"/>
      <c r="V58" s="2"/>
      <c r="W58" s="2"/>
      <c r="X58" s="2">
        <f t="shared" si="22"/>
        <v>1</v>
      </c>
      <c r="Y58" s="2"/>
      <c r="Z58" s="2"/>
      <c r="AA58" s="2"/>
      <c r="AB58" s="2">
        <f t="shared" si="23"/>
        <v>1</v>
      </c>
      <c r="AC58" s="2"/>
    </row>
    <row r="59" spans="2:29" x14ac:dyDescent="0.35">
      <c r="B59" s="179"/>
      <c r="C59" s="165" t="s">
        <v>4</v>
      </c>
      <c r="D59" s="48" t="s">
        <v>148</v>
      </c>
      <c r="E59" s="135">
        <f>Результаты!F26/$I59</f>
        <v>0.66666666666666663</v>
      </c>
      <c r="F59" s="135">
        <f>Результаты!G26/$I59</f>
        <v>1</v>
      </c>
      <c r="G59" s="135">
        <f>Результаты!H26/$I59</f>
        <v>1</v>
      </c>
      <c r="H59" s="135">
        <f>Результаты!I26/$I59</f>
        <v>1</v>
      </c>
      <c r="I59" s="97">
        <f>Результаты!K26</f>
        <v>3</v>
      </c>
      <c r="K59" s="179"/>
      <c r="L59" s="165" t="s">
        <v>4</v>
      </c>
      <c r="M59" s="48" t="s">
        <v>148</v>
      </c>
      <c r="N59" s="2"/>
      <c r="O59" s="2"/>
      <c r="P59" s="2">
        <f t="shared" si="20"/>
        <v>0.66666666666666663</v>
      </c>
      <c r="Q59" s="2"/>
      <c r="R59" s="2"/>
      <c r="S59" s="2"/>
      <c r="T59" s="2">
        <f t="shared" si="21"/>
        <v>1</v>
      </c>
      <c r="U59" s="2"/>
      <c r="V59" s="2"/>
      <c r="W59" s="2"/>
      <c r="X59" s="2">
        <f t="shared" si="22"/>
        <v>1</v>
      </c>
      <c r="Y59" s="2"/>
      <c r="Z59" s="2"/>
      <c r="AA59" s="2"/>
      <c r="AB59" s="2">
        <f t="shared" si="23"/>
        <v>1</v>
      </c>
      <c r="AC59" s="2"/>
    </row>
    <row r="60" spans="2:29" x14ac:dyDescent="0.35">
      <c r="B60" s="180"/>
      <c r="C60" s="182"/>
      <c r="D60" s="70" t="s">
        <v>149</v>
      </c>
      <c r="E60" s="135">
        <f>Результаты!F27/$I60</f>
        <v>0</v>
      </c>
      <c r="F60" s="135">
        <f>Результаты!G27/$I60</f>
        <v>0.33333333333333331</v>
      </c>
      <c r="G60" s="135">
        <f>Результаты!H27/$I60</f>
        <v>0.66666666666666663</v>
      </c>
      <c r="H60" s="135">
        <f>Результаты!I27/$I60</f>
        <v>1</v>
      </c>
      <c r="I60" s="97">
        <f>Результаты!K27</f>
        <v>3</v>
      </c>
      <c r="K60" s="180"/>
      <c r="L60" s="182"/>
      <c r="M60" s="70" t="s">
        <v>149</v>
      </c>
      <c r="N60" s="2"/>
      <c r="O60" s="2"/>
      <c r="P60" s="2">
        <f t="shared" si="20"/>
        <v>0</v>
      </c>
      <c r="Q60" s="2"/>
      <c r="R60" s="2"/>
      <c r="S60" s="2"/>
      <c r="T60" s="2">
        <f t="shared" si="21"/>
        <v>0.33333333333333331</v>
      </c>
      <c r="U60" s="2"/>
      <c r="V60" s="2"/>
      <c r="W60" s="2"/>
      <c r="X60" s="2">
        <f t="shared" si="22"/>
        <v>0.66666666666666663</v>
      </c>
      <c r="Y60" s="2"/>
      <c r="Z60" s="2"/>
      <c r="AA60" s="2"/>
      <c r="AB60" s="2">
        <f t="shared" si="23"/>
        <v>1</v>
      </c>
      <c r="AC60" s="2"/>
    </row>
    <row r="61" spans="2:29" x14ac:dyDescent="0.35">
      <c r="B61" s="159" t="s">
        <v>81</v>
      </c>
      <c r="C61" s="159"/>
      <c r="D61" s="50" t="s">
        <v>22</v>
      </c>
      <c r="E61" s="135">
        <f>Результаты!F28/$I61</f>
        <v>0.25</v>
      </c>
      <c r="F61" s="135">
        <f>Результаты!G28/$I61</f>
        <v>0.5</v>
      </c>
      <c r="G61" s="135">
        <f>Результаты!H28/$I61</f>
        <v>0.75</v>
      </c>
      <c r="H61" s="135">
        <f>Результаты!I28/$I61</f>
        <v>1</v>
      </c>
      <c r="I61" s="97">
        <f>Результаты!K28</f>
        <v>4</v>
      </c>
      <c r="K61" s="187" t="s">
        <v>81</v>
      </c>
      <c r="L61" s="188"/>
      <c r="M61" s="50" t="s">
        <v>22</v>
      </c>
      <c r="N61" s="2"/>
      <c r="O61" s="2"/>
      <c r="P61" s="2">
        <f t="shared" si="20"/>
        <v>0.25</v>
      </c>
      <c r="Q61" s="2">
        <f>E61</f>
        <v>0.25</v>
      </c>
      <c r="R61" s="2"/>
      <c r="S61" s="2"/>
      <c r="T61" s="2">
        <f t="shared" si="21"/>
        <v>0.5</v>
      </c>
      <c r="U61" s="2">
        <f>F61</f>
        <v>0.5</v>
      </c>
      <c r="V61" s="2"/>
      <c r="W61" s="2"/>
      <c r="X61" s="2">
        <f t="shared" si="22"/>
        <v>0.75</v>
      </c>
      <c r="Y61" s="2">
        <f>G61</f>
        <v>0.75</v>
      </c>
      <c r="Z61" s="2"/>
      <c r="AA61" s="2"/>
      <c r="AB61" s="2">
        <f t="shared" si="23"/>
        <v>1</v>
      </c>
      <c r="AC61" s="2">
        <f>H61</f>
        <v>1</v>
      </c>
    </row>
    <row r="62" spans="2:29" x14ac:dyDescent="0.35">
      <c r="B62" s="159"/>
      <c r="C62" s="159"/>
      <c r="D62" s="50" t="s">
        <v>21</v>
      </c>
      <c r="E62" s="135">
        <f>Результаты!F29/$I62</f>
        <v>0.25</v>
      </c>
      <c r="F62" s="135">
        <f>Результаты!G29/$I62</f>
        <v>0.5</v>
      </c>
      <c r="G62" s="135">
        <f>Результаты!H29/$I62</f>
        <v>0.75</v>
      </c>
      <c r="H62" s="135">
        <f>Результаты!I29/$I62</f>
        <v>1</v>
      </c>
      <c r="I62" s="97">
        <f>Результаты!K29</f>
        <v>4</v>
      </c>
      <c r="K62" s="189"/>
      <c r="L62" s="190"/>
      <c r="M62" s="50" t="s">
        <v>21</v>
      </c>
      <c r="N62" s="2"/>
      <c r="O62" s="2"/>
      <c r="P62" s="2"/>
      <c r="Q62" s="2">
        <f>E62</f>
        <v>0.25</v>
      </c>
      <c r="R62" s="2"/>
      <c r="S62" s="2"/>
      <c r="T62" s="2"/>
      <c r="U62" s="2">
        <f>F62</f>
        <v>0.5</v>
      </c>
      <c r="V62" s="2"/>
      <c r="W62" s="2"/>
      <c r="X62" s="2"/>
      <c r="Y62" s="2">
        <f>G62</f>
        <v>0.75</v>
      </c>
      <c r="Z62" s="2"/>
      <c r="AA62" s="2"/>
      <c r="AB62" s="2"/>
      <c r="AC62" s="2">
        <f>H62</f>
        <v>1</v>
      </c>
    </row>
    <row r="63" spans="2:29" x14ac:dyDescent="0.35">
      <c r="B63" s="159"/>
      <c r="C63" s="159"/>
      <c r="D63" s="50" t="s">
        <v>20</v>
      </c>
      <c r="E63" s="135">
        <f>Результаты!F30/$I63</f>
        <v>0</v>
      </c>
      <c r="F63" s="135">
        <f>Результаты!G30/$I63</f>
        <v>0</v>
      </c>
      <c r="G63" s="135">
        <f>Результаты!H30/$I63</f>
        <v>0.33333333333333331</v>
      </c>
      <c r="H63" s="135">
        <f>Результаты!I30/$I63</f>
        <v>1</v>
      </c>
      <c r="I63" s="97">
        <f>Результаты!K30</f>
        <v>3</v>
      </c>
      <c r="K63" s="191"/>
      <c r="L63" s="192"/>
      <c r="M63" s="50" t="s">
        <v>20</v>
      </c>
      <c r="N63" s="2"/>
      <c r="O63" s="2"/>
      <c r="P63" s="2"/>
      <c r="Q63" s="2">
        <f>E63</f>
        <v>0</v>
      </c>
      <c r="R63" s="2"/>
      <c r="S63" s="2"/>
      <c r="T63" s="2"/>
      <c r="U63" s="2">
        <f>F63</f>
        <v>0</v>
      </c>
      <c r="V63" s="2"/>
      <c r="W63" s="2"/>
      <c r="X63" s="2"/>
      <c r="Y63" s="2">
        <f>G63</f>
        <v>0.33333333333333331</v>
      </c>
      <c r="Z63" s="2"/>
      <c r="AA63" s="2"/>
      <c r="AB63" s="2"/>
      <c r="AC63" s="2">
        <f>H63</f>
        <v>1</v>
      </c>
    </row>
    <row r="64" spans="2:29" ht="409.5" customHeight="1" x14ac:dyDescent="0.35"/>
    <row r="65" spans="2:29" ht="243.75" customHeight="1" x14ac:dyDescent="0.35"/>
    <row r="66" spans="2:29" ht="21" x14ac:dyDescent="0.5">
      <c r="B66" s="30" t="s">
        <v>547</v>
      </c>
      <c r="L66" s="30" t="s">
        <v>543</v>
      </c>
    </row>
    <row r="68" spans="2:29" x14ac:dyDescent="0.35">
      <c r="B68" s="38" t="s">
        <v>65</v>
      </c>
      <c r="C68" s="196" t="s">
        <v>66</v>
      </c>
      <c r="D68" s="197"/>
      <c r="E68" s="38" t="s">
        <v>83</v>
      </c>
      <c r="F68" s="38" t="s">
        <v>86</v>
      </c>
      <c r="G68" s="38" t="s">
        <v>87</v>
      </c>
      <c r="H68" s="38" t="s">
        <v>88</v>
      </c>
      <c r="I68" s="38" t="s">
        <v>89</v>
      </c>
      <c r="L68" s="97" t="s">
        <v>65</v>
      </c>
      <c r="M68" s="136" t="s">
        <v>66</v>
      </c>
      <c r="N68" s="97" t="s">
        <v>94</v>
      </c>
      <c r="O68" s="97" t="s">
        <v>95</v>
      </c>
      <c r="P68" s="97" t="s">
        <v>96</v>
      </c>
      <c r="Q68" s="97" t="s">
        <v>545</v>
      </c>
      <c r="R68" s="97" t="s">
        <v>97</v>
      </c>
      <c r="S68" s="97" t="s">
        <v>100</v>
      </c>
      <c r="T68" s="97" t="s">
        <v>101</v>
      </c>
      <c r="U68" s="97" t="s">
        <v>102</v>
      </c>
      <c r="V68" s="97" t="s">
        <v>98</v>
      </c>
      <c r="W68" s="97" t="s">
        <v>103</v>
      </c>
      <c r="X68" s="97" t="s">
        <v>104</v>
      </c>
      <c r="Y68" s="97" t="s">
        <v>105</v>
      </c>
      <c r="Z68" s="97" t="s">
        <v>99</v>
      </c>
      <c r="AA68" s="97" t="s">
        <v>106</v>
      </c>
      <c r="AB68" s="97" t="s">
        <v>107</v>
      </c>
      <c r="AC68" s="97" t="s">
        <v>108</v>
      </c>
    </row>
    <row r="69" spans="2:29" x14ac:dyDescent="0.35">
      <c r="B69" s="156" t="s">
        <v>80</v>
      </c>
      <c r="C69" s="138" t="s">
        <v>2</v>
      </c>
      <c r="D69" s="138"/>
      <c r="E69" s="35">
        <f>Результаты!E38/Результаты!J38</f>
        <v>0.1111111111111111</v>
      </c>
      <c r="F69" s="35">
        <f>Результаты!G38/$I69</f>
        <v>0.33333333333333331</v>
      </c>
      <c r="G69" s="35">
        <f>Результаты!H38/$I69</f>
        <v>0.66666666666666663</v>
      </c>
      <c r="H69" s="35">
        <f>Результаты!I38/$I69</f>
        <v>1</v>
      </c>
      <c r="I69" s="38">
        <f>Результаты!J38</f>
        <v>9</v>
      </c>
      <c r="L69" s="169" t="s">
        <v>80</v>
      </c>
      <c r="M69" s="88" t="s">
        <v>2</v>
      </c>
      <c r="N69" s="2">
        <f>E69</f>
        <v>0.1111111111111111</v>
      </c>
      <c r="O69" s="2"/>
      <c r="P69" s="2"/>
      <c r="Q69" s="2">
        <f>E69</f>
        <v>0.1111111111111111</v>
      </c>
      <c r="R69" s="2">
        <f>F69</f>
        <v>0.33333333333333331</v>
      </c>
      <c r="S69" s="2"/>
      <c r="T69" s="2"/>
      <c r="U69" s="2">
        <f>F69</f>
        <v>0.33333333333333331</v>
      </c>
      <c r="V69" s="2">
        <f>G69</f>
        <v>0.66666666666666663</v>
      </c>
      <c r="W69" s="2"/>
      <c r="X69" s="2"/>
      <c r="Y69" s="2">
        <f>G69</f>
        <v>0.66666666666666663</v>
      </c>
      <c r="Z69" s="2">
        <f>H69</f>
        <v>1</v>
      </c>
      <c r="AA69" s="2"/>
      <c r="AB69" s="2"/>
      <c r="AC69" s="2">
        <f>H69</f>
        <v>1</v>
      </c>
    </row>
    <row r="70" spans="2:29" x14ac:dyDescent="0.35">
      <c r="B70" s="156"/>
      <c r="C70" s="139" t="s">
        <v>25</v>
      </c>
      <c r="D70" s="139"/>
      <c r="E70" s="35">
        <f>Результаты!F39/$I70</f>
        <v>0.25</v>
      </c>
      <c r="F70" s="35">
        <f>Результаты!G39/$I70</f>
        <v>0.33333333333333331</v>
      </c>
      <c r="G70" s="35">
        <f>Результаты!H39/$I70</f>
        <v>0.66666666666666663</v>
      </c>
      <c r="H70" s="35">
        <f>Результаты!I39/$I70</f>
        <v>1</v>
      </c>
      <c r="I70" s="97">
        <f>Результаты!J39</f>
        <v>12</v>
      </c>
      <c r="L70" s="170"/>
      <c r="M70" s="89" t="s">
        <v>25</v>
      </c>
      <c r="N70" s="2">
        <f t="shared" ref="N70:N72" si="24">E70</f>
        <v>0.25</v>
      </c>
      <c r="O70" s="2"/>
      <c r="P70" s="2"/>
      <c r="Q70" s="2"/>
      <c r="R70" s="2">
        <f t="shared" ref="R70:R72" si="25">F70</f>
        <v>0.33333333333333331</v>
      </c>
      <c r="S70" s="2"/>
      <c r="T70" s="2"/>
      <c r="U70" s="2"/>
      <c r="V70" s="2">
        <f t="shared" ref="V70:V72" si="26">G70</f>
        <v>0.66666666666666663</v>
      </c>
      <c r="W70" s="2"/>
      <c r="X70" s="2"/>
      <c r="Y70" s="2"/>
      <c r="Z70" s="2">
        <f t="shared" ref="Z70:Z72" si="27">H70</f>
        <v>1</v>
      </c>
      <c r="AA70" s="2"/>
      <c r="AB70" s="2"/>
      <c r="AC70" s="2"/>
    </row>
    <row r="71" spans="2:29" x14ac:dyDescent="0.35">
      <c r="B71" s="156"/>
      <c r="C71" s="141" t="s">
        <v>26</v>
      </c>
      <c r="D71" s="141"/>
      <c r="E71" s="35">
        <f>Результаты!F40/$I71</f>
        <v>0</v>
      </c>
      <c r="F71" s="35">
        <f>Результаты!G40/$I71</f>
        <v>0.5</v>
      </c>
      <c r="G71" s="35">
        <f>Результаты!H40/$I71</f>
        <v>1</v>
      </c>
      <c r="H71" s="35">
        <f>Результаты!I40/$I71</f>
        <v>1</v>
      </c>
      <c r="I71" s="97">
        <f>Результаты!J40</f>
        <v>4</v>
      </c>
      <c r="L71" s="171"/>
      <c r="M71" s="90" t="s">
        <v>26</v>
      </c>
      <c r="N71" s="2">
        <f t="shared" si="24"/>
        <v>0</v>
      </c>
      <c r="O71" s="2"/>
      <c r="P71" s="2"/>
      <c r="Q71" s="2"/>
      <c r="R71" s="2">
        <f t="shared" si="25"/>
        <v>0.5</v>
      </c>
      <c r="S71" s="2"/>
      <c r="T71" s="2"/>
      <c r="U71" s="2"/>
      <c r="V71" s="2">
        <f t="shared" si="26"/>
        <v>1</v>
      </c>
      <c r="W71" s="2"/>
      <c r="X71" s="2"/>
      <c r="Y71" s="2"/>
      <c r="Z71" s="2">
        <f t="shared" si="27"/>
        <v>1</v>
      </c>
      <c r="AA71" s="2"/>
      <c r="AB71" s="2"/>
      <c r="AC71" s="2"/>
    </row>
    <row r="72" spans="2:29" x14ac:dyDescent="0.35">
      <c r="B72" s="157" t="s">
        <v>79</v>
      </c>
      <c r="C72" s="145" t="s">
        <v>42</v>
      </c>
      <c r="D72" s="145"/>
      <c r="E72" s="35">
        <f>Результаты!F41/$I72</f>
        <v>0.33333333333333331</v>
      </c>
      <c r="F72" s="35">
        <f>Результаты!G41/$I72</f>
        <v>0.53333333333333333</v>
      </c>
      <c r="G72" s="35">
        <f>Результаты!H41/$I72</f>
        <v>0.8</v>
      </c>
      <c r="H72" s="35">
        <f>Результаты!I41/$I72</f>
        <v>1</v>
      </c>
      <c r="I72" s="97">
        <f>Результаты!J41</f>
        <v>15</v>
      </c>
      <c r="L72" s="172" t="s">
        <v>79</v>
      </c>
      <c r="M72" s="91" t="s">
        <v>42</v>
      </c>
      <c r="N72" s="2">
        <f t="shared" si="24"/>
        <v>0.33333333333333331</v>
      </c>
      <c r="O72" s="2">
        <f>E72</f>
        <v>0.33333333333333331</v>
      </c>
      <c r="P72" s="2"/>
      <c r="Q72" s="2"/>
      <c r="R72" s="2">
        <f t="shared" si="25"/>
        <v>0.53333333333333333</v>
      </c>
      <c r="S72" s="2">
        <f>F72</f>
        <v>0.53333333333333333</v>
      </c>
      <c r="T72" s="2"/>
      <c r="U72" s="2"/>
      <c r="V72" s="2">
        <f t="shared" si="26"/>
        <v>0.8</v>
      </c>
      <c r="W72" s="2">
        <f>G72</f>
        <v>0.8</v>
      </c>
      <c r="X72" s="2"/>
      <c r="Y72" s="2"/>
      <c r="Z72" s="2">
        <f t="shared" si="27"/>
        <v>1</v>
      </c>
      <c r="AA72" s="2">
        <f>H72</f>
        <v>1</v>
      </c>
      <c r="AB72" s="2"/>
      <c r="AC72" s="2"/>
    </row>
    <row r="73" spans="2:29" x14ac:dyDescent="0.35">
      <c r="B73" s="157"/>
      <c r="C73" s="146" t="s">
        <v>15</v>
      </c>
      <c r="D73" s="146"/>
      <c r="E73" s="35">
        <f>Результаты!F42/$I73</f>
        <v>0.33333333333333331</v>
      </c>
      <c r="F73" s="35">
        <f>Результаты!G42/$I73</f>
        <v>0.66666666666666663</v>
      </c>
      <c r="G73" s="35">
        <f>Результаты!H42/$I73</f>
        <v>0.83333333333333337</v>
      </c>
      <c r="H73" s="35">
        <f>Результаты!I42/$I73</f>
        <v>1</v>
      </c>
      <c r="I73" s="97">
        <f>Результаты!J42</f>
        <v>6</v>
      </c>
      <c r="L73" s="173"/>
      <c r="M73" s="92" t="s">
        <v>15</v>
      </c>
      <c r="N73" s="2"/>
      <c r="O73" s="2">
        <f t="shared" ref="O73:O76" si="28">E73</f>
        <v>0.33333333333333331</v>
      </c>
      <c r="P73" s="2"/>
      <c r="Q73" s="2"/>
      <c r="R73" s="2"/>
      <c r="S73" s="2">
        <f t="shared" ref="S73:S76" si="29">F73</f>
        <v>0.66666666666666663</v>
      </c>
      <c r="T73" s="2"/>
      <c r="U73" s="2"/>
      <c r="V73" s="2"/>
      <c r="W73" s="2">
        <f t="shared" ref="W73:W76" si="30">G73</f>
        <v>0.83333333333333337</v>
      </c>
      <c r="X73" s="2"/>
      <c r="Y73" s="2"/>
      <c r="Z73" s="2"/>
      <c r="AA73" s="2">
        <f t="shared" ref="AA73:AA76" si="31">H73</f>
        <v>1</v>
      </c>
      <c r="AB73" s="2"/>
      <c r="AC73" s="2"/>
    </row>
    <row r="74" spans="2:29" x14ac:dyDescent="0.35">
      <c r="B74" s="157"/>
      <c r="C74" s="142" t="s">
        <v>78</v>
      </c>
      <c r="D74" s="142"/>
      <c r="E74" s="35">
        <f>Результаты!F43/$I74</f>
        <v>0.45454545454545453</v>
      </c>
      <c r="F74" s="35">
        <f>Результаты!G43/$I74</f>
        <v>0.54545454545454541</v>
      </c>
      <c r="G74" s="35">
        <f>Результаты!H43/$I74</f>
        <v>0.72727272727272729</v>
      </c>
      <c r="H74" s="35">
        <f>Результаты!I43/$I74</f>
        <v>1</v>
      </c>
      <c r="I74" s="97">
        <f>Результаты!J43</f>
        <v>11</v>
      </c>
      <c r="L74" s="173"/>
      <c r="M74" s="15" t="s">
        <v>78</v>
      </c>
      <c r="N74" s="2"/>
      <c r="O74" s="2">
        <f t="shared" si="28"/>
        <v>0.45454545454545453</v>
      </c>
      <c r="P74" s="2"/>
      <c r="Q74" s="2"/>
      <c r="R74" s="2"/>
      <c r="S74" s="2">
        <f t="shared" si="29"/>
        <v>0.54545454545454541</v>
      </c>
      <c r="T74" s="2"/>
      <c r="U74" s="2"/>
      <c r="V74" s="2"/>
      <c r="W74" s="2">
        <f t="shared" si="30"/>
        <v>0.72727272727272729</v>
      </c>
      <c r="X74" s="2"/>
      <c r="Y74" s="2"/>
      <c r="Z74" s="2"/>
      <c r="AA74" s="2">
        <f t="shared" si="31"/>
        <v>1</v>
      </c>
      <c r="AB74" s="2"/>
      <c r="AC74" s="2"/>
    </row>
    <row r="75" spans="2:29" x14ac:dyDescent="0.35">
      <c r="B75" s="157"/>
      <c r="C75" s="143" t="s">
        <v>76</v>
      </c>
      <c r="D75" s="143"/>
      <c r="E75" s="35">
        <f>Результаты!F44/$I75</f>
        <v>0.16666666666666666</v>
      </c>
      <c r="F75" s="35">
        <f>Результаты!G44/$I75</f>
        <v>0.5</v>
      </c>
      <c r="G75" s="35">
        <f>Результаты!H44/$I75</f>
        <v>0.83333333333333337</v>
      </c>
      <c r="H75" s="35">
        <f>Результаты!I44/$I75</f>
        <v>1</v>
      </c>
      <c r="I75" s="97">
        <f>Результаты!J44</f>
        <v>6</v>
      </c>
      <c r="L75" s="174"/>
      <c r="M75" s="58" t="s">
        <v>76</v>
      </c>
      <c r="N75" s="2"/>
      <c r="O75" s="2">
        <f t="shared" si="28"/>
        <v>0.16666666666666666</v>
      </c>
      <c r="P75" s="2"/>
      <c r="Q75" s="2"/>
      <c r="R75" s="2"/>
      <c r="S75" s="2">
        <f t="shared" si="29"/>
        <v>0.5</v>
      </c>
      <c r="T75" s="2"/>
      <c r="U75" s="2"/>
      <c r="V75" s="2"/>
      <c r="W75" s="2">
        <f t="shared" si="30"/>
        <v>0.83333333333333337</v>
      </c>
      <c r="X75" s="2"/>
      <c r="Y75" s="2"/>
      <c r="Z75" s="2"/>
      <c r="AA75" s="2">
        <f t="shared" si="31"/>
        <v>1</v>
      </c>
      <c r="AB75" s="2"/>
      <c r="AC75" s="2"/>
    </row>
    <row r="76" spans="2:29" x14ac:dyDescent="0.35">
      <c r="B76" s="158" t="s">
        <v>82</v>
      </c>
      <c r="C76" s="152" t="s">
        <v>3</v>
      </c>
      <c r="D76" s="152"/>
      <c r="E76" s="35">
        <f>Результаты!F45/$I76</f>
        <v>0.3</v>
      </c>
      <c r="F76" s="35">
        <f>Результаты!G45/$I76</f>
        <v>0.6</v>
      </c>
      <c r="G76" s="35">
        <f>Результаты!H45/$I76</f>
        <v>0.8</v>
      </c>
      <c r="H76" s="35">
        <f>Результаты!I45/$I76</f>
        <v>1</v>
      </c>
      <c r="I76" s="97">
        <f>Результаты!J45</f>
        <v>10</v>
      </c>
      <c r="L76" s="178" t="s">
        <v>82</v>
      </c>
      <c r="M76" s="21" t="s">
        <v>3</v>
      </c>
      <c r="N76" s="2"/>
      <c r="O76" s="2">
        <f t="shared" si="28"/>
        <v>0.3</v>
      </c>
      <c r="P76" s="2">
        <f>E76</f>
        <v>0.3</v>
      </c>
      <c r="Q76" s="2"/>
      <c r="R76" s="2"/>
      <c r="S76" s="2">
        <f t="shared" si="29"/>
        <v>0.6</v>
      </c>
      <c r="T76" s="2">
        <f>F76</f>
        <v>0.6</v>
      </c>
      <c r="U76" s="2"/>
      <c r="V76" s="2"/>
      <c r="W76" s="2">
        <f t="shared" si="30"/>
        <v>0.8</v>
      </c>
      <c r="X76" s="2">
        <f>G76</f>
        <v>0.8</v>
      </c>
      <c r="Y76" s="2"/>
      <c r="Z76" s="2"/>
      <c r="AA76" s="2">
        <f t="shared" si="31"/>
        <v>1</v>
      </c>
      <c r="AB76" s="2">
        <f>H76</f>
        <v>1</v>
      </c>
      <c r="AC76" s="2"/>
    </row>
    <row r="77" spans="2:29" ht="15" customHeight="1" x14ac:dyDescent="0.35">
      <c r="B77" s="158"/>
      <c r="C77" s="153" t="s">
        <v>4</v>
      </c>
      <c r="D77" s="153"/>
      <c r="E77" s="35">
        <f>Результаты!F46/$I77</f>
        <v>0.33333333333333331</v>
      </c>
      <c r="F77" s="35">
        <f>Результаты!G46/$I77</f>
        <v>0.66666666666666663</v>
      </c>
      <c r="G77" s="35">
        <f>Результаты!H46/$I77</f>
        <v>0.83333333333333337</v>
      </c>
      <c r="H77" s="35">
        <f>Результаты!I46/$I77</f>
        <v>1</v>
      </c>
      <c r="I77" s="97">
        <f>Результаты!J46</f>
        <v>6</v>
      </c>
      <c r="L77" s="180"/>
      <c r="M77" s="24" t="s">
        <v>4</v>
      </c>
      <c r="N77" s="2"/>
      <c r="O77" s="2"/>
      <c r="P77" s="2">
        <f t="shared" ref="P77:P78" si="32">E77</f>
        <v>0.33333333333333331</v>
      </c>
      <c r="Q77" s="2"/>
      <c r="R77" s="2"/>
      <c r="S77" s="2"/>
      <c r="T77" s="2">
        <f t="shared" ref="T77:T78" si="33">F77</f>
        <v>0.66666666666666663</v>
      </c>
      <c r="U77" s="2"/>
      <c r="V77" s="2"/>
      <c r="W77" s="2"/>
      <c r="X77" s="2">
        <f t="shared" ref="X77:X78" si="34">G77</f>
        <v>0.83333333333333337</v>
      </c>
      <c r="Y77" s="2"/>
      <c r="Z77" s="2"/>
      <c r="AA77" s="2"/>
      <c r="AB77" s="2">
        <f t="shared" ref="AB77:AB78" si="35">H77</f>
        <v>1</v>
      </c>
      <c r="AC77" s="2"/>
    </row>
    <row r="78" spans="2:29" ht="15" customHeight="1" x14ac:dyDescent="0.35">
      <c r="B78" s="159" t="s">
        <v>81</v>
      </c>
      <c r="C78" s="148" t="s">
        <v>22</v>
      </c>
      <c r="D78" s="148"/>
      <c r="E78" s="35">
        <f>Вычисления!E27</f>
        <v>0.25</v>
      </c>
      <c r="F78" s="35">
        <f>Вычисления!F27</f>
        <v>0.5</v>
      </c>
      <c r="G78" s="35">
        <f>Вычисления!G27</f>
        <v>0.75</v>
      </c>
      <c r="H78" s="35">
        <f>Вычисления!H27</f>
        <v>1</v>
      </c>
      <c r="I78" s="97">
        <f>Результаты!J47</f>
        <v>4</v>
      </c>
      <c r="L78" s="198" t="s">
        <v>81</v>
      </c>
      <c r="M78" s="27" t="s">
        <v>22</v>
      </c>
      <c r="N78" s="2"/>
      <c r="O78" s="2"/>
      <c r="P78" s="2">
        <f t="shared" si="32"/>
        <v>0.25</v>
      </c>
      <c r="Q78" s="2">
        <f>E78</f>
        <v>0.25</v>
      </c>
      <c r="R78" s="2"/>
      <c r="S78" s="2"/>
      <c r="T78" s="2">
        <f t="shared" si="33"/>
        <v>0.5</v>
      </c>
      <c r="U78" s="2">
        <f>F78</f>
        <v>0.5</v>
      </c>
      <c r="V78" s="2"/>
      <c r="W78" s="2"/>
      <c r="X78" s="2">
        <f t="shared" si="34"/>
        <v>0.75</v>
      </c>
      <c r="Y78" s="2">
        <f>G78</f>
        <v>0.75</v>
      </c>
      <c r="Z78" s="2"/>
      <c r="AA78" s="2"/>
      <c r="AB78" s="2">
        <f t="shared" si="35"/>
        <v>1</v>
      </c>
      <c r="AC78" s="2">
        <f>H78</f>
        <v>1</v>
      </c>
    </row>
    <row r="79" spans="2:29" ht="15" customHeight="1" x14ac:dyDescent="0.35">
      <c r="B79" s="159"/>
      <c r="C79" s="148" t="s">
        <v>21</v>
      </c>
      <c r="D79" s="148"/>
      <c r="E79" s="35">
        <f>Вычисления!E28</f>
        <v>0.25</v>
      </c>
      <c r="F79" s="35">
        <f>Вычисления!F28</f>
        <v>0.5</v>
      </c>
      <c r="G79" s="35">
        <f>Вычисления!G28</f>
        <v>0.75</v>
      </c>
      <c r="H79" s="35">
        <f>Вычисления!H28</f>
        <v>1</v>
      </c>
      <c r="I79" s="97">
        <f>Результаты!J48</f>
        <v>4</v>
      </c>
      <c r="L79" s="199"/>
      <c r="M79" s="27" t="s">
        <v>21</v>
      </c>
      <c r="N79" s="2"/>
      <c r="O79" s="2"/>
      <c r="P79" s="2"/>
      <c r="Q79" s="2">
        <f t="shared" ref="Q79:Q80" si="36">E79</f>
        <v>0.25</v>
      </c>
      <c r="R79" s="2"/>
      <c r="S79" s="2"/>
      <c r="T79" s="2"/>
      <c r="U79" s="2">
        <f t="shared" ref="U79:U80" si="37">F79</f>
        <v>0.5</v>
      </c>
      <c r="V79" s="2"/>
      <c r="W79" s="2"/>
      <c r="X79" s="2"/>
      <c r="Y79" s="2">
        <f t="shared" ref="Y79:Y80" si="38">G79</f>
        <v>0.75</v>
      </c>
      <c r="Z79" s="2"/>
      <c r="AA79" s="2"/>
      <c r="AB79" s="2"/>
      <c r="AC79" s="2">
        <f t="shared" ref="AC79:AC80" si="39">H79</f>
        <v>1</v>
      </c>
    </row>
    <row r="80" spans="2:29" x14ac:dyDescent="0.35">
      <c r="B80" s="159"/>
      <c r="C80" s="148" t="s">
        <v>20</v>
      </c>
      <c r="D80" s="148"/>
      <c r="E80" s="35">
        <f>Вычисления!E29</f>
        <v>0</v>
      </c>
      <c r="F80" s="35">
        <f>Вычисления!F29</f>
        <v>0</v>
      </c>
      <c r="G80" s="35">
        <f>Вычисления!G29</f>
        <v>0.33333333333333331</v>
      </c>
      <c r="H80" s="35">
        <f>Вычисления!H29</f>
        <v>1</v>
      </c>
      <c r="I80" s="97">
        <f>Результаты!J49</f>
        <v>3</v>
      </c>
      <c r="L80" s="200"/>
      <c r="M80" s="27" t="s">
        <v>20</v>
      </c>
      <c r="N80" s="2"/>
      <c r="O80" s="2"/>
      <c r="P80" s="2"/>
      <c r="Q80" s="2">
        <f t="shared" si="36"/>
        <v>0</v>
      </c>
      <c r="R80" s="2"/>
      <c r="S80" s="2"/>
      <c r="T80" s="2"/>
      <c r="U80" s="2">
        <f t="shared" si="37"/>
        <v>0</v>
      </c>
      <c r="V80" s="2"/>
      <c r="W80" s="2"/>
      <c r="X80" s="2"/>
      <c r="Y80" s="2">
        <f t="shared" si="38"/>
        <v>0.33333333333333331</v>
      </c>
      <c r="Z80" s="2"/>
      <c r="AA80" s="2"/>
      <c r="AB80" s="2"/>
      <c r="AC80" s="2">
        <f t="shared" si="39"/>
        <v>1</v>
      </c>
    </row>
    <row r="81" spans="2:29" ht="254.25" customHeight="1" x14ac:dyDescent="0.35"/>
    <row r="83" spans="2:29" ht="317.25" customHeight="1" x14ac:dyDescent="0.35"/>
    <row r="84" spans="2:29" ht="21" x14ac:dyDescent="0.5">
      <c r="B84" s="30" t="s">
        <v>548</v>
      </c>
      <c r="L84" s="30" t="s">
        <v>543</v>
      </c>
    </row>
    <row r="86" spans="2:29" x14ac:dyDescent="0.35">
      <c r="B86" s="97" t="s">
        <v>65</v>
      </c>
      <c r="C86" s="196" t="s">
        <v>66</v>
      </c>
      <c r="D86" s="197"/>
      <c r="E86" s="97" t="s">
        <v>83</v>
      </c>
      <c r="F86" s="97" t="s">
        <v>86</v>
      </c>
      <c r="G86" s="97" t="s">
        <v>87</v>
      </c>
      <c r="H86" s="97" t="s">
        <v>88</v>
      </c>
      <c r="I86" s="97" t="s">
        <v>89</v>
      </c>
      <c r="L86" s="97" t="s">
        <v>65</v>
      </c>
      <c r="M86" s="136" t="s">
        <v>66</v>
      </c>
      <c r="N86" s="97" t="s">
        <v>94</v>
      </c>
      <c r="O86" s="97" t="s">
        <v>95</v>
      </c>
      <c r="P86" s="97" t="s">
        <v>96</v>
      </c>
      <c r="Q86" s="97" t="s">
        <v>545</v>
      </c>
      <c r="R86" s="97" t="s">
        <v>97</v>
      </c>
      <c r="S86" s="97" t="s">
        <v>100</v>
      </c>
      <c r="T86" s="97" t="s">
        <v>101</v>
      </c>
      <c r="U86" s="97" t="s">
        <v>102</v>
      </c>
      <c r="V86" s="97" t="s">
        <v>98</v>
      </c>
      <c r="W86" s="97" t="s">
        <v>103</v>
      </c>
      <c r="X86" s="97" t="s">
        <v>104</v>
      </c>
      <c r="Y86" s="97" t="s">
        <v>105</v>
      </c>
      <c r="Z86" s="97" t="s">
        <v>99</v>
      </c>
      <c r="AA86" s="97" t="s">
        <v>106</v>
      </c>
      <c r="AB86" s="97" t="s">
        <v>107</v>
      </c>
      <c r="AC86" s="97" t="s">
        <v>108</v>
      </c>
    </row>
    <row r="87" spans="2:29" x14ac:dyDescent="0.35">
      <c r="B87" s="156" t="s">
        <v>80</v>
      </c>
      <c r="C87" s="138" t="s">
        <v>2</v>
      </c>
      <c r="D87" s="138"/>
      <c r="E87" s="35">
        <f>Результаты!F38/$I87</f>
        <v>0.1</v>
      </c>
      <c r="F87" s="35">
        <f>Результаты!G38/$I87</f>
        <v>0.3</v>
      </c>
      <c r="G87" s="35">
        <f>Результаты!H38/$I87</f>
        <v>0.6</v>
      </c>
      <c r="H87" s="35">
        <f>Результаты!I38/$I87</f>
        <v>0.9</v>
      </c>
      <c r="I87" s="97">
        <f>Результаты!K38</f>
        <v>10</v>
      </c>
      <c r="L87" s="169" t="s">
        <v>80</v>
      </c>
      <c r="M87" s="88" t="s">
        <v>2</v>
      </c>
      <c r="N87" s="2">
        <f>E87</f>
        <v>0.1</v>
      </c>
      <c r="O87" s="2"/>
      <c r="P87" s="2"/>
      <c r="Q87" s="2">
        <f>E87</f>
        <v>0.1</v>
      </c>
      <c r="R87" s="2">
        <f>F87</f>
        <v>0.3</v>
      </c>
      <c r="S87" s="2"/>
      <c r="T87" s="2"/>
      <c r="U87" s="2">
        <f>F87</f>
        <v>0.3</v>
      </c>
      <c r="V87" s="2">
        <f>G87</f>
        <v>0.6</v>
      </c>
      <c r="W87" s="2"/>
      <c r="X87" s="2"/>
      <c r="Y87" s="2">
        <f>G87</f>
        <v>0.6</v>
      </c>
      <c r="Z87" s="2">
        <f>H87</f>
        <v>0.9</v>
      </c>
      <c r="AA87" s="2"/>
      <c r="AB87" s="2"/>
      <c r="AC87" s="2">
        <f>H87</f>
        <v>0.9</v>
      </c>
    </row>
    <row r="88" spans="2:29" x14ac:dyDescent="0.35">
      <c r="B88" s="156"/>
      <c r="C88" s="139" t="s">
        <v>25</v>
      </c>
      <c r="D88" s="139"/>
      <c r="E88" s="35">
        <f>Результаты!F39/$I88</f>
        <v>0.21428571428571427</v>
      </c>
      <c r="F88" s="35">
        <f>Результаты!G39/$I88</f>
        <v>0.2857142857142857</v>
      </c>
      <c r="G88" s="35">
        <f>Результаты!H39/$I88</f>
        <v>0.5714285714285714</v>
      </c>
      <c r="H88" s="35">
        <f>Результаты!I39/$I88</f>
        <v>0.8571428571428571</v>
      </c>
      <c r="I88" s="97">
        <f>Результаты!K39</f>
        <v>14</v>
      </c>
      <c r="L88" s="170"/>
      <c r="M88" s="89" t="s">
        <v>25</v>
      </c>
      <c r="N88" s="2">
        <f t="shared" ref="N88:N90" si="40">E88</f>
        <v>0.21428571428571427</v>
      </c>
      <c r="O88" s="2"/>
      <c r="P88" s="2"/>
      <c r="Q88" s="2"/>
      <c r="R88" s="2">
        <f t="shared" ref="R88:R90" si="41">F88</f>
        <v>0.2857142857142857</v>
      </c>
      <c r="S88" s="2"/>
      <c r="T88" s="2"/>
      <c r="U88" s="2"/>
      <c r="V88" s="2">
        <f t="shared" ref="V88:V90" si="42">G88</f>
        <v>0.5714285714285714</v>
      </c>
      <c r="W88" s="2"/>
      <c r="X88" s="2"/>
      <c r="Y88" s="2"/>
      <c r="Z88" s="2">
        <f t="shared" ref="Z88:Z90" si="43">H88</f>
        <v>0.8571428571428571</v>
      </c>
      <c r="AA88" s="2"/>
      <c r="AB88" s="2"/>
      <c r="AC88" s="2"/>
    </row>
    <row r="89" spans="2:29" x14ac:dyDescent="0.35">
      <c r="B89" s="156"/>
      <c r="C89" s="141" t="s">
        <v>26</v>
      </c>
      <c r="D89" s="141"/>
      <c r="E89" s="35">
        <f>Результаты!F40/$I89</f>
        <v>0</v>
      </c>
      <c r="F89" s="35">
        <f>Результаты!G40/$I89</f>
        <v>0.5</v>
      </c>
      <c r="G89" s="35">
        <f>Результаты!H40/$I89</f>
        <v>1</v>
      </c>
      <c r="H89" s="35">
        <f>Результаты!I40/$I89</f>
        <v>1</v>
      </c>
      <c r="I89" s="97">
        <f>Результаты!K40</f>
        <v>4</v>
      </c>
      <c r="L89" s="171"/>
      <c r="M89" s="90" t="s">
        <v>26</v>
      </c>
      <c r="N89" s="2">
        <f t="shared" si="40"/>
        <v>0</v>
      </c>
      <c r="O89" s="2"/>
      <c r="P89" s="2"/>
      <c r="Q89" s="2"/>
      <c r="R89" s="2">
        <f t="shared" si="41"/>
        <v>0.5</v>
      </c>
      <c r="S89" s="2"/>
      <c r="T89" s="2"/>
      <c r="U89" s="2"/>
      <c r="V89" s="2">
        <f t="shared" si="42"/>
        <v>1</v>
      </c>
      <c r="W89" s="2"/>
      <c r="X89" s="2"/>
      <c r="Y89" s="2"/>
      <c r="Z89" s="2">
        <f t="shared" si="43"/>
        <v>1</v>
      </c>
      <c r="AA89" s="2"/>
      <c r="AB89" s="2"/>
      <c r="AC89" s="2"/>
    </row>
    <row r="90" spans="2:29" x14ac:dyDescent="0.35">
      <c r="B90" s="157" t="s">
        <v>79</v>
      </c>
      <c r="C90" s="145" t="s">
        <v>42</v>
      </c>
      <c r="D90" s="145"/>
      <c r="E90" s="35">
        <f>Результаты!F41/$I90</f>
        <v>0.3125</v>
      </c>
      <c r="F90" s="35">
        <f>Результаты!G41/$I90</f>
        <v>0.5</v>
      </c>
      <c r="G90" s="35">
        <f>Результаты!H41/$I90</f>
        <v>0.75</v>
      </c>
      <c r="H90" s="35">
        <f>Результаты!I41/$I90</f>
        <v>0.9375</v>
      </c>
      <c r="I90" s="97">
        <f>Результаты!K41</f>
        <v>16</v>
      </c>
      <c r="L90" s="172" t="s">
        <v>79</v>
      </c>
      <c r="M90" s="91" t="s">
        <v>42</v>
      </c>
      <c r="N90" s="2">
        <f t="shared" si="40"/>
        <v>0.3125</v>
      </c>
      <c r="O90" s="2">
        <f>E90</f>
        <v>0.3125</v>
      </c>
      <c r="P90" s="2"/>
      <c r="Q90" s="2"/>
      <c r="R90" s="2">
        <f t="shared" si="41"/>
        <v>0.5</v>
      </c>
      <c r="S90" s="2">
        <f>F90</f>
        <v>0.5</v>
      </c>
      <c r="T90" s="2"/>
      <c r="U90" s="2"/>
      <c r="V90" s="2">
        <f t="shared" si="42"/>
        <v>0.75</v>
      </c>
      <c r="W90" s="2">
        <f>G90</f>
        <v>0.75</v>
      </c>
      <c r="X90" s="2"/>
      <c r="Y90" s="2"/>
      <c r="Z90" s="2">
        <f t="shared" si="43"/>
        <v>0.9375</v>
      </c>
      <c r="AA90" s="2">
        <f>H90</f>
        <v>0.9375</v>
      </c>
      <c r="AB90" s="2"/>
      <c r="AC90" s="2"/>
    </row>
    <row r="91" spans="2:29" x14ac:dyDescent="0.35">
      <c r="B91" s="157"/>
      <c r="C91" s="146" t="s">
        <v>15</v>
      </c>
      <c r="D91" s="146"/>
      <c r="E91" s="35">
        <f>Результаты!F42/$I91</f>
        <v>0.2857142857142857</v>
      </c>
      <c r="F91" s="35">
        <f>Результаты!G42/$I91</f>
        <v>0.5714285714285714</v>
      </c>
      <c r="G91" s="35">
        <f>Результаты!H42/$I91</f>
        <v>0.7142857142857143</v>
      </c>
      <c r="H91" s="35">
        <f>Результаты!I42/$I91</f>
        <v>0.8571428571428571</v>
      </c>
      <c r="I91" s="97">
        <f>Результаты!K42</f>
        <v>7</v>
      </c>
      <c r="L91" s="173"/>
      <c r="M91" s="92" t="s">
        <v>15</v>
      </c>
      <c r="N91" s="2"/>
      <c r="O91" s="2">
        <f t="shared" ref="O91:O94" si="44">E91</f>
        <v>0.2857142857142857</v>
      </c>
      <c r="P91" s="2"/>
      <c r="Q91" s="2"/>
      <c r="R91" s="2"/>
      <c r="S91" s="2">
        <f t="shared" ref="S91:S94" si="45">F91</f>
        <v>0.5714285714285714</v>
      </c>
      <c r="T91" s="2"/>
      <c r="U91" s="2"/>
      <c r="V91" s="2"/>
      <c r="W91" s="2">
        <f t="shared" ref="W91:W94" si="46">G91</f>
        <v>0.7142857142857143</v>
      </c>
      <c r="X91" s="2"/>
      <c r="Y91" s="2"/>
      <c r="Z91" s="2"/>
      <c r="AA91" s="2">
        <f t="shared" ref="AA91:AA94" si="47">H91</f>
        <v>0.8571428571428571</v>
      </c>
      <c r="AB91" s="2"/>
      <c r="AC91" s="2"/>
    </row>
    <row r="92" spans="2:29" x14ac:dyDescent="0.35">
      <c r="B92" s="157"/>
      <c r="C92" s="142" t="s">
        <v>78</v>
      </c>
      <c r="D92" s="142"/>
      <c r="E92" s="35">
        <f>Результаты!F43/$I92</f>
        <v>0.41666666666666669</v>
      </c>
      <c r="F92" s="35">
        <f>Результаты!G43/$I92</f>
        <v>0.5</v>
      </c>
      <c r="G92" s="35">
        <f>Результаты!H43/$I92</f>
        <v>0.66666666666666663</v>
      </c>
      <c r="H92" s="35">
        <f>Результаты!I43/$I92</f>
        <v>0.91666666666666663</v>
      </c>
      <c r="I92" s="97">
        <f>Результаты!K43</f>
        <v>12</v>
      </c>
      <c r="L92" s="173"/>
      <c r="M92" s="15" t="s">
        <v>78</v>
      </c>
      <c r="N92" s="2"/>
      <c r="O92" s="2">
        <f t="shared" si="44"/>
        <v>0.41666666666666669</v>
      </c>
      <c r="P92" s="2"/>
      <c r="Q92" s="2"/>
      <c r="R92" s="2"/>
      <c r="S92" s="2">
        <f t="shared" si="45"/>
        <v>0.5</v>
      </c>
      <c r="T92" s="2"/>
      <c r="U92" s="2"/>
      <c r="V92" s="2"/>
      <c r="W92" s="2">
        <f t="shared" si="46"/>
        <v>0.66666666666666663</v>
      </c>
      <c r="X92" s="2"/>
      <c r="Y92" s="2"/>
      <c r="Z92" s="2"/>
      <c r="AA92" s="2">
        <f t="shared" si="47"/>
        <v>0.91666666666666663</v>
      </c>
      <c r="AB92" s="2"/>
      <c r="AC92" s="2"/>
    </row>
    <row r="93" spans="2:29" x14ac:dyDescent="0.35">
      <c r="B93" s="157"/>
      <c r="C93" s="143" t="s">
        <v>76</v>
      </c>
      <c r="D93" s="143"/>
      <c r="E93" s="35">
        <f>Результаты!F44/$I93</f>
        <v>0.16666666666666666</v>
      </c>
      <c r="F93" s="35">
        <f>Результаты!G44/$I93</f>
        <v>0.5</v>
      </c>
      <c r="G93" s="35">
        <f>Результаты!H44/$I93</f>
        <v>0.83333333333333337</v>
      </c>
      <c r="H93" s="35">
        <f>Результаты!I44/$I93</f>
        <v>1</v>
      </c>
      <c r="I93" s="97">
        <f>Результаты!K44</f>
        <v>6</v>
      </c>
      <c r="L93" s="174"/>
      <c r="M93" s="58" t="s">
        <v>76</v>
      </c>
      <c r="N93" s="2"/>
      <c r="O93" s="2">
        <f t="shared" si="44"/>
        <v>0.16666666666666666</v>
      </c>
      <c r="P93" s="2"/>
      <c r="Q93" s="2"/>
      <c r="R93" s="2"/>
      <c r="S93" s="2">
        <f t="shared" si="45"/>
        <v>0.5</v>
      </c>
      <c r="T93" s="2"/>
      <c r="U93" s="2"/>
      <c r="V93" s="2"/>
      <c r="W93" s="2">
        <f t="shared" si="46"/>
        <v>0.83333333333333337</v>
      </c>
      <c r="X93" s="2"/>
      <c r="Y93" s="2"/>
      <c r="Z93" s="2"/>
      <c r="AA93" s="2">
        <f t="shared" si="47"/>
        <v>1</v>
      </c>
      <c r="AB93" s="2"/>
      <c r="AC93" s="2"/>
    </row>
    <row r="94" spans="2:29" x14ac:dyDescent="0.35">
      <c r="B94" s="158" t="s">
        <v>82</v>
      </c>
      <c r="C94" s="152" t="s">
        <v>3</v>
      </c>
      <c r="D94" s="152"/>
      <c r="E94" s="35">
        <f>Результаты!F45/$I94</f>
        <v>0.3</v>
      </c>
      <c r="F94" s="35">
        <f>Результаты!G45/$I94</f>
        <v>0.6</v>
      </c>
      <c r="G94" s="35">
        <f>Результаты!H45/$I94</f>
        <v>0.8</v>
      </c>
      <c r="H94" s="35">
        <f>Результаты!I45/$I94</f>
        <v>1</v>
      </c>
      <c r="I94" s="97">
        <f>Результаты!K45</f>
        <v>10</v>
      </c>
      <c r="L94" s="178" t="s">
        <v>82</v>
      </c>
      <c r="M94" s="21" t="s">
        <v>3</v>
      </c>
      <c r="N94" s="2"/>
      <c r="O94" s="2">
        <f t="shared" si="44"/>
        <v>0.3</v>
      </c>
      <c r="P94" s="2">
        <f>E94</f>
        <v>0.3</v>
      </c>
      <c r="Q94" s="2"/>
      <c r="R94" s="2"/>
      <c r="S94" s="2">
        <f t="shared" si="45"/>
        <v>0.6</v>
      </c>
      <c r="T94" s="2">
        <f>F94</f>
        <v>0.6</v>
      </c>
      <c r="U94" s="2"/>
      <c r="V94" s="2"/>
      <c r="W94" s="2">
        <f t="shared" si="46"/>
        <v>0.8</v>
      </c>
      <c r="X94" s="2">
        <f>G94</f>
        <v>0.8</v>
      </c>
      <c r="Y94" s="2"/>
      <c r="Z94" s="2"/>
      <c r="AA94" s="2">
        <f t="shared" si="47"/>
        <v>1</v>
      </c>
      <c r="AB94" s="2">
        <f>H94</f>
        <v>1</v>
      </c>
      <c r="AC94" s="2"/>
    </row>
    <row r="95" spans="2:29" x14ac:dyDescent="0.35">
      <c r="B95" s="158"/>
      <c r="C95" s="153" t="s">
        <v>4</v>
      </c>
      <c r="D95" s="153"/>
      <c r="E95" s="35">
        <f>Результаты!F46/$I95</f>
        <v>0.33333333333333331</v>
      </c>
      <c r="F95" s="35">
        <f>Результаты!G46/$I95</f>
        <v>0.66666666666666663</v>
      </c>
      <c r="G95" s="35">
        <f>Результаты!H46/$I95</f>
        <v>0.83333333333333337</v>
      </c>
      <c r="H95" s="35">
        <f>Результаты!I46/$I95</f>
        <v>1</v>
      </c>
      <c r="I95" s="97">
        <f>Результаты!K46</f>
        <v>6</v>
      </c>
      <c r="L95" s="180"/>
      <c r="M95" s="24" t="s">
        <v>4</v>
      </c>
      <c r="N95" s="2"/>
      <c r="O95" s="2"/>
      <c r="P95" s="2">
        <f t="shared" ref="P95:P96" si="48">E95</f>
        <v>0.33333333333333331</v>
      </c>
      <c r="Q95" s="2"/>
      <c r="R95" s="2"/>
      <c r="S95" s="2"/>
      <c r="T95" s="2">
        <f t="shared" ref="T95:T96" si="49">F95</f>
        <v>0.66666666666666663</v>
      </c>
      <c r="U95" s="2"/>
      <c r="V95" s="2"/>
      <c r="W95" s="2"/>
      <c r="X95" s="2">
        <f t="shared" ref="X95:X96" si="50">G95</f>
        <v>0.83333333333333337</v>
      </c>
      <c r="Y95" s="2"/>
      <c r="Z95" s="2"/>
      <c r="AA95" s="2"/>
      <c r="AB95" s="2">
        <f t="shared" ref="AB95:AB96" si="51">H95</f>
        <v>1</v>
      </c>
      <c r="AC95" s="2"/>
    </row>
    <row r="96" spans="2:29" x14ac:dyDescent="0.35">
      <c r="B96" s="159" t="s">
        <v>81</v>
      </c>
      <c r="C96" s="148" t="s">
        <v>22</v>
      </c>
      <c r="D96" s="148"/>
      <c r="E96" s="35">
        <f>Результаты!F47/$I96</f>
        <v>0.25</v>
      </c>
      <c r="F96" s="35">
        <f>Результаты!G47/$I96</f>
        <v>0.5</v>
      </c>
      <c r="G96" s="35">
        <f>Результаты!H47/$I96</f>
        <v>0.75</v>
      </c>
      <c r="H96" s="35">
        <f>Результаты!I47/$I96</f>
        <v>1</v>
      </c>
      <c r="I96" s="97">
        <f>Результаты!K47</f>
        <v>4</v>
      </c>
      <c r="L96" s="198" t="s">
        <v>81</v>
      </c>
      <c r="M96" s="27" t="s">
        <v>22</v>
      </c>
      <c r="N96" s="2"/>
      <c r="O96" s="2"/>
      <c r="P96" s="2">
        <f t="shared" si="48"/>
        <v>0.25</v>
      </c>
      <c r="Q96" s="2">
        <f>E96</f>
        <v>0.25</v>
      </c>
      <c r="R96" s="2"/>
      <c r="S96" s="2"/>
      <c r="T96" s="2">
        <f t="shared" si="49"/>
        <v>0.5</v>
      </c>
      <c r="U96" s="2">
        <f>F96</f>
        <v>0.5</v>
      </c>
      <c r="V96" s="2"/>
      <c r="W96" s="2"/>
      <c r="X96" s="2">
        <f t="shared" si="50"/>
        <v>0.75</v>
      </c>
      <c r="Y96" s="2">
        <f>G96</f>
        <v>0.75</v>
      </c>
      <c r="Z96" s="2"/>
      <c r="AA96" s="2"/>
      <c r="AB96" s="2">
        <f t="shared" si="51"/>
        <v>1</v>
      </c>
      <c r="AC96" s="2">
        <f>H96</f>
        <v>1</v>
      </c>
    </row>
    <row r="97" spans="2:29" x14ac:dyDescent="0.35">
      <c r="B97" s="159"/>
      <c r="C97" s="148" t="s">
        <v>21</v>
      </c>
      <c r="D97" s="148"/>
      <c r="E97" s="35">
        <f>Результаты!F48/$I97</f>
        <v>0.25</v>
      </c>
      <c r="F97" s="35">
        <f>Результаты!G48/$I97</f>
        <v>0.5</v>
      </c>
      <c r="G97" s="35">
        <f>Результаты!H48/$I97</f>
        <v>0.75</v>
      </c>
      <c r="H97" s="35">
        <f>Результаты!I48/$I97</f>
        <v>1</v>
      </c>
      <c r="I97" s="97">
        <f>Результаты!K48</f>
        <v>4</v>
      </c>
      <c r="L97" s="199"/>
      <c r="M97" s="27" t="s">
        <v>21</v>
      </c>
      <c r="N97" s="2"/>
      <c r="O97" s="2"/>
      <c r="P97" s="2"/>
      <c r="Q97" s="2">
        <f t="shared" ref="Q97:Q98" si="52">E97</f>
        <v>0.25</v>
      </c>
      <c r="R97" s="2"/>
      <c r="S97" s="2"/>
      <c r="T97" s="2"/>
      <c r="U97" s="2">
        <f t="shared" ref="U97:U98" si="53">F97</f>
        <v>0.5</v>
      </c>
      <c r="V97" s="2"/>
      <c r="W97" s="2"/>
      <c r="X97" s="2"/>
      <c r="Y97" s="2">
        <f t="shared" ref="Y97:Y98" si="54">G97</f>
        <v>0.75</v>
      </c>
      <c r="Z97" s="2"/>
      <c r="AA97" s="2"/>
      <c r="AB97" s="2"/>
      <c r="AC97" s="2">
        <f t="shared" ref="AC97:AC98" si="55">H97</f>
        <v>1</v>
      </c>
    </row>
    <row r="98" spans="2:29" x14ac:dyDescent="0.35">
      <c r="B98" s="159"/>
      <c r="C98" s="148" t="s">
        <v>20</v>
      </c>
      <c r="D98" s="148"/>
      <c r="E98" s="35">
        <f>Результаты!F49/$I98</f>
        <v>0</v>
      </c>
      <c r="F98" s="35">
        <f>Результаты!G49/$I98</f>
        <v>0</v>
      </c>
      <c r="G98" s="35">
        <f>Результаты!H49/$I98</f>
        <v>0.33333333333333331</v>
      </c>
      <c r="H98" s="35">
        <f>Результаты!I49/$I98</f>
        <v>1</v>
      </c>
      <c r="I98" s="97">
        <f>Результаты!K49</f>
        <v>3</v>
      </c>
      <c r="L98" s="200"/>
      <c r="M98" s="27" t="s">
        <v>20</v>
      </c>
      <c r="N98" s="2"/>
      <c r="O98" s="2"/>
      <c r="P98" s="2"/>
      <c r="Q98" s="2">
        <f t="shared" si="52"/>
        <v>0</v>
      </c>
      <c r="R98" s="2"/>
      <c r="S98" s="2"/>
      <c r="T98" s="2"/>
      <c r="U98" s="2">
        <f t="shared" si="53"/>
        <v>0</v>
      </c>
      <c r="V98" s="2"/>
      <c r="W98" s="2"/>
      <c r="X98" s="2"/>
      <c r="Y98" s="2">
        <f t="shared" si="54"/>
        <v>0.33333333333333331</v>
      </c>
      <c r="Z98" s="2"/>
      <c r="AA98" s="2"/>
      <c r="AB98" s="2"/>
      <c r="AC98" s="2">
        <f t="shared" si="55"/>
        <v>1</v>
      </c>
    </row>
  </sheetData>
  <mergeCells count="94">
    <mergeCell ref="L87:L89"/>
    <mergeCell ref="L90:L93"/>
    <mergeCell ref="L94:L95"/>
    <mergeCell ref="L96:L98"/>
    <mergeCell ref="B94:B95"/>
    <mergeCell ref="C94:D94"/>
    <mergeCell ref="C95:D95"/>
    <mergeCell ref="B96:B98"/>
    <mergeCell ref="C96:D96"/>
    <mergeCell ref="C97:D97"/>
    <mergeCell ref="C98:D98"/>
    <mergeCell ref="B90:B93"/>
    <mergeCell ref="C90:D90"/>
    <mergeCell ref="C91:D91"/>
    <mergeCell ref="C92:D92"/>
    <mergeCell ref="C93:D93"/>
    <mergeCell ref="C86:D86"/>
    <mergeCell ref="B87:B89"/>
    <mergeCell ref="C87:D87"/>
    <mergeCell ref="C88:D88"/>
    <mergeCell ref="C89:D89"/>
    <mergeCell ref="L78:L80"/>
    <mergeCell ref="L69:L71"/>
    <mergeCell ref="K4:K10"/>
    <mergeCell ref="L72:L75"/>
    <mergeCell ref="L76:L77"/>
    <mergeCell ref="L9:L10"/>
    <mergeCell ref="L6:L8"/>
    <mergeCell ref="L4:L5"/>
    <mergeCell ref="L20:L21"/>
    <mergeCell ref="L17:L19"/>
    <mergeCell ref="L15:L16"/>
    <mergeCell ref="L11:L14"/>
    <mergeCell ref="K61:L63"/>
    <mergeCell ref="L59:L60"/>
    <mergeCell ref="L56:L58"/>
    <mergeCell ref="K56:K60"/>
    <mergeCell ref="C15:C16"/>
    <mergeCell ref="C11:C14"/>
    <mergeCell ref="C9:C10"/>
    <mergeCell ref="C6:C8"/>
    <mergeCell ref="C4:C5"/>
    <mergeCell ref="C40:C42"/>
    <mergeCell ref="C80:D80"/>
    <mergeCell ref="C79:D79"/>
    <mergeCell ref="C78:D78"/>
    <mergeCell ref="C77:D77"/>
    <mergeCell ref="C76:D76"/>
    <mergeCell ref="C75:D75"/>
    <mergeCell ref="C74:D74"/>
    <mergeCell ref="C73:D73"/>
    <mergeCell ref="C72:D72"/>
    <mergeCell ref="C71:D71"/>
    <mergeCell ref="C70:D70"/>
    <mergeCell ref="C69:D69"/>
    <mergeCell ref="C68:D68"/>
    <mergeCell ref="B56:B60"/>
    <mergeCell ref="B76:B77"/>
    <mergeCell ref="B78:B80"/>
    <mergeCell ref="B72:B75"/>
    <mergeCell ref="B69:B71"/>
    <mergeCell ref="B61:C63"/>
    <mergeCell ref="C56:C58"/>
    <mergeCell ref="C59:C60"/>
    <mergeCell ref="L45:L48"/>
    <mergeCell ref="L49:L50"/>
    <mergeCell ref="L51:L53"/>
    <mergeCell ref="L54:L55"/>
    <mergeCell ref="K11:K21"/>
    <mergeCell ref="K22:K26"/>
    <mergeCell ref="L25:L26"/>
    <mergeCell ref="L22:L24"/>
    <mergeCell ref="K27:L29"/>
    <mergeCell ref="K38:K44"/>
    <mergeCell ref="L38:L39"/>
    <mergeCell ref="L40:L42"/>
    <mergeCell ref="L43:L44"/>
    <mergeCell ref="K45:K55"/>
    <mergeCell ref="B4:B10"/>
    <mergeCell ref="B11:B21"/>
    <mergeCell ref="C43:C44"/>
    <mergeCell ref="B45:B55"/>
    <mergeCell ref="C45:C48"/>
    <mergeCell ref="B22:B26"/>
    <mergeCell ref="C22:C24"/>
    <mergeCell ref="C25:C26"/>
    <mergeCell ref="B27:C29"/>
    <mergeCell ref="C20:C21"/>
    <mergeCell ref="C17:C19"/>
    <mergeCell ref="C49:C50"/>
    <mergeCell ref="C51:C53"/>
    <mergeCell ref="C54:C55"/>
    <mergeCell ref="B38:B44"/>
    <mergeCell ref="C38:C3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6FCEF-BD56-4714-8977-385BE3B84C38}">
  <sheetPr filterMode="1"/>
  <dimension ref="A1:Q106"/>
  <sheetViews>
    <sheetView tabSelected="1" zoomScale="80" workbookViewId="0">
      <pane xSplit="5" ySplit="2" topLeftCell="F4" activePane="bottomRight" state="frozen"/>
      <selection pane="topRight" activeCell="F1" sqref="F1"/>
      <selection pane="bottomLeft" activeCell="A3" sqref="A3"/>
      <selection pane="bottomRight" activeCell="C99" sqref="C99"/>
    </sheetView>
  </sheetViews>
  <sheetFormatPr defaultRowHeight="17.149999999999999" customHeight="1" x14ac:dyDescent="0.35"/>
  <cols>
    <col min="1" max="1" width="16.7265625" customWidth="1"/>
    <col min="2" max="2" width="19.54296875" customWidth="1"/>
    <col min="3" max="3" width="40.7265625" customWidth="1"/>
    <col min="4" max="4" width="61.81640625" customWidth="1"/>
    <col min="5" max="5" width="20" customWidth="1"/>
    <col min="6" max="17" width="10.54296875" customWidth="1"/>
  </cols>
  <sheetData>
    <row r="1" spans="1:17" ht="17.149999999999999" customHeight="1" x14ac:dyDescent="0.45">
      <c r="A1" s="215" t="s">
        <v>115</v>
      </c>
      <c r="B1" s="215"/>
      <c r="C1" s="215"/>
      <c r="D1" s="62" t="s">
        <v>116</v>
      </c>
      <c r="E1" s="155" t="s">
        <v>110</v>
      </c>
      <c r="F1" s="214" t="s">
        <v>534</v>
      </c>
      <c r="G1" s="214"/>
      <c r="H1" s="214"/>
      <c r="I1" s="214"/>
      <c r="J1" s="214" t="s">
        <v>535</v>
      </c>
      <c r="K1" s="214"/>
      <c r="L1" s="214"/>
      <c r="M1" s="214"/>
      <c r="N1" s="214" t="s">
        <v>536</v>
      </c>
      <c r="O1" s="214"/>
      <c r="P1" s="214"/>
      <c r="Q1" s="214"/>
    </row>
    <row r="2" spans="1:17" ht="17.149999999999999" customHeight="1" x14ac:dyDescent="0.35">
      <c r="A2" s="32" t="s">
        <v>65</v>
      </c>
      <c r="B2" s="32" t="s">
        <v>66</v>
      </c>
      <c r="C2" s="32" t="s">
        <v>1</v>
      </c>
      <c r="D2" s="38" t="s">
        <v>109</v>
      </c>
      <c r="E2" s="155"/>
      <c r="F2" s="61" t="s">
        <v>111</v>
      </c>
      <c r="G2" s="61" t="s">
        <v>112</v>
      </c>
      <c r="H2" s="61" t="s">
        <v>113</v>
      </c>
      <c r="I2" s="61" t="s">
        <v>114</v>
      </c>
      <c r="J2" s="61" t="s">
        <v>111</v>
      </c>
      <c r="K2" s="61" t="s">
        <v>112</v>
      </c>
      <c r="L2" s="61" t="s">
        <v>113</v>
      </c>
      <c r="M2" s="61" t="s">
        <v>114</v>
      </c>
      <c r="N2" s="61" t="s">
        <v>111</v>
      </c>
      <c r="O2" s="61" t="s">
        <v>112</v>
      </c>
      <c r="P2" s="61" t="s">
        <v>113</v>
      </c>
      <c r="Q2" s="61" t="s">
        <v>114</v>
      </c>
    </row>
    <row r="3" spans="1:17" ht="17.149999999999999" hidden="1" customHeight="1" x14ac:dyDescent="0.35">
      <c r="A3" s="222" t="s">
        <v>80</v>
      </c>
      <c r="B3" s="185" t="s">
        <v>2</v>
      </c>
      <c r="C3" s="185" t="s">
        <v>163</v>
      </c>
      <c r="D3" s="63" t="str">
        <f>IF('Методология V1.1'!L2="Запланировано",'Методология V1.1'!E2,"")</f>
        <v/>
      </c>
      <c r="E3" s="63" t="str">
        <f>'Методология V1.1'!H2</f>
        <v>AppSec</v>
      </c>
      <c r="F3" s="65" t="str">
        <f>IF('Методология V1.1'!$M2='Дорожная карта'!$F$1,"План","")</f>
        <v/>
      </c>
      <c r="G3" s="65"/>
      <c r="H3" s="65"/>
      <c r="I3" s="65"/>
      <c r="J3" s="65" t="str">
        <f>IF('Методология V1.1'!$M2='Дорожная карта'!$J$1,"План","")</f>
        <v/>
      </c>
      <c r="K3" s="65"/>
      <c r="L3" s="65"/>
      <c r="M3" s="65"/>
      <c r="N3" s="65" t="str">
        <f>IF('Методология V1.1'!$M2='Дорожная карта'!$N$1,"План","")</f>
        <v/>
      </c>
      <c r="O3" s="65"/>
      <c r="P3" s="65"/>
      <c r="Q3" s="65"/>
    </row>
    <row r="4" spans="1:17" ht="17.149999999999999" customHeight="1" x14ac:dyDescent="0.35">
      <c r="A4" s="223"/>
      <c r="B4" s="218"/>
      <c r="C4" s="218"/>
      <c r="D4" s="63" t="str">
        <f>IF('Методология V1.1'!L3="Запланировано",'Методология V1.1'!E3,"")</f>
        <v>Определение перечня внедряемых практик</v>
      </c>
      <c r="E4" s="63" t="str">
        <f>'Методология V1.1'!H3</f>
        <v>AppSec</v>
      </c>
      <c r="F4" s="65" t="str">
        <f>IF('Методология V1.1'!$M3='Дорожная карта'!$F$1,"План","")</f>
        <v>План</v>
      </c>
      <c r="G4" s="65"/>
      <c r="H4" s="65"/>
      <c r="I4" s="65"/>
      <c r="J4" s="65" t="str">
        <f>IF('Методология V1.1'!$M3='Дорожная карта'!$J$1,"План","")</f>
        <v/>
      </c>
      <c r="K4" s="65"/>
      <c r="L4" s="65"/>
      <c r="M4" s="65"/>
      <c r="N4" s="65" t="str">
        <f>IF('Методология V1.1'!$M3='Дорожная карта'!$N$1,"План","")</f>
        <v/>
      </c>
      <c r="O4" s="65"/>
      <c r="P4" s="65"/>
      <c r="Q4" s="65"/>
    </row>
    <row r="5" spans="1:17" ht="17.149999999999999" customHeight="1" x14ac:dyDescent="0.35">
      <c r="A5" s="223"/>
      <c r="B5" s="218"/>
      <c r="C5" s="218"/>
      <c r="D5" s="63" t="str">
        <f>IF('Методология V1.1'!L4="Запланировано",'Методология V1.1'!E4,"")</f>
        <v>Разработка дорожной карты</v>
      </c>
      <c r="E5" s="63" t="str">
        <f>'Методология V1.1'!H4</f>
        <v>AppSec</v>
      </c>
      <c r="F5" s="65" t="str">
        <f>IF('Методология V1.1'!$M4='Дорожная карта'!$F$1,"План","")</f>
        <v/>
      </c>
      <c r="G5" s="65"/>
      <c r="H5" s="65"/>
      <c r="I5" s="65"/>
      <c r="J5" s="65" t="str">
        <f>IF('Методология V1.1'!$M4='Дорожная карта'!$J$1,"План","")</f>
        <v>План</v>
      </c>
      <c r="K5" s="65"/>
      <c r="L5" s="65"/>
      <c r="M5" s="65"/>
      <c r="N5" s="65" t="str">
        <f>IF('Методология V1.1'!$M4='Дорожная карта'!$N$1,"План","")</f>
        <v/>
      </c>
      <c r="O5" s="65"/>
      <c r="P5" s="65"/>
      <c r="Q5" s="65"/>
    </row>
    <row r="6" spans="1:17" ht="17.149999999999999" customHeight="1" x14ac:dyDescent="0.35">
      <c r="A6" s="223"/>
      <c r="B6" s="218"/>
      <c r="C6" s="218"/>
      <c r="D6" s="63" t="str">
        <f>IF('Методология V1.1'!L5="Запланировано",'Методология V1.1'!E5,"")</f>
        <v>Тиражирование практик безопасной разработки</v>
      </c>
      <c r="E6" s="63" t="str">
        <f>'Методология V1.1'!H5</f>
        <v>AppSec</v>
      </c>
      <c r="F6" s="65" t="str">
        <f>IF('Методология V1.1'!$M5='Дорожная карта'!$F$1,"План","")</f>
        <v/>
      </c>
      <c r="G6" s="65"/>
      <c r="H6" s="65"/>
      <c r="I6" s="65"/>
      <c r="J6" s="65" t="str">
        <f>IF('Методология V1.1'!$M5='Дорожная карта'!$J$1,"План","")</f>
        <v/>
      </c>
      <c r="K6" s="65"/>
      <c r="L6" s="65"/>
      <c r="M6" s="65"/>
      <c r="N6" s="65" t="str">
        <f>IF('Методология V1.1'!$M5='Дорожная карта'!$N$1,"План","")</f>
        <v>План</v>
      </c>
      <c r="O6" s="65"/>
      <c r="P6" s="65"/>
      <c r="Q6" s="65"/>
    </row>
    <row r="7" spans="1:17" ht="17.149999999999999" customHeight="1" x14ac:dyDescent="0.35">
      <c r="A7" s="223"/>
      <c r="B7" s="218"/>
      <c r="C7" s="186"/>
      <c r="D7" s="63" t="str">
        <f>IF('Методология V1.1'!L6="Запланировано",'Методология V1.1'!E6,"")</f>
        <v>Корректировка стратегии SSDL</v>
      </c>
      <c r="E7" s="63" t="str">
        <f>'Методология V1.1'!H6</f>
        <v>AppSec</v>
      </c>
      <c r="F7" s="65" t="str">
        <f>IF('Методология V1.1'!$M6='Дорожная карта'!$F$1,"План","")</f>
        <v/>
      </c>
      <c r="G7" s="65"/>
      <c r="H7" s="65"/>
      <c r="I7" s="65"/>
      <c r="J7" s="65" t="str">
        <f>IF('Методология V1.1'!$M6='Дорожная карта'!$J$1,"План","")</f>
        <v/>
      </c>
      <c r="K7" s="65"/>
      <c r="L7" s="65"/>
      <c r="M7" s="65"/>
      <c r="N7" s="65" t="str">
        <f>IF('Методология V1.1'!$M6='Дорожная карта'!$N$1,"План","")</f>
        <v>План</v>
      </c>
      <c r="O7" s="65"/>
      <c r="P7" s="65"/>
      <c r="Q7" s="65"/>
    </row>
    <row r="8" spans="1:17" ht="17.149999999999999" hidden="1" customHeight="1" x14ac:dyDescent="0.35">
      <c r="A8" s="223"/>
      <c r="B8" s="218"/>
      <c r="C8" s="185" t="s">
        <v>182</v>
      </c>
      <c r="D8" s="63" t="str">
        <f>IF('Методология V1.1'!L7="Запланировано",'Методология V1.1'!E7,"")</f>
        <v/>
      </c>
      <c r="E8" s="63" t="str">
        <f>'Методология V1.1'!H7</f>
        <v>AppSec</v>
      </c>
      <c r="F8" s="65" t="str">
        <f>IF('Методология V1.1'!$M7='Дорожная карта'!$F$1,"План","")</f>
        <v/>
      </c>
      <c r="G8" s="65"/>
      <c r="H8" s="65"/>
      <c r="I8" s="65"/>
      <c r="J8" s="65" t="str">
        <f>IF('Методология V1.1'!$M7='Дорожная карта'!$J$1,"План","")</f>
        <v/>
      </c>
      <c r="K8" s="65"/>
      <c r="L8" s="65"/>
      <c r="M8" s="65"/>
      <c r="N8" s="65" t="str">
        <f>IF('Методология V1.1'!$M7='Дорожная карта'!$N$1,"План","")</f>
        <v/>
      </c>
      <c r="O8" s="65"/>
      <c r="P8" s="65"/>
      <c r="Q8" s="65"/>
    </row>
    <row r="9" spans="1:17" ht="17.149999999999999" customHeight="1" x14ac:dyDescent="0.35">
      <c r="A9" s="223"/>
      <c r="B9" s="218"/>
      <c r="C9" s="218"/>
      <c r="D9" s="63" t="str">
        <f>IF('Методология V1.1'!L8="Запланировано",'Методология V1.1'!E8,"")</f>
        <v>Категоризация ИС</v>
      </c>
      <c r="E9" s="63" t="str">
        <f>'Методология V1.1'!H8</f>
        <v>AppSec</v>
      </c>
      <c r="F9" s="65" t="str">
        <f>IF('Методология V1.1'!$M8='Дорожная карта'!$F$1,"План","")</f>
        <v>План</v>
      </c>
      <c r="G9" s="65"/>
      <c r="H9" s="65"/>
      <c r="I9" s="65"/>
      <c r="J9" s="65" t="str">
        <f>IF('Методология V1.1'!$M8='Дорожная карта'!$J$1,"План","")</f>
        <v/>
      </c>
      <c r="K9" s="65"/>
      <c r="L9" s="65"/>
      <c r="M9" s="65"/>
      <c r="N9" s="65" t="str">
        <f>IF('Методология V1.1'!$M8='Дорожная карта'!$N$1,"План","")</f>
        <v/>
      </c>
      <c r="O9" s="65"/>
      <c r="P9" s="65"/>
      <c r="Q9" s="65"/>
    </row>
    <row r="10" spans="1:17" ht="17.149999999999999" customHeight="1" x14ac:dyDescent="0.35">
      <c r="A10" s="223"/>
      <c r="B10" s="218"/>
      <c r="C10" s="218"/>
      <c r="D10" s="63" t="str">
        <f>IF('Методология V1.1'!L9="Запланировано",'Методология V1.1'!E9,"")</f>
        <v>Регламент безопасной разработки</v>
      </c>
      <c r="E10" s="63" t="str">
        <f>'Методология V1.1'!H9</f>
        <v>AppSec</v>
      </c>
      <c r="F10" s="65" t="str">
        <f>IF('Методология V1.1'!$M9='Дорожная карта'!$F$1,"План","")</f>
        <v/>
      </c>
      <c r="G10" s="65"/>
      <c r="H10" s="65"/>
      <c r="I10" s="65"/>
      <c r="J10" s="65" t="str">
        <f>IF('Методология V1.1'!$M9='Дорожная карта'!$J$1,"План","")</f>
        <v>План</v>
      </c>
      <c r="K10" s="65"/>
      <c r="L10" s="65"/>
      <c r="M10" s="65"/>
      <c r="N10" s="65" t="str">
        <f>IF('Методология V1.1'!$M9='Дорожная карта'!$N$1,"План","")</f>
        <v/>
      </c>
      <c r="O10" s="65"/>
      <c r="P10" s="65"/>
      <c r="Q10" s="65"/>
    </row>
    <row r="11" spans="1:17" ht="17.149999999999999" customHeight="1" x14ac:dyDescent="0.35">
      <c r="A11" s="223"/>
      <c r="B11" s="218"/>
      <c r="C11" s="218"/>
      <c r="D11" s="63" t="str">
        <f>IF('Методология V1.1'!L10="Запланировано",'Методология V1.1'!E10,"")</f>
        <v>Документирование процесса</v>
      </c>
      <c r="E11" s="63" t="str">
        <f>'Методология V1.1'!H10</f>
        <v>ИТ</v>
      </c>
      <c r="F11" s="65" t="str">
        <f>IF('Методология V1.1'!$M10='Дорожная карта'!$F$1,"План","")</f>
        <v/>
      </c>
      <c r="G11" s="65"/>
      <c r="H11" s="65"/>
      <c r="I11" s="65"/>
      <c r="J11" s="65" t="str">
        <f>IF('Методология V1.1'!$M10='Дорожная карта'!$J$1,"План","")</f>
        <v>План</v>
      </c>
      <c r="K11" s="65"/>
      <c r="L11" s="65"/>
      <c r="M11" s="65"/>
      <c r="N11" s="65" t="str">
        <f>IF('Методология V1.1'!$M10='Дорожная карта'!$N$1,"План","")</f>
        <v/>
      </c>
      <c r="O11" s="65"/>
      <c r="P11" s="65"/>
      <c r="Q11" s="65"/>
    </row>
    <row r="12" spans="1:17" ht="17.149999999999999" customHeight="1" x14ac:dyDescent="0.35">
      <c r="A12" s="223"/>
      <c r="B12" s="186"/>
      <c r="C12" s="186"/>
      <c r="D12" s="63" t="str">
        <f>IF('Методология V1.1'!L11="Запланировано",'Методология V1.1'!E11,"")</f>
        <v>Сделать ОРД обязательной</v>
      </c>
      <c r="E12" s="63" t="str">
        <f>'Методология V1.1'!H11</f>
        <v>ИТ/AppSec</v>
      </c>
      <c r="F12" s="65" t="str">
        <f>IF('Методология V1.1'!$M11='Дорожная карта'!$F$1,"План","")</f>
        <v/>
      </c>
      <c r="G12" s="65"/>
      <c r="H12" s="65"/>
      <c r="I12" s="65"/>
      <c r="J12" s="65" t="str">
        <f>IF('Методология V1.1'!$M11='Дорожная карта'!$J$1,"План","")</f>
        <v/>
      </c>
      <c r="K12" s="65"/>
      <c r="L12" s="65"/>
      <c r="M12" s="65"/>
      <c r="N12" s="65" t="str">
        <f>IF('Методология V1.1'!$M11='Дорожная карта'!$N$1,"План","")</f>
        <v>План</v>
      </c>
      <c r="O12" s="65"/>
      <c r="P12" s="65"/>
      <c r="Q12" s="65"/>
    </row>
    <row r="13" spans="1:17" ht="17.149999999999999" hidden="1" customHeight="1" x14ac:dyDescent="0.35">
      <c r="A13" s="223"/>
      <c r="B13" s="193" t="s">
        <v>25</v>
      </c>
      <c r="C13" s="193" t="s">
        <v>124</v>
      </c>
      <c r="D13" s="37" t="str">
        <f>IF('Методология V1.1'!L12="Запланировано",'Методология V1.1'!E12,"")</f>
        <v/>
      </c>
      <c r="E13" s="37" t="str">
        <f>'Методология V1.1'!H12</f>
        <v>ИБ</v>
      </c>
      <c r="F13" s="65" t="str">
        <f>IF('Методология V1.1'!$M12='Дорожная карта'!$F$1,"План","")</f>
        <v/>
      </c>
      <c r="G13" s="65"/>
      <c r="H13" s="65"/>
      <c r="I13" s="65"/>
      <c r="J13" s="65" t="str">
        <f>IF('Методология V1.1'!$M12='Дорожная карта'!$J$1,"План","")</f>
        <v/>
      </c>
      <c r="K13" s="65"/>
      <c r="L13" s="65"/>
      <c r="M13" s="65"/>
      <c r="N13" s="65" t="str">
        <f>IF('Методология V1.1'!$M12='Дорожная карта'!$N$1,"План","")</f>
        <v/>
      </c>
      <c r="O13" s="65"/>
      <c r="P13" s="65"/>
      <c r="Q13" s="65"/>
    </row>
    <row r="14" spans="1:17" ht="17.149999999999999" customHeight="1" x14ac:dyDescent="0.35">
      <c r="A14" s="223"/>
      <c r="B14" s="194"/>
      <c r="C14" s="194"/>
      <c r="D14" s="37" t="str">
        <f>IF('Методология V1.1'!L13="Запланировано",'Методология V1.1'!E13,"")</f>
        <v>Моделирование угроз в ЖЦ ПО</v>
      </c>
      <c r="E14" s="37" t="str">
        <f>'Методология V1.1'!H13</f>
        <v>ИБ</v>
      </c>
      <c r="F14" s="65" t="str">
        <f>IF('Методология V1.1'!$M13='Дорожная карта'!$F$1,"План","")</f>
        <v>План</v>
      </c>
      <c r="G14" s="65"/>
      <c r="H14" s="65"/>
      <c r="I14" s="65"/>
      <c r="J14" s="65" t="str">
        <f>IF('Методология V1.1'!$M13='Дорожная карта'!$J$1,"План","")</f>
        <v/>
      </c>
      <c r="K14" s="65"/>
      <c r="L14" s="65"/>
      <c r="M14" s="65"/>
      <c r="N14" s="65" t="str">
        <f>IF('Методология V1.1'!$M13='Дорожная карта'!$N$1,"План","")</f>
        <v/>
      </c>
      <c r="O14" s="65"/>
      <c r="P14" s="65"/>
      <c r="Q14" s="65"/>
    </row>
    <row r="15" spans="1:17" ht="17.149999999999999" customHeight="1" x14ac:dyDescent="0.35">
      <c r="A15" s="223"/>
      <c r="B15" s="194"/>
      <c r="C15" s="194"/>
      <c r="D15" s="37" t="str">
        <f>IF('Методология V1.1'!L14="Запланировано",'Методология V1.1'!E14,"")</f>
        <v>Чек-лист внешних регуляторных требований</v>
      </c>
      <c r="E15" s="37" t="str">
        <f>'Методология V1.1'!H14</f>
        <v>ИБ</v>
      </c>
      <c r="F15" s="65" t="str">
        <f>IF('Методология V1.1'!$M14='Дорожная карта'!$F$1,"План","")</f>
        <v/>
      </c>
      <c r="G15" s="65"/>
      <c r="H15" s="65"/>
      <c r="I15" s="65"/>
      <c r="J15" s="65" t="str">
        <f>IF('Методология V1.1'!$M14='Дорожная карта'!$J$1,"План","")</f>
        <v>План</v>
      </c>
      <c r="K15" s="65"/>
      <c r="L15" s="65"/>
      <c r="M15" s="65"/>
      <c r="N15" s="65" t="str">
        <f>IF('Методология V1.1'!$M14='Дорожная карта'!$N$1,"План","")</f>
        <v/>
      </c>
      <c r="O15" s="65"/>
      <c r="P15" s="65"/>
      <c r="Q15" s="65"/>
    </row>
    <row r="16" spans="1:17" ht="17.149999999999999" customHeight="1" x14ac:dyDescent="0.35">
      <c r="A16" s="223"/>
      <c r="B16" s="194"/>
      <c r="C16" s="194"/>
      <c r="D16" s="37" t="str">
        <f>IF('Методология V1.1'!L15="Запланировано",'Методология V1.1'!E15,"")</f>
        <v>Требования к инфраструктуре и ПО</v>
      </c>
      <c r="E16" s="37" t="str">
        <f>'Методология V1.1'!H15</f>
        <v>ИБ/ИТ</v>
      </c>
      <c r="F16" s="65" t="str">
        <f>IF('Методология V1.1'!$M15='Дорожная карта'!$F$1,"План","")</f>
        <v/>
      </c>
      <c r="G16" s="65"/>
      <c r="H16" s="65"/>
      <c r="I16" s="65"/>
      <c r="J16" s="65" t="str">
        <f>IF('Методология V1.1'!$M15='Дорожная карта'!$J$1,"План","")</f>
        <v>План</v>
      </c>
      <c r="K16" s="65"/>
      <c r="L16" s="65"/>
      <c r="M16" s="65"/>
      <c r="N16" s="65" t="str">
        <f>IF('Методология V1.1'!$M15='Дорожная карта'!$N$1,"План","")</f>
        <v/>
      </c>
      <c r="O16" s="65"/>
      <c r="P16" s="65"/>
      <c r="Q16" s="65"/>
    </row>
    <row r="17" spans="1:17" ht="17.149999999999999" customHeight="1" x14ac:dyDescent="0.35">
      <c r="A17" s="223"/>
      <c r="B17" s="194"/>
      <c r="C17" s="194"/>
      <c r="D17" s="37" t="str">
        <f>IF('Методология V1.1'!L16="Запланировано",'Методология V1.1'!E16,"")</f>
        <v>Меры митигации</v>
      </c>
      <c r="E17" s="37" t="str">
        <f>'Методология V1.1'!H16</f>
        <v>ИБ</v>
      </c>
      <c r="F17" s="65" t="str">
        <f>IF('Методология V1.1'!$M16='Дорожная карта'!$F$1,"План","")</f>
        <v/>
      </c>
      <c r="G17" s="65"/>
      <c r="H17" s="65"/>
      <c r="I17" s="65"/>
      <c r="J17" s="65" t="str">
        <f>IF('Методология V1.1'!$M16='Дорожная карта'!$J$1,"План","")</f>
        <v/>
      </c>
      <c r="K17" s="65"/>
      <c r="L17" s="65"/>
      <c r="M17" s="65"/>
      <c r="N17" s="65" t="str">
        <f>IF('Методология V1.1'!$M16='Дорожная карта'!$N$1,"План","")</f>
        <v>План</v>
      </c>
      <c r="O17" s="65"/>
      <c r="P17" s="65"/>
      <c r="Q17" s="65"/>
    </row>
    <row r="18" spans="1:17" ht="17.149999999999999" customHeight="1" x14ac:dyDescent="0.35">
      <c r="A18" s="223"/>
      <c r="B18" s="194"/>
      <c r="C18" s="195"/>
      <c r="D18" s="37" t="str">
        <f>IF('Методология V1.1'!L17="Запланировано",'Методология V1.1'!E17,"")</f>
        <v>Периодический пересмотр требований</v>
      </c>
      <c r="E18" s="37" t="str">
        <f>'Методология V1.1'!H17</f>
        <v>ИБ</v>
      </c>
      <c r="F18" s="65" t="str">
        <f>IF('Методология V1.1'!$M17='Дорожная карта'!$F$1,"План","")</f>
        <v/>
      </c>
      <c r="G18" s="65"/>
      <c r="H18" s="65"/>
      <c r="I18" s="65"/>
      <c r="J18" s="65" t="str">
        <f>IF('Методология V1.1'!$M17='Дорожная карта'!$J$1,"План","")</f>
        <v/>
      </c>
      <c r="K18" s="65"/>
      <c r="L18" s="65"/>
      <c r="M18" s="65"/>
      <c r="N18" s="65" t="str">
        <f>IF('Методология V1.1'!$M17='Дорожная карта'!$N$1,"План","")</f>
        <v>План</v>
      </c>
      <c r="O18" s="65"/>
      <c r="P18" s="65"/>
      <c r="Q18" s="65"/>
    </row>
    <row r="19" spans="1:17" ht="17.149999999999999" hidden="1" customHeight="1" x14ac:dyDescent="0.35">
      <c r="A19" s="223"/>
      <c r="B19" s="194"/>
      <c r="C19" s="219" t="s">
        <v>90</v>
      </c>
      <c r="D19" s="37" t="str">
        <f>IF('Методология V1.1'!L18="Запланировано",'Методология V1.1'!E18,"")</f>
        <v/>
      </c>
      <c r="E19" s="37" t="str">
        <f>'Методология V1.1'!H18</f>
        <v>AppSec</v>
      </c>
      <c r="F19" s="65" t="str">
        <f>IF('Методология V1.1'!$M18='Дорожная карта'!$F$1,"План","")</f>
        <v/>
      </c>
      <c r="G19" s="65"/>
      <c r="H19" s="65"/>
      <c r="I19" s="65"/>
      <c r="J19" s="65" t="str">
        <f>IF('Методология V1.1'!$M18='Дорожная карта'!$J$1,"План","")</f>
        <v/>
      </c>
      <c r="K19" s="65"/>
      <c r="L19" s="65"/>
      <c r="M19" s="65"/>
      <c r="N19" s="65" t="str">
        <f>IF('Методология V1.1'!$M18='Дорожная карта'!$N$1,"План","")</f>
        <v/>
      </c>
      <c r="O19" s="65"/>
      <c r="P19" s="65"/>
      <c r="Q19" s="65"/>
    </row>
    <row r="20" spans="1:17" ht="17.149999999999999" hidden="1" customHeight="1" x14ac:dyDescent="0.35">
      <c r="A20" s="223"/>
      <c r="B20" s="194"/>
      <c r="C20" s="220"/>
      <c r="D20" s="37" t="str">
        <f>IF('Методология V1.1'!L19="Запланировано",'Методология V1.1'!E19,"")</f>
        <v/>
      </c>
      <c r="E20" s="37" t="str">
        <f>'Методология V1.1'!H19</f>
        <v>AppSec</v>
      </c>
      <c r="F20" s="65" t="str">
        <f>IF('Методология V1.1'!$M19='Дорожная карта'!$F$1,"План","")</f>
        <v/>
      </c>
      <c r="G20" s="65"/>
      <c r="H20" s="65"/>
      <c r="I20" s="65"/>
      <c r="J20" s="65" t="str">
        <f>IF('Методология V1.1'!$M19='Дорожная карта'!$J$1,"План","")</f>
        <v/>
      </c>
      <c r="K20" s="65"/>
      <c r="L20" s="65"/>
      <c r="M20" s="65"/>
      <c r="N20" s="65" t="str">
        <f>IF('Методология V1.1'!$M19='Дорожная карта'!$N$1,"План","")</f>
        <v/>
      </c>
      <c r="O20" s="65"/>
      <c r="P20" s="65"/>
      <c r="Q20" s="65"/>
    </row>
    <row r="21" spans="1:17" ht="17.149999999999999" customHeight="1" x14ac:dyDescent="0.35">
      <c r="A21" s="223"/>
      <c r="B21" s="194"/>
      <c r="C21" s="220"/>
      <c r="D21" s="37" t="str">
        <f>IF('Методология V1.1'!L20="Запланировано",'Методология V1.1'!E20,"")</f>
        <v>Определение подходов к сбору метрик</v>
      </c>
      <c r="E21" s="37" t="str">
        <f>'Методология V1.1'!H20</f>
        <v>AppSec</v>
      </c>
      <c r="F21" s="65" t="str">
        <f>IF('Методология V1.1'!$M20='Дорожная карта'!$F$1,"План","")</f>
        <v/>
      </c>
      <c r="G21" s="65"/>
      <c r="H21" s="65"/>
      <c r="I21" s="65"/>
      <c r="J21" s="65" t="str">
        <f>IF('Методология V1.1'!$M20='Дорожная карта'!$J$1,"План","")</f>
        <v>План</v>
      </c>
      <c r="K21" s="65"/>
      <c r="L21" s="65"/>
      <c r="M21" s="65"/>
      <c r="N21" s="65" t="str">
        <f>IF('Методология V1.1'!$M20='Дорожная карта'!$N$1,"План","")</f>
        <v/>
      </c>
      <c r="O21" s="65"/>
      <c r="P21" s="65"/>
      <c r="Q21" s="65"/>
    </row>
    <row r="22" spans="1:17" ht="17.149999999999999" customHeight="1" x14ac:dyDescent="0.35">
      <c r="A22" s="223"/>
      <c r="B22" s="194"/>
      <c r="C22" s="221"/>
      <c r="D22" s="37" t="str">
        <f>IF('Методология V1.1'!L21="Запланировано",'Методология V1.1'!E21,"")</f>
        <v>Анализ метрик</v>
      </c>
      <c r="E22" s="37" t="str">
        <f>'Методология V1.1'!H21</f>
        <v>Организация</v>
      </c>
      <c r="F22" s="65" t="str">
        <f>IF('Методология V1.1'!$M21='Дорожная карта'!$F$1,"План","")</f>
        <v/>
      </c>
      <c r="G22" s="65"/>
      <c r="H22" s="65"/>
      <c r="I22" s="65"/>
      <c r="J22" s="65" t="str">
        <f>IF('Методология V1.1'!$M21='Дорожная карта'!$J$1,"План","")</f>
        <v/>
      </c>
      <c r="K22" s="65"/>
      <c r="L22" s="65"/>
      <c r="M22" s="65"/>
      <c r="N22" s="65" t="str">
        <f>IF('Методология V1.1'!$M21='Дорожная карта'!$N$1,"План","")</f>
        <v>План</v>
      </c>
      <c r="O22" s="65"/>
      <c r="P22" s="65"/>
      <c r="Q22" s="65"/>
    </row>
    <row r="23" spans="1:17" ht="17.149999999999999" hidden="1" customHeight="1" x14ac:dyDescent="0.35">
      <c r="A23" s="223"/>
      <c r="B23" s="194"/>
      <c r="C23" s="219" t="s">
        <v>132</v>
      </c>
      <c r="D23" s="37" t="str">
        <f>IF('Методология V1.1'!L22="Запланировано",'Методология V1.1'!E22,"")</f>
        <v/>
      </c>
      <c r="E23" s="37" t="str">
        <f>'Методология V1.1'!H22</f>
        <v>ИТ</v>
      </c>
      <c r="F23" s="65" t="str">
        <f>IF('Методология V1.1'!$M22='Дорожная карта'!$F$1,"План","")</f>
        <v/>
      </c>
      <c r="G23" s="65"/>
      <c r="H23" s="65"/>
      <c r="I23" s="65"/>
      <c r="J23" s="65" t="str">
        <f>IF('Методология V1.1'!$M22='Дорожная карта'!$J$1,"План","")</f>
        <v/>
      </c>
      <c r="K23" s="65"/>
      <c r="L23" s="65"/>
      <c r="M23" s="65"/>
      <c r="N23" s="65" t="str">
        <f>IF('Методология V1.1'!$M22='Дорожная карта'!$N$1,"План","")</f>
        <v/>
      </c>
      <c r="O23" s="65"/>
      <c r="P23" s="65"/>
      <c r="Q23" s="65"/>
    </row>
    <row r="24" spans="1:17" ht="17.149999999999999" hidden="1" customHeight="1" x14ac:dyDescent="0.35">
      <c r="A24" s="223"/>
      <c r="B24" s="194"/>
      <c r="C24" s="220"/>
      <c r="D24" s="37" t="str">
        <f>IF('Методология V1.1'!L23="Запланировано",'Методология V1.1'!E23,"")</f>
        <v/>
      </c>
      <c r="E24" s="37" t="str">
        <f>'Методология V1.1'!H23</f>
        <v>ИТ</v>
      </c>
      <c r="F24" s="65" t="str">
        <f>IF('Методология V1.1'!$M23='Дорожная карта'!$F$1,"План","")</f>
        <v/>
      </c>
      <c r="G24" s="65"/>
      <c r="H24" s="65"/>
      <c r="I24" s="65"/>
      <c r="J24" s="65" t="str">
        <f>IF('Методология V1.1'!$M23='Дорожная карта'!$J$1,"План","")</f>
        <v/>
      </c>
      <c r="K24" s="65"/>
      <c r="L24" s="65"/>
      <c r="M24" s="65"/>
      <c r="N24" s="65" t="str">
        <f>IF('Методология V1.1'!$M23='Дорожная карта'!$N$1,"План","")</f>
        <v/>
      </c>
      <c r="O24" s="65"/>
      <c r="P24" s="65"/>
      <c r="Q24" s="65"/>
    </row>
    <row r="25" spans="1:17" ht="17.149999999999999" customHeight="1" x14ac:dyDescent="0.35">
      <c r="A25" s="223"/>
      <c r="B25" s="194"/>
      <c r="C25" s="220"/>
      <c r="D25" s="37" t="str">
        <f>IF('Методология V1.1'!L24="Запланировано",'Методология V1.1'!E24,"")</f>
        <v>Определение CI/CD-конвейера</v>
      </c>
      <c r="E25" s="37" t="str">
        <f>'Методология V1.1'!H24</f>
        <v>ИТ</v>
      </c>
      <c r="F25" s="65" t="str">
        <f>IF('Методология V1.1'!$M24='Дорожная карта'!$F$1,"План","")</f>
        <v/>
      </c>
      <c r="G25" s="65"/>
      <c r="H25" s="65"/>
      <c r="I25" s="65"/>
      <c r="J25" s="65" t="str">
        <f>IF('Методология V1.1'!$M24='Дорожная карта'!$J$1,"План","")</f>
        <v>План</v>
      </c>
      <c r="K25" s="65"/>
      <c r="L25" s="65"/>
      <c r="M25" s="65"/>
      <c r="N25" s="65" t="str">
        <f>IF('Методология V1.1'!$M24='Дорожная карта'!$N$1,"План","")</f>
        <v/>
      </c>
      <c r="O25" s="65"/>
      <c r="P25" s="65"/>
      <c r="Q25" s="65"/>
    </row>
    <row r="26" spans="1:17" ht="17.149999999999999" customHeight="1" x14ac:dyDescent="0.35">
      <c r="A26" s="223"/>
      <c r="B26" s="195"/>
      <c r="C26" s="221"/>
      <c r="D26" s="37" t="str">
        <f>IF('Методология V1.1'!L25="Запланировано",'Методология V1.1'!E25,"")</f>
        <v>Формирование безопасной архитектуры</v>
      </c>
      <c r="E26" s="37" t="str">
        <f>'Методология V1.1'!H25</f>
        <v>ИТ/AppSec</v>
      </c>
      <c r="F26" s="65" t="str">
        <f>IF('Методология V1.1'!$M25='Дорожная карта'!$F$1,"План","")</f>
        <v/>
      </c>
      <c r="G26" s="65"/>
      <c r="H26" s="65"/>
      <c r="I26" s="65"/>
      <c r="J26" s="65" t="str">
        <f>IF('Методология V1.1'!$M25='Дорожная карта'!$J$1,"План","")</f>
        <v/>
      </c>
      <c r="K26" s="65"/>
      <c r="L26" s="65"/>
      <c r="M26" s="65"/>
      <c r="N26" s="65" t="str">
        <f>IF('Методология V1.1'!$M25='Дорожная карта'!$N$1,"План","")</f>
        <v>План</v>
      </c>
      <c r="O26" s="65"/>
      <c r="P26" s="65"/>
      <c r="Q26" s="65"/>
    </row>
    <row r="27" spans="1:17" ht="17.149999999999999" customHeight="1" x14ac:dyDescent="0.35">
      <c r="A27" s="223"/>
      <c r="B27" s="149" t="s">
        <v>26</v>
      </c>
      <c r="C27" s="149" t="s">
        <v>75</v>
      </c>
      <c r="D27" s="68" t="str">
        <f>IF('Методология V1.1'!L26="Запланировано",'Методология V1.1'!E26,"")</f>
        <v>Сегментация сети</v>
      </c>
      <c r="E27" s="68" t="str">
        <f>'Методология V1.1'!H26</f>
        <v>ИБ</v>
      </c>
      <c r="F27" s="65" t="str">
        <f>IF('Методология V1.1'!$M26='Дорожная карта'!$F$1,"План","")</f>
        <v>План</v>
      </c>
      <c r="G27" s="65"/>
      <c r="H27" s="65"/>
      <c r="I27" s="65"/>
      <c r="J27" s="65" t="str">
        <f>IF('Методология V1.1'!$M26='Дорожная карта'!$J$1,"План","")</f>
        <v/>
      </c>
      <c r="K27" s="65"/>
      <c r="L27" s="65"/>
      <c r="M27" s="65"/>
      <c r="N27" s="65" t="str">
        <f>IF('Методология V1.1'!$M26='Дорожная карта'!$N$1,"План","")</f>
        <v/>
      </c>
      <c r="O27" s="65"/>
      <c r="P27" s="65"/>
      <c r="Q27" s="65"/>
    </row>
    <row r="28" spans="1:17" ht="17.149999999999999" customHeight="1" x14ac:dyDescent="0.35">
      <c r="A28" s="223"/>
      <c r="B28" s="225"/>
      <c r="C28" s="150"/>
      <c r="D28" s="68" t="str">
        <f>IF('Методология V1.1'!L27="Запланировано",'Методология V1.1'!E27,"")</f>
        <v>Ролевая модель</v>
      </c>
      <c r="E28" s="68" t="str">
        <f>'Методология V1.1'!H27</f>
        <v>ИБ</v>
      </c>
      <c r="F28" s="65" t="str">
        <f>IF('Методология V1.1'!$M27='Дорожная карта'!$F$1,"План","")</f>
        <v/>
      </c>
      <c r="G28" s="65"/>
      <c r="H28" s="65"/>
      <c r="I28" s="65"/>
      <c r="J28" s="65" t="str">
        <f>IF('Методология V1.1'!$M27='Дорожная карта'!$J$1,"План","")</f>
        <v>План</v>
      </c>
      <c r="K28" s="65"/>
      <c r="L28" s="65"/>
      <c r="M28" s="65"/>
      <c r="N28" s="65" t="str">
        <f>IF('Методология V1.1'!$M27='Дорожная карта'!$N$1,"План","")</f>
        <v/>
      </c>
      <c r="O28" s="65"/>
      <c r="P28" s="65"/>
      <c r="Q28" s="65"/>
    </row>
    <row r="29" spans="1:17" ht="17.149999999999999" customHeight="1" x14ac:dyDescent="0.35">
      <c r="A29" s="223"/>
      <c r="B29" s="225"/>
      <c r="C29" s="149" t="s">
        <v>540</v>
      </c>
      <c r="D29" s="68" t="str">
        <f>IF('Методология V1.1'!L28="Запланировано",'Методология V1.1'!E28,"")</f>
        <v>Харденинг</v>
      </c>
      <c r="E29" s="68" t="str">
        <f>'Методология V1.1'!H28</f>
        <v>ИТ</v>
      </c>
      <c r="F29" s="65" t="str">
        <f>IF('Методология V1.1'!$M28='Дорожная карта'!$F$1,"План","")</f>
        <v>План</v>
      </c>
      <c r="G29" s="65"/>
      <c r="H29" s="65"/>
      <c r="I29" s="65"/>
      <c r="J29" s="65" t="str">
        <f>IF('Методология V1.1'!$M28='Дорожная карта'!$J$1,"План","")</f>
        <v/>
      </c>
      <c r="K29" s="65"/>
      <c r="L29" s="65"/>
      <c r="M29" s="65"/>
      <c r="N29" s="65" t="str">
        <f>IF('Методология V1.1'!$M28='Дорожная карта'!$N$1,"План","")</f>
        <v/>
      </c>
      <c r="O29" s="65"/>
      <c r="P29" s="65"/>
      <c r="Q29" s="65"/>
    </row>
    <row r="30" spans="1:17" ht="17.149999999999999" customHeight="1" x14ac:dyDescent="0.35">
      <c r="A30" s="224"/>
      <c r="B30" s="150"/>
      <c r="C30" s="150"/>
      <c r="D30" s="68" t="str">
        <f>IF('Методология V1.1'!L29="Запланировано",'Методология V1.1'!E29,"")</f>
        <v>Учёт рисков при настройке инфраструктуры</v>
      </c>
      <c r="E30" s="68" t="str">
        <f>'Методология V1.1'!H29</f>
        <v>ИТ</v>
      </c>
      <c r="F30" s="65" t="str">
        <f>IF('Методология V1.1'!$M29='Дорожная карта'!$F$1,"План","")</f>
        <v/>
      </c>
      <c r="G30" s="65"/>
      <c r="H30" s="65"/>
      <c r="I30" s="65"/>
      <c r="J30" s="65" t="str">
        <f>IF('Методология V1.1'!$M29='Дорожная карта'!$J$1,"План","")</f>
        <v>План</v>
      </c>
      <c r="K30" s="65"/>
      <c r="L30" s="65"/>
      <c r="M30" s="65"/>
      <c r="N30" s="65" t="str">
        <f>IF('Методология V1.1'!$M29='Дорожная карта'!$N$1,"План","")</f>
        <v/>
      </c>
      <c r="O30" s="65"/>
      <c r="P30" s="65"/>
      <c r="Q30" s="65"/>
    </row>
    <row r="31" spans="1:17" ht="17.149999999999999" hidden="1" customHeight="1" x14ac:dyDescent="0.35">
      <c r="A31" s="226" t="s">
        <v>79</v>
      </c>
      <c r="B31" s="175" t="s">
        <v>42</v>
      </c>
      <c r="C31" s="175" t="s">
        <v>36</v>
      </c>
      <c r="D31" s="39" t="str">
        <f>IF('Методология V1.1'!L30="Запланировано",'Методология V1.1'!E30,"")</f>
        <v/>
      </c>
      <c r="E31" s="39" t="str">
        <f>'Методология V1.1'!H30</f>
        <v>ИТ</v>
      </c>
      <c r="F31" s="65" t="str">
        <f>IF('Методология V1.1'!$M30='Дорожная карта'!$F$1,"План","")</f>
        <v/>
      </c>
      <c r="G31" s="65"/>
      <c r="H31" s="65"/>
      <c r="I31" s="65"/>
      <c r="J31" s="65" t="str">
        <f>IF('Методология V1.1'!$M30='Дорожная карта'!$J$1,"План","")</f>
        <v/>
      </c>
      <c r="K31" s="65"/>
      <c r="L31" s="65"/>
      <c r="M31" s="65"/>
      <c r="N31" s="65" t="str">
        <f>IF('Методология V1.1'!$M30='Дорожная карта'!$N$1,"План","")</f>
        <v/>
      </c>
      <c r="O31" s="65"/>
      <c r="P31" s="65"/>
      <c r="Q31" s="65"/>
    </row>
    <row r="32" spans="1:17" ht="17.149999999999999" customHeight="1" x14ac:dyDescent="0.35">
      <c r="A32" s="227"/>
      <c r="B32" s="176"/>
      <c r="C32" s="176"/>
      <c r="D32" s="39" t="str">
        <f>IF('Методология V1.1'!L31="Запланировано",'Методология V1.1'!E31,"")</f>
        <v>Регламент безопасного кодирования</v>
      </c>
      <c r="E32" s="39" t="str">
        <f>'Методология V1.1'!H31</f>
        <v>ИТ</v>
      </c>
      <c r="F32" s="65" t="str">
        <f>IF('Методология V1.1'!$M31='Дорожная карта'!$F$1,"План","")</f>
        <v>План</v>
      </c>
      <c r="G32" s="65"/>
      <c r="H32" s="65"/>
      <c r="I32" s="65"/>
      <c r="J32" s="65" t="str">
        <f>IF('Методология V1.1'!$M31='Дорожная карта'!$J$1,"План","")</f>
        <v/>
      </c>
      <c r="K32" s="65"/>
      <c r="L32" s="65"/>
      <c r="M32" s="65"/>
      <c r="N32" s="65" t="str">
        <f>IF('Методология V1.1'!$M31='Дорожная карта'!$N$1,"План","")</f>
        <v/>
      </c>
      <c r="O32" s="65"/>
      <c r="P32" s="65"/>
      <c r="Q32" s="65"/>
    </row>
    <row r="33" spans="1:17" ht="17.149999999999999" customHeight="1" x14ac:dyDescent="0.35">
      <c r="A33" s="227"/>
      <c r="B33" s="176"/>
      <c r="C33" s="177"/>
      <c r="D33" s="39" t="str">
        <f>IF('Методология V1.1'!L32="Запланировано",'Методология V1.1'!E32,"")</f>
        <v>Рефакторинг</v>
      </c>
      <c r="E33" s="39" t="str">
        <f>'Методология V1.1'!H32</f>
        <v>ИТ</v>
      </c>
      <c r="F33" s="65" t="str">
        <f>IF('Методология V1.1'!$M32='Дорожная карта'!$F$1,"План","")</f>
        <v/>
      </c>
      <c r="G33" s="65"/>
      <c r="H33" s="65"/>
      <c r="I33" s="65"/>
      <c r="J33" s="65" t="str">
        <f>IF('Методология V1.1'!$M32='Дорожная карта'!$J$1,"План","")</f>
        <v/>
      </c>
      <c r="K33" s="65"/>
      <c r="L33" s="65"/>
      <c r="M33" s="65"/>
      <c r="N33" s="65" t="str">
        <f>IF('Методология V1.1'!$M32='Дорожная карта'!$N$1,"План","")</f>
        <v>План</v>
      </c>
      <c r="O33" s="65"/>
      <c r="P33" s="65"/>
      <c r="Q33" s="65"/>
    </row>
    <row r="34" spans="1:17" ht="17.149999999999999" hidden="1" customHeight="1" x14ac:dyDescent="0.35">
      <c r="A34" s="227"/>
      <c r="B34" s="176"/>
      <c r="C34" s="175" t="s">
        <v>74</v>
      </c>
      <c r="D34" s="39" t="str">
        <f>IF('Методология V1.1'!L33="Запланировано",'Методология V1.1'!E33,"")</f>
        <v/>
      </c>
      <c r="E34" s="39" t="str">
        <f>'Методология V1.1'!H33</f>
        <v>Appsec/ИТ</v>
      </c>
      <c r="F34" s="65" t="str">
        <f>IF('Методология V1.1'!$M33='Дорожная карта'!$F$1,"План","")</f>
        <v/>
      </c>
      <c r="G34" s="65"/>
      <c r="H34" s="65"/>
      <c r="I34" s="65"/>
      <c r="J34" s="65" t="str">
        <f>IF('Методология V1.1'!$M33='Дорожная карта'!$J$1,"План","")</f>
        <v/>
      </c>
      <c r="K34" s="65"/>
      <c r="L34" s="65"/>
      <c r="M34" s="65"/>
      <c r="N34" s="65" t="str">
        <f>IF('Методология V1.1'!$M33='Дорожная карта'!$N$1,"План","")</f>
        <v/>
      </c>
      <c r="O34" s="65"/>
      <c r="P34" s="65"/>
      <c r="Q34" s="65"/>
    </row>
    <row r="35" spans="1:17" ht="17.149999999999999" hidden="1" customHeight="1" x14ac:dyDescent="0.35">
      <c r="A35" s="227"/>
      <c r="B35" s="176"/>
      <c r="C35" s="176"/>
      <c r="D35" s="39" t="str">
        <f>IF('Методология V1.1'!L34="Запланировано",'Методология V1.1'!E34,"")</f>
        <v/>
      </c>
      <c r="E35" s="39" t="str">
        <f>'Методология V1.1'!H34</f>
        <v>Appsec/ИТ</v>
      </c>
      <c r="F35" s="65" t="str">
        <f>IF('Методология V1.1'!$M34='Дорожная карта'!$F$1,"План","")</f>
        <v/>
      </c>
      <c r="G35" s="65"/>
      <c r="H35" s="65"/>
      <c r="I35" s="65"/>
      <c r="J35" s="65" t="str">
        <f>IF('Методология V1.1'!$M34='Дорожная карта'!$J$1,"План","")</f>
        <v/>
      </c>
      <c r="K35" s="65"/>
      <c r="L35" s="65"/>
      <c r="M35" s="65"/>
      <c r="N35" s="65" t="str">
        <f>IF('Методология V1.1'!$M34='Дорожная карта'!$N$1,"План","")</f>
        <v/>
      </c>
      <c r="O35" s="65"/>
      <c r="P35" s="65"/>
      <c r="Q35" s="65"/>
    </row>
    <row r="36" spans="1:17" ht="17.149999999999999" customHeight="1" x14ac:dyDescent="0.35">
      <c r="A36" s="227"/>
      <c r="B36" s="176"/>
      <c r="C36" s="176"/>
      <c r="D36" s="39" t="str">
        <f>IF('Методология V1.1'!L35="Запланировано",'Методология V1.1'!E35,"")</f>
        <v xml:space="preserve">Анализ образов </v>
      </c>
      <c r="E36" s="39" t="str">
        <f>'Методология V1.1'!H35</f>
        <v>Appsec/ИТ</v>
      </c>
      <c r="F36" s="65" t="str">
        <f>IF('Методология V1.1'!$M35='Дорожная карта'!$F$1,"План","")</f>
        <v/>
      </c>
      <c r="G36" s="65"/>
      <c r="H36" s="65"/>
      <c r="I36" s="65"/>
      <c r="J36" s="65" t="str">
        <f>IF('Методология V1.1'!$M35='Дорожная карта'!$J$1,"План","")</f>
        <v>План</v>
      </c>
      <c r="K36" s="65"/>
      <c r="L36" s="65"/>
      <c r="M36" s="65"/>
      <c r="N36" s="65" t="str">
        <f>IF('Методология V1.1'!$M35='Дорожная карта'!$N$1,"План","")</f>
        <v/>
      </c>
      <c r="O36" s="65"/>
      <c r="P36" s="65"/>
      <c r="Q36" s="65"/>
    </row>
    <row r="37" spans="1:17" ht="17.149999999999999" customHeight="1" x14ac:dyDescent="0.35">
      <c r="A37" s="227"/>
      <c r="B37" s="176"/>
      <c r="C37" s="177"/>
      <c r="D37" s="39" t="str">
        <f>IF('Методология V1.1'!L36="Запланировано",'Методология V1.1'!E36,"")</f>
        <v>Проверка лицензионной чистоты</v>
      </c>
      <c r="E37" s="39" t="str">
        <f>'Методология V1.1'!H36</f>
        <v>Appsec/ИТ</v>
      </c>
      <c r="F37" s="65" t="str">
        <f>IF('Методология V1.1'!$M36='Дорожная карта'!$F$1,"План","")</f>
        <v/>
      </c>
      <c r="G37" s="65"/>
      <c r="H37" s="65"/>
      <c r="I37" s="65"/>
      <c r="J37" s="65" t="str">
        <f>IF('Методология V1.1'!$M36='Дорожная карта'!$J$1,"План","")</f>
        <v/>
      </c>
      <c r="K37" s="65"/>
      <c r="L37" s="65"/>
      <c r="M37" s="65"/>
      <c r="N37" s="65" t="str">
        <f>IF('Методология V1.1'!$M36='Дорожная карта'!$N$1,"План","")</f>
        <v>План</v>
      </c>
      <c r="O37" s="65"/>
      <c r="P37" s="65"/>
      <c r="Q37" s="65"/>
    </row>
    <row r="38" spans="1:17" ht="17.149999999999999" customHeight="1" x14ac:dyDescent="0.35">
      <c r="A38" s="227"/>
      <c r="B38" s="176"/>
      <c r="C38" s="175" t="s">
        <v>7</v>
      </c>
      <c r="D38" s="39" t="str">
        <f>IF('Методология V1.1'!L37="Запланировано",'Методология V1.1'!E37,"")</f>
        <v>Линтеры</v>
      </c>
      <c r="E38" s="39" t="str">
        <f>'Методология V1.1'!H37</f>
        <v>ИТ</v>
      </c>
      <c r="F38" s="65" t="str">
        <f>IF('Методология V1.1'!$M37='Дорожная карта'!$F$1,"План","")</f>
        <v>План</v>
      </c>
      <c r="G38" s="65"/>
      <c r="H38" s="65"/>
      <c r="I38" s="65"/>
      <c r="J38" s="65" t="str">
        <f>IF('Методология V1.1'!$M37='Дорожная карта'!$J$1,"План","")</f>
        <v/>
      </c>
      <c r="K38" s="65"/>
      <c r="L38" s="65"/>
      <c r="M38" s="65"/>
      <c r="N38" s="65" t="str">
        <f>IF('Методология V1.1'!$M37='Дорожная карта'!$N$1,"План","")</f>
        <v/>
      </c>
      <c r="O38" s="65"/>
      <c r="P38" s="65"/>
      <c r="Q38" s="65"/>
    </row>
    <row r="39" spans="1:17" ht="17.149999999999999" customHeight="1" x14ac:dyDescent="0.35">
      <c r="A39" s="227"/>
      <c r="B39" s="176"/>
      <c r="C39" s="176"/>
      <c r="D39" s="39" t="str">
        <f>IF('Методология V1.1'!L38="Запланировано",'Методология V1.1'!E38,"")</f>
        <v>Код-ревью</v>
      </c>
      <c r="E39" s="39" t="str">
        <f>'Методология V1.1'!H38</f>
        <v>ИТ</v>
      </c>
      <c r="F39" s="65" t="str">
        <f>IF('Методология V1.1'!$M38='Дорожная карта'!$F$1,"План","")</f>
        <v/>
      </c>
      <c r="G39" s="65"/>
      <c r="H39" s="65"/>
      <c r="I39" s="65"/>
      <c r="J39" s="65" t="str">
        <f>IF('Методология V1.1'!$M38='Дорожная карта'!$J$1,"План","")</f>
        <v>План</v>
      </c>
      <c r="K39" s="65"/>
      <c r="L39" s="65"/>
      <c r="M39" s="65"/>
      <c r="N39" s="65" t="str">
        <f>IF('Методология V1.1'!$M38='Дорожная карта'!$N$1,"План","")</f>
        <v/>
      </c>
      <c r="O39" s="65"/>
      <c r="P39" s="65"/>
      <c r="Q39" s="65"/>
    </row>
    <row r="40" spans="1:17" ht="17.149999999999999" hidden="1" customHeight="1" x14ac:dyDescent="0.35">
      <c r="A40" s="227"/>
      <c r="B40" s="176"/>
      <c r="C40" s="176"/>
      <c r="D40" s="39" t="str">
        <f>IF('Методология V1.1'!L39="Запланировано",'Методология V1.1'!E39,"")</f>
        <v/>
      </c>
      <c r="E40" s="39" t="str">
        <f>'Методология V1.1'!H39</f>
        <v>Appsec/ИТ</v>
      </c>
      <c r="F40" s="65" t="str">
        <f>IF('Методология V1.1'!$M39='Дорожная карта'!$F$1,"План","")</f>
        <v/>
      </c>
      <c r="G40" s="65"/>
      <c r="H40" s="65"/>
      <c r="I40" s="65"/>
      <c r="J40" s="65" t="str">
        <f>IF('Методология V1.1'!$M39='Дорожная карта'!$J$1,"План","")</f>
        <v/>
      </c>
      <c r="K40" s="65"/>
      <c r="L40" s="65"/>
      <c r="M40" s="65"/>
      <c r="N40" s="65" t="str">
        <f>IF('Методология V1.1'!$M39='Дорожная карта'!$N$1,"План","")</f>
        <v/>
      </c>
      <c r="O40" s="65"/>
      <c r="P40" s="65"/>
      <c r="Q40" s="65"/>
    </row>
    <row r="41" spans="1:17" ht="17.149999999999999" hidden="1" customHeight="1" x14ac:dyDescent="0.35">
      <c r="A41" s="227"/>
      <c r="B41" s="176"/>
      <c r="C41" s="176"/>
      <c r="D41" s="39" t="str">
        <f>IF('Методология V1.1'!L40="Запланировано",'Методология V1.1'!E40,"")</f>
        <v/>
      </c>
      <c r="E41" s="39" t="str">
        <f>'Методология V1.1'!H40</f>
        <v>Appsec/ИТ</v>
      </c>
      <c r="F41" s="65" t="str">
        <f>IF('Методология V1.1'!$M40='Дорожная карта'!$F$1,"План","")</f>
        <v/>
      </c>
      <c r="G41" s="65"/>
      <c r="H41" s="65"/>
      <c r="I41" s="65"/>
      <c r="J41" s="65" t="str">
        <f>IF('Методология V1.1'!$M40='Дорожная карта'!$J$1,"План","")</f>
        <v/>
      </c>
      <c r="K41" s="65"/>
      <c r="L41" s="65"/>
      <c r="M41" s="65"/>
      <c r="N41" s="65" t="str">
        <f>IF('Методология V1.1'!$M40='Дорожная карта'!$N$1,"План","")</f>
        <v/>
      </c>
      <c r="O41" s="65"/>
      <c r="P41" s="65"/>
      <c r="Q41" s="65"/>
    </row>
    <row r="42" spans="1:17" ht="17.149999999999999" customHeight="1" x14ac:dyDescent="0.35">
      <c r="A42" s="227"/>
      <c r="B42" s="176"/>
      <c r="C42" s="176"/>
      <c r="D42" s="39" t="str">
        <f>IF('Методология V1.1'!L41="Запланировано",'Методология V1.1'!E41,"")</f>
        <v>SAST в пайплайне</v>
      </c>
      <c r="E42" s="39" t="str">
        <f>'Методология V1.1'!H41</f>
        <v>Appsec/ИТ</v>
      </c>
      <c r="F42" s="65" t="str">
        <f>IF('Методология V1.1'!$M41='Дорожная карта'!$F$1,"План","")</f>
        <v>План</v>
      </c>
      <c r="G42" s="65"/>
      <c r="H42" s="65"/>
      <c r="I42" s="65"/>
      <c r="J42" s="65" t="str">
        <f>IF('Методология V1.1'!$M41='Дорожная карта'!$J$1,"План","")</f>
        <v/>
      </c>
      <c r="K42" s="65"/>
      <c r="L42" s="65"/>
      <c r="M42" s="65"/>
      <c r="N42" s="65" t="str">
        <f>IF('Методология V1.1'!$M41='Дорожная карта'!$N$1,"План","")</f>
        <v/>
      </c>
      <c r="O42" s="65"/>
      <c r="P42" s="65"/>
      <c r="Q42" s="65"/>
    </row>
    <row r="43" spans="1:17" ht="17.149999999999999" customHeight="1" x14ac:dyDescent="0.35">
      <c r="A43" s="227"/>
      <c r="B43" s="176"/>
      <c r="C43" s="176"/>
      <c r="D43" s="39" t="str">
        <f>IF('Методология V1.1'!L42="Запланировано",'Методология V1.1'!E42,"")</f>
        <v>Оркестрация SAST</v>
      </c>
      <c r="E43" s="39" t="str">
        <f>'Методология V1.1'!H42</f>
        <v>Appsec/ИТ</v>
      </c>
      <c r="F43" s="65" t="str">
        <f>IF('Методология V1.1'!$M42='Дорожная карта'!$F$1,"План","")</f>
        <v/>
      </c>
      <c r="G43" s="65"/>
      <c r="H43" s="65"/>
      <c r="I43" s="65"/>
      <c r="J43" s="65" t="str">
        <f>IF('Методология V1.1'!$M42='Дорожная карта'!$J$1,"План","")</f>
        <v>План</v>
      </c>
      <c r="K43" s="65"/>
      <c r="L43" s="65"/>
      <c r="M43" s="65"/>
      <c r="N43" s="65" t="str">
        <f>IF('Методология V1.1'!$M42='Дорожная карта'!$N$1,"План","")</f>
        <v/>
      </c>
      <c r="O43" s="65"/>
      <c r="P43" s="65"/>
      <c r="Q43" s="65"/>
    </row>
    <row r="44" spans="1:17" ht="17.149999999999999" customHeight="1" x14ac:dyDescent="0.35">
      <c r="A44" s="227"/>
      <c r="B44" s="176"/>
      <c r="C44" s="177"/>
      <c r="D44" s="39" t="str">
        <f>IF('Методология V1.1'!L43="Запланировано",'Методология V1.1'!E43,"")</f>
        <v>Детектирование секретов</v>
      </c>
      <c r="E44" s="39" t="str">
        <f>'Методология V1.1'!H43</f>
        <v>Appsec/ИТ</v>
      </c>
      <c r="F44" s="65" t="str">
        <f>IF('Методология V1.1'!$M43='Дорожная карта'!$F$1,"План","")</f>
        <v/>
      </c>
      <c r="G44" s="65"/>
      <c r="H44" s="65"/>
      <c r="I44" s="65"/>
      <c r="J44" s="65" t="str">
        <f>IF('Методология V1.1'!$M43='Дорожная карта'!$J$1,"План","")</f>
        <v/>
      </c>
      <c r="K44" s="65"/>
      <c r="L44" s="65"/>
      <c r="M44" s="65"/>
      <c r="N44" s="65" t="str">
        <f>IF('Методология V1.1'!$M43='Дорожная карта'!$N$1,"План","")</f>
        <v>План</v>
      </c>
      <c r="O44" s="65"/>
      <c r="P44" s="65"/>
      <c r="Q44" s="65"/>
    </row>
    <row r="45" spans="1:17" ht="17.149999999999999" hidden="1" customHeight="1" x14ac:dyDescent="0.35">
      <c r="A45" s="227"/>
      <c r="B45" s="176"/>
      <c r="C45" s="175" t="s">
        <v>92</v>
      </c>
      <c r="D45" s="39" t="str">
        <f>IF('Методология V1.1'!L44="Запланировано",'Методология V1.1'!E44,"")</f>
        <v/>
      </c>
      <c r="E45" s="39" t="str">
        <f>'Методология V1.1'!H44</f>
        <v>ИТ</v>
      </c>
      <c r="F45" s="65" t="str">
        <f>IF('Методология V1.1'!$M44='Дорожная карта'!$F$1,"План","")</f>
        <v/>
      </c>
      <c r="G45" s="65"/>
      <c r="H45" s="65"/>
      <c r="I45" s="65"/>
      <c r="J45" s="65" t="str">
        <f>IF('Методология V1.1'!$M44='Дорожная карта'!$J$1,"План","")</f>
        <v/>
      </c>
      <c r="K45" s="65"/>
      <c r="L45" s="65"/>
      <c r="M45" s="65"/>
      <c r="N45" s="65" t="str">
        <f>IF('Методология V1.1'!$M44='Дорожная карта'!$N$1,"План","")</f>
        <v/>
      </c>
      <c r="O45" s="65"/>
      <c r="P45" s="65"/>
      <c r="Q45" s="65"/>
    </row>
    <row r="46" spans="1:17" ht="17.149999999999999" customHeight="1" x14ac:dyDescent="0.35">
      <c r="A46" s="227"/>
      <c r="B46" s="177"/>
      <c r="C46" s="177"/>
      <c r="D46" s="39" t="str">
        <f>IF('Методология V1.1'!L45="Запланировано",'Методология V1.1'!E45,"")</f>
        <v>Организация распределённого рабочего процесса</v>
      </c>
      <c r="E46" s="39" t="str">
        <f>'Методология V1.1'!H45</f>
        <v>ИТ</v>
      </c>
      <c r="F46" s="65" t="str">
        <f>IF('Методология V1.1'!$M45='Дорожная карта'!$F$1,"План","")</f>
        <v/>
      </c>
      <c r="G46" s="65"/>
      <c r="H46" s="65"/>
      <c r="I46" s="65"/>
      <c r="J46" s="65" t="str">
        <f>IF('Методология V1.1'!$M45='Дорожная карта'!$J$1,"План","")</f>
        <v>План</v>
      </c>
      <c r="K46" s="65"/>
      <c r="L46" s="65"/>
      <c r="M46" s="65"/>
      <c r="N46" s="65" t="str">
        <f>IF('Методология V1.1'!$M45='Дорожная карта'!$N$1,"План","")</f>
        <v/>
      </c>
      <c r="O46" s="65"/>
      <c r="P46" s="65"/>
      <c r="Q46" s="65"/>
    </row>
    <row r="47" spans="1:17" ht="17.149999999999999" customHeight="1" x14ac:dyDescent="0.35">
      <c r="A47" s="227"/>
      <c r="B47" s="183" t="s">
        <v>15</v>
      </c>
      <c r="C47" s="183" t="s">
        <v>91</v>
      </c>
      <c r="D47" s="12" t="str">
        <f>IF('Методология V1.1'!L46="Запланировано",'Методология V1.1'!E46,"")</f>
        <v>Использование инструментов SCA</v>
      </c>
      <c r="E47" s="12" t="str">
        <f>'Методология V1.1'!H46</f>
        <v>Appsec/ИТ</v>
      </c>
      <c r="F47" s="65" t="str">
        <f>IF('Методология V1.1'!$M46='Дорожная карта'!$F$1,"План","")</f>
        <v>План</v>
      </c>
      <c r="G47" s="65"/>
      <c r="H47" s="65"/>
      <c r="I47" s="65"/>
      <c r="J47" s="65" t="str">
        <f>IF('Методология V1.1'!$M46='Дорожная карта'!$J$1,"План","")</f>
        <v/>
      </c>
      <c r="K47" s="65"/>
      <c r="L47" s="65"/>
      <c r="M47" s="65"/>
      <c r="N47" s="65" t="str">
        <f>IF('Методология V1.1'!$M46='Дорожная карта'!$N$1,"План","")</f>
        <v/>
      </c>
      <c r="O47" s="65"/>
      <c r="P47" s="65"/>
      <c r="Q47" s="65"/>
    </row>
    <row r="48" spans="1:17" ht="17.149999999999999" customHeight="1" x14ac:dyDescent="0.35">
      <c r="A48" s="227"/>
      <c r="B48" s="229"/>
      <c r="C48" s="229"/>
      <c r="D48" s="12" t="str">
        <f>IF('Методология V1.1'!L47="Запланировано",'Методология V1.1'!E47,"")</f>
        <v>Кастомные правила SCA</v>
      </c>
      <c r="E48" s="12" t="str">
        <f>'Методология V1.1'!H47</f>
        <v>Appsec/ИТ</v>
      </c>
      <c r="F48" s="65" t="str">
        <f>IF('Методология V1.1'!$M47='Дорожная карта'!$F$1,"План","")</f>
        <v/>
      </c>
      <c r="G48" s="65"/>
      <c r="H48" s="65"/>
      <c r="I48" s="65"/>
      <c r="J48" s="65" t="str">
        <f>IF('Методология V1.1'!$M47='Дорожная карта'!$J$1,"План","")</f>
        <v>План</v>
      </c>
      <c r="K48" s="65"/>
      <c r="L48" s="65"/>
      <c r="M48" s="65"/>
      <c r="N48" s="65" t="str">
        <f>IF('Методология V1.1'!$M47='Дорожная карта'!$N$1,"План","")</f>
        <v/>
      </c>
      <c r="O48" s="65"/>
      <c r="P48" s="65"/>
      <c r="Q48" s="65"/>
    </row>
    <row r="49" spans="1:17" ht="17.149999999999999" customHeight="1" x14ac:dyDescent="0.35">
      <c r="A49" s="227"/>
      <c r="B49" s="229"/>
      <c r="C49" s="229"/>
      <c r="D49" s="12" t="str">
        <f>IF('Методология V1.1'!L48="Запланировано",'Методология V1.1'!E48,"")</f>
        <v>SCA в пайплайне</v>
      </c>
      <c r="E49" s="12" t="str">
        <f>'Методология V1.1'!H48</f>
        <v>Appsec/ИТ</v>
      </c>
      <c r="F49" s="65" t="str">
        <f>IF('Методология V1.1'!$M48='Дорожная карта'!$F$1,"План","")</f>
        <v/>
      </c>
      <c r="G49" s="65"/>
      <c r="H49" s="65"/>
      <c r="I49" s="65"/>
      <c r="J49" s="65" t="str">
        <f>IF('Методология V1.1'!$M48='Дорожная карта'!$J$1,"План","")</f>
        <v/>
      </c>
      <c r="K49" s="65"/>
      <c r="L49" s="65"/>
      <c r="M49" s="65"/>
      <c r="N49" s="65" t="str">
        <f>IF('Методология V1.1'!$M48='Дорожная карта'!$N$1,"План","")</f>
        <v>План</v>
      </c>
      <c r="O49" s="65"/>
      <c r="P49" s="65"/>
      <c r="Q49" s="65"/>
    </row>
    <row r="50" spans="1:17" ht="17.149999999999999" hidden="1" customHeight="1" x14ac:dyDescent="0.35">
      <c r="A50" s="227"/>
      <c r="B50" s="229"/>
      <c r="C50" s="229"/>
      <c r="D50" s="12" t="str">
        <f>IF('Методология V1.1'!L49="Запланировано",'Методология V1.1'!E49,"")</f>
        <v/>
      </c>
      <c r="E50" s="12" t="str">
        <f>'Методология V1.1'!H49</f>
        <v>Appsec/ИТ</v>
      </c>
      <c r="F50" s="65" t="str">
        <f>IF('Методология V1.1'!$M49='Дорожная карта'!$F$1,"План","")</f>
        <v/>
      </c>
      <c r="G50" s="65"/>
      <c r="H50" s="65"/>
      <c r="I50" s="65"/>
      <c r="J50" s="65" t="str">
        <f>IF('Методология V1.1'!$M49='Дорожная карта'!$J$1,"План","")</f>
        <v/>
      </c>
      <c r="K50" s="65"/>
      <c r="L50" s="65"/>
      <c r="M50" s="65"/>
      <c r="N50" s="65" t="str">
        <f>IF('Методология V1.1'!$M49='Дорожная карта'!$N$1,"План","")</f>
        <v/>
      </c>
      <c r="O50" s="65"/>
      <c r="P50" s="65"/>
      <c r="Q50" s="65"/>
    </row>
    <row r="51" spans="1:17" ht="17.149999999999999" hidden="1" customHeight="1" x14ac:dyDescent="0.35">
      <c r="A51" s="227"/>
      <c r="B51" s="229"/>
      <c r="C51" s="184"/>
      <c r="D51" s="12" t="str">
        <f>IF('Методология V1.1'!L50="Запланировано",'Методология V1.1'!E50,"")</f>
        <v/>
      </c>
      <c r="E51" s="12" t="str">
        <f>'Методология V1.1'!H50</f>
        <v>ИТ</v>
      </c>
      <c r="F51" s="65" t="str">
        <f>IF('Методология V1.1'!$M50='Дорожная карта'!$F$1,"План","")</f>
        <v/>
      </c>
      <c r="G51" s="65"/>
      <c r="H51" s="65"/>
      <c r="I51" s="65"/>
      <c r="J51" s="65" t="str">
        <f>IF('Методология V1.1'!$M50='Дорожная карта'!$J$1,"План","")</f>
        <v/>
      </c>
      <c r="K51" s="65"/>
      <c r="L51" s="65"/>
      <c r="M51" s="65"/>
      <c r="N51" s="65" t="str">
        <f>IF('Методология V1.1'!$M50='Дорожная карта'!$N$1,"План","")</f>
        <v/>
      </c>
      <c r="O51" s="65"/>
      <c r="P51" s="65"/>
      <c r="Q51" s="65"/>
    </row>
    <row r="52" spans="1:17" ht="17.149999999999999" customHeight="1" x14ac:dyDescent="0.35">
      <c r="A52" s="227"/>
      <c r="B52" s="229"/>
      <c r="C52" s="183" t="s">
        <v>282</v>
      </c>
      <c r="D52" s="12" t="str">
        <f>IF('Методология V1.1'!L51="Запланировано",'Методология V1.1'!E51,"")</f>
        <v>Подпись артефактов</v>
      </c>
      <c r="E52" s="12" t="str">
        <f>'Методология V1.1'!H51</f>
        <v>ИТ</v>
      </c>
      <c r="F52" s="65" t="str">
        <f>IF('Методология V1.1'!$M51='Дорожная карта'!$F$1,"План","")</f>
        <v>План</v>
      </c>
      <c r="G52" s="65"/>
      <c r="H52" s="65"/>
      <c r="I52" s="65"/>
      <c r="J52" s="65" t="str">
        <f>IF('Методология V1.1'!$M51='Дорожная карта'!$J$1,"План","")</f>
        <v/>
      </c>
      <c r="K52" s="65"/>
      <c r="L52" s="65"/>
      <c r="M52" s="65"/>
      <c r="N52" s="65" t="str">
        <f>IF('Методология V1.1'!$M51='Дорожная карта'!$N$1,"План","")</f>
        <v/>
      </c>
      <c r="O52" s="65"/>
      <c r="P52" s="65"/>
      <c r="Q52" s="65"/>
    </row>
    <row r="53" spans="1:17" ht="17.149999999999999" hidden="1" customHeight="1" x14ac:dyDescent="0.35">
      <c r="A53" s="227"/>
      <c r="B53" s="184"/>
      <c r="C53" s="184"/>
      <c r="D53" s="12" t="str">
        <f>IF('Методология V1.1'!L52="Запланировано",'Методология V1.1'!E52,"")</f>
        <v/>
      </c>
      <c r="E53" s="12" t="str">
        <f>'Методология V1.1'!H52</f>
        <v>ИТ</v>
      </c>
      <c r="F53" s="65" t="str">
        <f>IF('Методология V1.1'!$M52='Дорожная карта'!$F$1,"План","")</f>
        <v/>
      </c>
      <c r="G53" s="65"/>
      <c r="H53" s="65"/>
      <c r="I53" s="65"/>
      <c r="J53" s="65" t="str">
        <f>IF('Методология V1.1'!$M52='Дорожная карта'!$J$1,"План","")</f>
        <v/>
      </c>
      <c r="K53" s="65"/>
      <c r="L53" s="65"/>
      <c r="M53" s="65"/>
      <c r="N53" s="65" t="str">
        <f>IF('Методология V1.1'!$M52='Дорожная карта'!$N$1,"План","")</f>
        <v/>
      </c>
      <c r="O53" s="65"/>
      <c r="P53" s="65"/>
      <c r="Q53" s="65"/>
    </row>
    <row r="54" spans="1:17" ht="17.149999999999999" hidden="1" customHeight="1" x14ac:dyDescent="0.35">
      <c r="A54" s="227"/>
      <c r="B54" s="160" t="s">
        <v>78</v>
      </c>
      <c r="C54" s="160" t="s">
        <v>17</v>
      </c>
      <c r="D54" s="14" t="str">
        <f>IF('Методология V1.1'!L53="Запланировано",'Методология V1.1'!E53,"")</f>
        <v/>
      </c>
      <c r="E54" s="14" t="str">
        <f>'Методология V1.1'!H53</f>
        <v>ИТ</v>
      </c>
      <c r="F54" s="65" t="str">
        <f>IF('Методология V1.1'!$M53='Дорожная карта'!$F$1,"План","")</f>
        <v/>
      </c>
      <c r="G54" s="65"/>
      <c r="H54" s="65"/>
      <c r="I54" s="65"/>
      <c r="J54" s="65" t="str">
        <f>IF('Методология V1.1'!$M53='Дорожная карта'!$J$1,"План","")</f>
        <v/>
      </c>
      <c r="K54" s="65"/>
      <c r="L54" s="65"/>
      <c r="M54" s="65"/>
      <c r="N54" s="65" t="str">
        <f>IF('Методология V1.1'!$M53='Дорожная карта'!$N$1,"План","")</f>
        <v/>
      </c>
      <c r="O54" s="65"/>
      <c r="P54" s="65"/>
      <c r="Q54" s="65"/>
    </row>
    <row r="55" spans="1:17" ht="17.149999999999999" customHeight="1" x14ac:dyDescent="0.35">
      <c r="A55" s="227"/>
      <c r="B55" s="161"/>
      <c r="C55" s="161"/>
      <c r="D55" s="14" t="str">
        <f>IF('Методология V1.1'!L54="Запланировано",'Методология V1.1'!E54,"")</f>
        <v>Использование автотестов</v>
      </c>
      <c r="E55" s="14" t="str">
        <f>'Методология V1.1'!H54</f>
        <v>ИТ</v>
      </c>
      <c r="F55" s="65" t="str">
        <f>IF('Методология V1.1'!$M54='Дорожная карта'!$F$1,"План","")</f>
        <v/>
      </c>
      <c r="G55" s="65"/>
      <c r="H55" s="65"/>
      <c r="I55" s="65"/>
      <c r="J55" s="65" t="str">
        <f>IF('Методология V1.1'!$M54='Дорожная карта'!$J$1,"План","")</f>
        <v>План</v>
      </c>
      <c r="K55" s="65"/>
      <c r="L55" s="65"/>
      <c r="M55" s="65"/>
      <c r="N55" s="65" t="str">
        <f>IF('Методология V1.1'!$M54='Дорожная карта'!$N$1,"План","")</f>
        <v/>
      </c>
      <c r="O55" s="65"/>
      <c r="P55" s="65"/>
      <c r="Q55" s="65"/>
    </row>
    <row r="56" spans="1:17" ht="17.149999999999999" customHeight="1" x14ac:dyDescent="0.35">
      <c r="A56" s="227"/>
      <c r="B56" s="161"/>
      <c r="C56" s="161"/>
      <c r="D56" s="14" t="str">
        <f>IF('Методология V1.1'!L55="Запланировано",'Методология V1.1'!E55,"")</f>
        <v>Граничное тестирование</v>
      </c>
      <c r="E56" s="14" t="str">
        <f>'Методология V1.1'!H55</f>
        <v>ИТ</v>
      </c>
      <c r="F56" s="65" t="str">
        <f>IF('Методология V1.1'!$M55='Дорожная карта'!$F$1,"План","")</f>
        <v/>
      </c>
      <c r="G56" s="65"/>
      <c r="H56" s="65"/>
      <c r="I56" s="65"/>
      <c r="J56" s="65" t="str">
        <f>IF('Методология V1.1'!$M55='Дорожная карта'!$J$1,"План","")</f>
        <v/>
      </c>
      <c r="K56" s="65"/>
      <c r="L56" s="65"/>
      <c r="M56" s="65"/>
      <c r="N56" s="65" t="str">
        <f>IF('Методология V1.1'!$M55='Дорожная карта'!$N$1,"План","")</f>
        <v>План</v>
      </c>
      <c r="O56" s="65"/>
      <c r="P56" s="65"/>
      <c r="Q56" s="65"/>
    </row>
    <row r="57" spans="1:17" ht="17.149999999999999" hidden="1" customHeight="1" x14ac:dyDescent="0.35">
      <c r="A57" s="227"/>
      <c r="B57" s="161"/>
      <c r="C57" s="161"/>
      <c r="D57" s="14" t="str">
        <f>IF('Методология V1.1'!L56="Запланировано",'Методология V1.1'!E56,"")</f>
        <v/>
      </c>
      <c r="E57" s="14" t="str">
        <f>'Методология V1.1'!H56</f>
        <v>ИТ</v>
      </c>
      <c r="F57" s="65" t="str">
        <f>IF('Методология V1.1'!$M56='Дорожная карта'!$F$1,"План","")</f>
        <v/>
      </c>
      <c r="G57" s="65"/>
      <c r="H57" s="65"/>
      <c r="I57" s="65"/>
      <c r="J57" s="65" t="str">
        <f>IF('Методология V1.1'!$M56='Дорожная карта'!$J$1,"План","")</f>
        <v/>
      </c>
      <c r="K57" s="65"/>
      <c r="L57" s="65"/>
      <c r="M57" s="65"/>
      <c r="N57" s="65" t="str">
        <f>IF('Методология V1.1'!$M56='Дорожная карта'!$N$1,"План","")</f>
        <v/>
      </c>
      <c r="O57" s="65"/>
      <c r="P57" s="65"/>
      <c r="Q57" s="65"/>
    </row>
    <row r="58" spans="1:17" ht="17.149999999999999" hidden="1" customHeight="1" x14ac:dyDescent="0.35">
      <c r="A58" s="227"/>
      <c r="B58" s="161"/>
      <c r="C58" s="162"/>
      <c r="D58" s="14" t="str">
        <f>IF('Методология V1.1'!L57="Запланировано",'Методология V1.1'!E57,"")</f>
        <v/>
      </c>
      <c r="E58" s="14" t="str">
        <f>'Методология V1.1'!H57</f>
        <v>Appsec/ИТ</v>
      </c>
      <c r="F58" s="65" t="str">
        <f>IF('Методология V1.1'!$M57='Дорожная карта'!$F$1,"План","")</f>
        <v/>
      </c>
      <c r="G58" s="65"/>
      <c r="H58" s="65"/>
      <c r="I58" s="65"/>
      <c r="J58" s="65" t="str">
        <f>IF('Методология V1.1'!$M57='Дорожная карта'!$J$1,"План","")</f>
        <v/>
      </c>
      <c r="K58" s="65"/>
      <c r="L58" s="65"/>
      <c r="M58" s="65"/>
      <c r="N58" s="65" t="str">
        <f>IF('Методология V1.1'!$M57='Дорожная карта'!$N$1,"План","")</f>
        <v/>
      </c>
      <c r="O58" s="65"/>
      <c r="P58" s="65"/>
      <c r="Q58" s="65"/>
    </row>
    <row r="59" spans="1:17" ht="17.149999999999999" customHeight="1" x14ac:dyDescent="0.35">
      <c r="A59" s="227"/>
      <c r="B59" s="161"/>
      <c r="C59" s="160" t="s">
        <v>19</v>
      </c>
      <c r="D59" s="14" t="str">
        <f>IF('Методология V1.1'!L58="Запланировано",'Методология V1.1'!E58,"")</f>
        <v>Фаззинг</v>
      </c>
      <c r="E59" s="14" t="str">
        <f>'Методология V1.1'!H58</f>
        <v>Appsec/ИТ</v>
      </c>
      <c r="F59" s="65" t="str">
        <f>IF('Методология V1.1'!$M58='Дорожная карта'!$F$1,"План","")</f>
        <v/>
      </c>
      <c r="G59" s="65"/>
      <c r="H59" s="65"/>
      <c r="I59" s="65"/>
      <c r="J59" s="65" t="str">
        <f>IF('Методология V1.1'!$M58='Дорожная карта'!$J$1,"План","")</f>
        <v>План</v>
      </c>
      <c r="K59" s="65"/>
      <c r="L59" s="65"/>
      <c r="M59" s="65"/>
      <c r="N59" s="65" t="str">
        <f>IF('Методология V1.1'!$M58='Дорожная карта'!$N$1,"План","")</f>
        <v/>
      </c>
      <c r="O59" s="65"/>
      <c r="P59" s="65"/>
      <c r="Q59" s="65"/>
    </row>
    <row r="60" spans="1:17" ht="17.149999999999999" customHeight="1" x14ac:dyDescent="0.35">
      <c r="A60" s="227"/>
      <c r="B60" s="161"/>
      <c r="C60" s="161"/>
      <c r="D60" s="14" t="str">
        <f>IF('Методология V1.1'!L59="Запланировано",'Методология V1.1'!E59,"")</f>
        <v>Использование инструментов DAST</v>
      </c>
      <c r="E60" s="14" t="str">
        <f>'Методология V1.1'!H59</f>
        <v>Appsec/ИТ</v>
      </c>
      <c r="F60" s="65" t="str">
        <f>IF('Методология V1.1'!$M59='Дорожная карта'!$F$1,"План","")</f>
        <v/>
      </c>
      <c r="G60" s="65"/>
      <c r="H60" s="65"/>
      <c r="I60" s="65"/>
      <c r="J60" s="65" t="str">
        <f>IF('Методология V1.1'!$M59='Дорожная карта'!$J$1,"План","")</f>
        <v/>
      </c>
      <c r="K60" s="65"/>
      <c r="L60" s="65"/>
      <c r="M60" s="65"/>
      <c r="N60" s="65" t="str">
        <f>IF('Методология V1.1'!$M59='Дорожная карта'!$N$1,"План","")</f>
        <v>План</v>
      </c>
      <c r="O60" s="65"/>
      <c r="P60" s="65"/>
      <c r="Q60" s="65"/>
    </row>
    <row r="61" spans="1:17" ht="17.149999999999999" hidden="1" customHeight="1" x14ac:dyDescent="0.35">
      <c r="A61" s="227"/>
      <c r="B61" s="161"/>
      <c r="C61" s="161"/>
      <c r="D61" s="14" t="str">
        <f>IF('Методология V1.1'!L60="Запланировано",'Методология V1.1'!E60,"")</f>
        <v/>
      </c>
      <c r="E61" s="14" t="str">
        <f>'Методология V1.1'!H60</f>
        <v>Appsec/ИТ</v>
      </c>
      <c r="F61" s="65" t="str">
        <f>IF('Методология V1.1'!$M60='Дорожная карта'!$F$1,"План","")</f>
        <v/>
      </c>
      <c r="G61" s="65"/>
      <c r="H61" s="65"/>
      <c r="I61" s="65"/>
      <c r="J61" s="65" t="str">
        <f>IF('Методология V1.1'!$M60='Дорожная карта'!$J$1,"План","")</f>
        <v/>
      </c>
      <c r="K61" s="65"/>
      <c r="L61" s="65"/>
      <c r="M61" s="65"/>
      <c r="N61" s="65" t="str">
        <f>IF('Методология V1.1'!$M60='Дорожная карта'!$N$1,"План","")</f>
        <v/>
      </c>
      <c r="O61" s="65"/>
      <c r="P61" s="65"/>
      <c r="Q61" s="65"/>
    </row>
    <row r="62" spans="1:17" ht="17.149999999999999" customHeight="1" x14ac:dyDescent="0.35">
      <c r="A62" s="227"/>
      <c r="B62" s="161"/>
      <c r="C62" s="161"/>
      <c r="D62" s="14" t="str">
        <f>IF('Методология V1.1'!L61="Запланировано",'Методология V1.1'!E61,"")</f>
        <v>DAST в пайплайне</v>
      </c>
      <c r="E62" s="14" t="str">
        <f>'Методология V1.1'!H61</f>
        <v>Appsec/ИТ</v>
      </c>
      <c r="F62" s="65" t="str">
        <f>IF('Методология V1.1'!$M61='Дорожная карта'!$F$1,"План","")</f>
        <v>План</v>
      </c>
      <c r="G62" s="65"/>
      <c r="H62" s="65"/>
      <c r="I62" s="65"/>
      <c r="J62" s="65" t="str">
        <f>IF('Методология V1.1'!$M61='Дорожная карта'!$J$1,"План","")</f>
        <v/>
      </c>
      <c r="K62" s="65"/>
      <c r="L62" s="65"/>
      <c r="M62" s="65"/>
      <c r="N62" s="65" t="str">
        <f>IF('Методология V1.1'!$M61='Дорожная карта'!$N$1,"План","")</f>
        <v/>
      </c>
      <c r="O62" s="65"/>
      <c r="P62" s="65"/>
      <c r="Q62" s="65"/>
    </row>
    <row r="63" spans="1:17" ht="17.149999999999999" hidden="1" customHeight="1" x14ac:dyDescent="0.35">
      <c r="A63" s="227"/>
      <c r="B63" s="161"/>
      <c r="C63" s="162"/>
      <c r="D63" s="14" t="str">
        <f>IF('Методология V1.1'!L62="Запланировано",'Методология V1.1'!E62,"")</f>
        <v/>
      </c>
      <c r="E63" s="14" t="str">
        <f>'Методология V1.1'!H62</f>
        <v>Appsec/ИТ</v>
      </c>
      <c r="F63" s="65" t="str">
        <f>IF('Методология V1.1'!$M62='Дорожная карта'!$F$1,"План","")</f>
        <v/>
      </c>
      <c r="G63" s="65"/>
      <c r="H63" s="65"/>
      <c r="I63" s="65"/>
      <c r="J63" s="65" t="str">
        <f>IF('Методология V1.1'!$M62='Дорожная карта'!$J$1,"План","")</f>
        <v/>
      </c>
      <c r="K63" s="65"/>
      <c r="L63" s="65"/>
      <c r="M63" s="65"/>
      <c r="N63" s="65" t="str">
        <f>IF('Методология V1.1'!$M62='Дорожная карта'!$N$1,"План","")</f>
        <v/>
      </c>
      <c r="O63" s="65"/>
      <c r="P63" s="65"/>
      <c r="Q63" s="65"/>
    </row>
    <row r="64" spans="1:17" ht="17.149999999999999" customHeight="1" x14ac:dyDescent="0.35">
      <c r="A64" s="227"/>
      <c r="B64" s="161"/>
      <c r="C64" s="160" t="s">
        <v>28</v>
      </c>
      <c r="D64" s="14" t="str">
        <f>IF('Методология V1.1'!L63="Запланировано",'Методология V1.1'!E63,"")</f>
        <v>Quality Gates</v>
      </c>
      <c r="E64" s="14" t="str">
        <f>'Методология V1.1'!H63</f>
        <v>Appsec/ИТ</v>
      </c>
      <c r="F64" s="65" t="str">
        <f>IF('Методология V1.1'!$M63='Дорожная карта'!$F$1,"План","")</f>
        <v/>
      </c>
      <c r="G64" s="65"/>
      <c r="H64" s="65"/>
      <c r="I64" s="65"/>
      <c r="J64" s="65" t="str">
        <f>IF('Методология V1.1'!$M63='Дорожная карта'!$J$1,"План","")</f>
        <v/>
      </c>
      <c r="K64" s="65"/>
      <c r="L64" s="65"/>
      <c r="M64" s="65"/>
      <c r="N64" s="65" t="str">
        <f>IF('Методология V1.1'!$M63='Дорожная карта'!$N$1,"План","")</f>
        <v>План</v>
      </c>
      <c r="O64" s="65"/>
      <c r="P64" s="65"/>
      <c r="Q64" s="65"/>
    </row>
    <row r="65" spans="1:17" ht="17.149999999999999" hidden="1" customHeight="1" x14ac:dyDescent="0.35">
      <c r="A65" s="227"/>
      <c r="B65" s="162"/>
      <c r="C65" s="162"/>
      <c r="D65" s="14" t="str">
        <f>IF('Методология V1.1'!L64="Запланировано",'Методология V1.1'!E64,"")</f>
        <v/>
      </c>
      <c r="E65" s="14" t="str">
        <f>'Методология V1.1'!H64</f>
        <v>ИБ</v>
      </c>
      <c r="F65" s="65" t="str">
        <f>IF('Методология V1.1'!$M64='Дорожная карта'!$F$1,"План","")</f>
        <v/>
      </c>
      <c r="G65" s="65"/>
      <c r="H65" s="65"/>
      <c r="I65" s="65"/>
      <c r="J65" s="65" t="str">
        <f>IF('Методология V1.1'!$M64='Дорожная карта'!$J$1,"План","")</f>
        <v/>
      </c>
      <c r="K65" s="65"/>
      <c r="L65" s="65"/>
      <c r="M65" s="65"/>
      <c r="N65" s="65" t="str">
        <f>IF('Методология V1.1'!$M64='Дорожная карта'!$N$1,"План","")</f>
        <v/>
      </c>
      <c r="O65" s="65"/>
      <c r="P65" s="65"/>
      <c r="Q65" s="65"/>
    </row>
    <row r="66" spans="1:17" ht="17.149999999999999" hidden="1" customHeight="1" x14ac:dyDescent="0.35">
      <c r="A66" s="227"/>
      <c r="B66" s="167" t="s">
        <v>76</v>
      </c>
      <c r="C66" s="167" t="s">
        <v>288</v>
      </c>
      <c r="D66" s="64" t="str">
        <f>IF('Методология V1.1'!L65="Запланировано",'Методология V1.1'!E65,"")</f>
        <v/>
      </c>
      <c r="E66" s="64" t="str">
        <f>'Методология V1.1'!H65</f>
        <v>ИТ</v>
      </c>
      <c r="F66" s="65" t="str">
        <f>IF('Методология V1.1'!$M65='Дорожная карта'!$F$1,"План","")</f>
        <v/>
      </c>
      <c r="G66" s="65"/>
      <c r="H66" s="65"/>
      <c r="I66" s="65"/>
      <c r="J66" s="65" t="str">
        <f>IF('Методология V1.1'!$M65='Дорожная карта'!$J$1,"План","")</f>
        <v/>
      </c>
      <c r="K66" s="65"/>
      <c r="L66" s="65"/>
      <c r="M66" s="65"/>
      <c r="N66" s="65" t="str">
        <f>IF('Методология V1.1'!$M65='Дорожная карта'!$N$1,"План","")</f>
        <v/>
      </c>
      <c r="O66" s="65"/>
      <c r="P66" s="65"/>
      <c r="Q66" s="65"/>
    </row>
    <row r="67" spans="1:17" ht="17.149999999999999" customHeight="1" x14ac:dyDescent="0.35">
      <c r="A67" s="227"/>
      <c r="B67" s="201"/>
      <c r="C67" s="201"/>
      <c r="D67" s="64" t="str">
        <f>IF('Методология V1.1'!L66="Запланировано",'Методология V1.1'!E66,"")</f>
        <v>Выход обновлений</v>
      </c>
      <c r="E67" s="64" t="str">
        <f>'Методология V1.1'!H66</f>
        <v>ИТ</v>
      </c>
      <c r="F67" s="65" t="str">
        <f>IF('Методология V1.1'!$M66='Дорожная карта'!$F$1,"План","")</f>
        <v>План</v>
      </c>
      <c r="G67" s="65"/>
      <c r="H67" s="65"/>
      <c r="I67" s="65"/>
      <c r="J67" s="65" t="str">
        <f>IF('Методология V1.1'!$M66='Дорожная карта'!$J$1,"План","")</f>
        <v/>
      </c>
      <c r="K67" s="65"/>
      <c r="L67" s="65"/>
      <c r="M67" s="65"/>
      <c r="N67" s="65" t="str">
        <f>IF('Методология V1.1'!$M66='Дорожная карта'!$N$1,"План","")</f>
        <v/>
      </c>
      <c r="O67" s="65"/>
      <c r="P67" s="65"/>
      <c r="Q67" s="65"/>
    </row>
    <row r="68" spans="1:17" ht="17.149999999999999" customHeight="1" x14ac:dyDescent="0.35">
      <c r="A68" s="227"/>
      <c r="B68" s="201"/>
      <c r="C68" s="168"/>
      <c r="D68" s="64" t="str">
        <f>IF('Методология V1.1'!L67="Запланировано",'Методология V1.1'!E67,"")</f>
        <v>Комплексность выполнения конвеера</v>
      </c>
      <c r="E68" s="64" t="str">
        <f>'Методология V1.1'!H67</f>
        <v>ИТ</v>
      </c>
      <c r="F68" s="65" t="str">
        <f>IF('Методология V1.1'!$M67='Дорожная карта'!$F$1,"План","")</f>
        <v/>
      </c>
      <c r="G68" s="65"/>
      <c r="H68" s="65"/>
      <c r="I68" s="65"/>
      <c r="J68" s="65" t="str">
        <f>IF('Методология V1.1'!$M67='Дорожная карта'!$J$1,"План","")</f>
        <v>План</v>
      </c>
      <c r="K68" s="65"/>
      <c r="L68" s="65"/>
      <c r="M68" s="65"/>
      <c r="N68" s="65" t="str">
        <f>IF('Методология V1.1'!$M67='Дорожная карта'!$N$1,"План","")</f>
        <v/>
      </c>
      <c r="O68" s="65"/>
      <c r="P68" s="65"/>
      <c r="Q68" s="65"/>
    </row>
    <row r="69" spans="1:17" ht="17.149999999999999" customHeight="1" x14ac:dyDescent="0.35">
      <c r="A69" s="227"/>
      <c r="B69" s="201"/>
      <c r="C69" s="167" t="s">
        <v>289</v>
      </c>
      <c r="D69" s="64" t="str">
        <f>IF('Методология V1.1'!L68="Запланировано",'Методология V1.1'!E68,"")</f>
        <v>Эксплуатационная документация</v>
      </c>
      <c r="E69" s="64" t="str">
        <f>'Методология V1.1'!H68</f>
        <v>Организация</v>
      </c>
      <c r="F69" s="65" t="str">
        <f>IF('Методология V1.1'!$M68='Дорожная карта'!$F$1,"План","")</f>
        <v/>
      </c>
      <c r="G69" s="65"/>
      <c r="H69" s="65"/>
      <c r="I69" s="65"/>
      <c r="J69" s="65" t="str">
        <f>IF('Методология V1.1'!$M68='Дорожная карта'!$J$1,"План","")</f>
        <v>План</v>
      </c>
      <c r="K69" s="65"/>
      <c r="L69" s="65"/>
      <c r="M69" s="65"/>
      <c r="N69" s="65" t="str">
        <f>IF('Методология V1.1'!$M68='Дорожная карта'!$N$1,"План","")</f>
        <v/>
      </c>
      <c r="O69" s="65"/>
      <c r="P69" s="65"/>
      <c r="Q69" s="65"/>
    </row>
    <row r="70" spans="1:17" ht="17.149999999999999" customHeight="1" x14ac:dyDescent="0.35">
      <c r="A70" s="227"/>
      <c r="B70" s="201"/>
      <c r="C70" s="201"/>
      <c r="D70" s="64" t="str">
        <f>IF('Методология V1.1'!L69="Запланировано",'Методология V1.1'!E69,"")</f>
        <v>Управление секретами</v>
      </c>
      <c r="E70" s="64" t="str">
        <f>'Методология V1.1'!H69</f>
        <v>ИБ</v>
      </c>
      <c r="F70" s="65" t="str">
        <f>IF('Методология V1.1'!$M69='Дорожная карта'!$F$1,"План","")</f>
        <v/>
      </c>
      <c r="G70" s="65"/>
      <c r="H70" s="65"/>
      <c r="I70" s="65"/>
      <c r="J70" s="65" t="str">
        <f>IF('Методология V1.1'!$M69='Дорожная карта'!$J$1,"План","")</f>
        <v/>
      </c>
      <c r="K70" s="65"/>
      <c r="L70" s="65"/>
      <c r="M70" s="65"/>
      <c r="N70" s="65" t="str">
        <f>IF('Методология V1.1'!$M69='Дорожная карта'!$N$1,"План","")</f>
        <v>План</v>
      </c>
      <c r="O70" s="65"/>
      <c r="P70" s="65"/>
      <c r="Q70" s="65"/>
    </row>
    <row r="71" spans="1:17" ht="17.149999999999999" customHeight="1" x14ac:dyDescent="0.35">
      <c r="A71" s="228"/>
      <c r="B71" s="168"/>
      <c r="C71" s="168"/>
      <c r="D71" s="64" t="str">
        <f>IF('Методология V1.1'!L70="Запланировано",'Методология V1.1'!E70,"")</f>
        <v>Проверка подписи артефактов</v>
      </c>
      <c r="E71" s="64" t="str">
        <f>'Методология V1.1'!H70</f>
        <v>ИТ</v>
      </c>
      <c r="F71" s="65" t="str">
        <f>IF('Методология V1.1'!$M70='Дорожная карта'!$F$1,"План","")</f>
        <v>План</v>
      </c>
      <c r="G71" s="65"/>
      <c r="H71" s="65"/>
      <c r="I71" s="65"/>
      <c r="J71" s="65" t="str">
        <f>IF('Методология V1.1'!$M70='Дорожная карта'!$J$1,"План","")</f>
        <v/>
      </c>
      <c r="K71" s="65"/>
      <c r="L71" s="65"/>
      <c r="M71" s="65"/>
      <c r="N71" s="65" t="str">
        <f>IF('Методология V1.1'!$M70='Дорожная карта'!$N$1,"План","")</f>
        <v/>
      </c>
      <c r="O71" s="65"/>
      <c r="P71" s="65"/>
      <c r="Q71" s="65"/>
    </row>
    <row r="72" spans="1:17" ht="17.149999999999999" customHeight="1" x14ac:dyDescent="0.35">
      <c r="A72" s="202" t="s">
        <v>82</v>
      </c>
      <c r="B72" s="181" t="s">
        <v>3</v>
      </c>
      <c r="C72" s="181" t="s">
        <v>23</v>
      </c>
      <c r="D72" s="23" t="str">
        <f>IF('Методология V1.1'!L71="Запланировано",'Методология V1.1'!E71,"")</f>
        <v>Сетевая безопасность</v>
      </c>
      <c r="E72" s="23" t="str">
        <f>'Методология V1.1'!H71</f>
        <v>ИБ</v>
      </c>
      <c r="F72" s="65" t="str">
        <f>IF('Методология V1.1'!$M71='Дорожная карта'!$F$1,"План","")</f>
        <v/>
      </c>
      <c r="G72" s="65"/>
      <c r="H72" s="65"/>
      <c r="I72" s="65"/>
      <c r="J72" s="65" t="str">
        <f>IF('Методология V1.1'!$M71='Дорожная карта'!$J$1,"План","")</f>
        <v/>
      </c>
      <c r="K72" s="65"/>
      <c r="L72" s="65"/>
      <c r="M72" s="65"/>
      <c r="N72" s="65" t="str">
        <f>IF('Методология V1.1'!$M71='Дорожная карта'!$N$1,"План","")</f>
        <v>План</v>
      </c>
      <c r="O72" s="65"/>
      <c r="P72" s="65"/>
      <c r="Q72" s="65"/>
    </row>
    <row r="73" spans="1:17" ht="17.149999999999999" hidden="1" customHeight="1" x14ac:dyDescent="0.35">
      <c r="A73" s="203"/>
      <c r="B73" s="163"/>
      <c r="C73" s="163"/>
      <c r="D73" s="23" t="str">
        <f>IF('Методология V1.1'!L72="Запланировано",'Методология V1.1'!E72,"")</f>
        <v/>
      </c>
      <c r="E73" s="23" t="str">
        <f>'Методология V1.1'!H72</f>
        <v>ИБ</v>
      </c>
      <c r="F73" s="65" t="str">
        <f>IF('Методология V1.1'!$M72='Дорожная карта'!$F$1,"План","")</f>
        <v/>
      </c>
      <c r="G73" s="65"/>
      <c r="H73" s="65"/>
      <c r="I73" s="65"/>
      <c r="J73" s="65" t="str">
        <f>IF('Методология V1.1'!$M72='Дорожная карта'!$J$1,"План","")</f>
        <v/>
      </c>
      <c r="K73" s="65"/>
      <c r="L73" s="65"/>
      <c r="M73" s="65"/>
      <c r="N73" s="65" t="str">
        <f>IF('Методология V1.1'!$M72='Дорожная карта'!$N$1,"План","")</f>
        <v/>
      </c>
      <c r="O73" s="65"/>
      <c r="P73" s="65"/>
      <c r="Q73" s="65"/>
    </row>
    <row r="74" spans="1:17" ht="17.149999999999999" customHeight="1" x14ac:dyDescent="0.35">
      <c r="A74" s="203"/>
      <c r="B74" s="163"/>
      <c r="C74" s="163"/>
      <c r="D74" s="23" t="str">
        <f>IF('Методология V1.1'!L73="Запланировано",'Методология V1.1'!E73,"")</f>
        <v>SOC</v>
      </c>
      <c r="E74" s="23" t="str">
        <f>'Методология V1.1'!H73</f>
        <v>ИБ</v>
      </c>
      <c r="F74" s="65" t="str">
        <f>IF('Методология V1.1'!$M73='Дорожная карта'!$F$1,"План","")</f>
        <v>План</v>
      </c>
      <c r="G74" s="65"/>
      <c r="H74" s="65"/>
      <c r="I74" s="65"/>
      <c r="J74" s="65" t="str">
        <f>IF('Методология V1.1'!$M73='Дорожная карта'!$J$1,"План","")</f>
        <v/>
      </c>
      <c r="K74" s="65"/>
      <c r="L74" s="65"/>
      <c r="M74" s="65"/>
      <c r="N74" s="65" t="str">
        <f>IF('Методология V1.1'!$M73='Дорожная карта'!$N$1,"План","")</f>
        <v/>
      </c>
      <c r="O74" s="65"/>
      <c r="P74" s="65"/>
      <c r="Q74" s="65"/>
    </row>
    <row r="75" spans="1:17" ht="17.149999999999999" customHeight="1" x14ac:dyDescent="0.35">
      <c r="A75" s="203"/>
      <c r="B75" s="163"/>
      <c r="C75" s="163"/>
      <c r="D75" s="23" t="str">
        <f>IF('Методология V1.1'!L74="Запланировано",'Методология V1.1'!E74,"")</f>
        <v>Анализ инцидентов</v>
      </c>
      <c r="E75" s="23" t="str">
        <f>'Методология V1.1'!H74</f>
        <v>ИБ</v>
      </c>
      <c r="F75" s="65" t="str">
        <f>IF('Методология V1.1'!$M74='Дорожная карта'!$F$1,"План","")</f>
        <v/>
      </c>
      <c r="G75" s="65"/>
      <c r="H75" s="65"/>
      <c r="I75" s="65"/>
      <c r="J75" s="65" t="str">
        <f>IF('Методология V1.1'!$M74='Дорожная карта'!$J$1,"План","")</f>
        <v/>
      </c>
      <c r="K75" s="65"/>
      <c r="L75" s="65"/>
      <c r="M75" s="65"/>
      <c r="N75" s="65" t="str">
        <f>IF('Методология V1.1'!$M74='Дорожная карта'!$N$1,"План","")</f>
        <v>План</v>
      </c>
      <c r="O75" s="65"/>
      <c r="P75" s="65"/>
      <c r="Q75" s="65"/>
    </row>
    <row r="76" spans="1:17" ht="17.149999999999999" customHeight="1" x14ac:dyDescent="0.35">
      <c r="A76" s="203"/>
      <c r="B76" s="163"/>
      <c r="C76" s="164"/>
      <c r="D76" s="23" t="str">
        <f>IF('Методология V1.1'!L75="Запланировано",'Методология V1.1'!E75,"")</f>
        <v>Плейбук реагирования</v>
      </c>
      <c r="E76" s="23" t="str">
        <f>'Методология V1.1'!H75</f>
        <v>ИБ</v>
      </c>
      <c r="F76" s="65" t="str">
        <f>IF('Методология V1.1'!$M75='Дорожная карта'!$F$1,"План","")</f>
        <v/>
      </c>
      <c r="G76" s="65"/>
      <c r="H76" s="65"/>
      <c r="I76" s="65"/>
      <c r="J76" s="65" t="str">
        <f>IF('Методология V1.1'!$M75='Дорожная карта'!$J$1,"План","")</f>
        <v>План</v>
      </c>
      <c r="K76" s="65"/>
      <c r="L76" s="65"/>
      <c r="M76" s="65"/>
      <c r="N76" s="65" t="str">
        <f>IF('Методология V1.1'!$M75='Дорожная карта'!$N$1,"План","")</f>
        <v/>
      </c>
      <c r="O76" s="65"/>
      <c r="P76" s="65"/>
      <c r="Q76" s="65"/>
    </row>
    <row r="77" spans="1:17" ht="17.149999999999999" hidden="1" customHeight="1" x14ac:dyDescent="0.35">
      <c r="A77" s="203"/>
      <c r="B77" s="163"/>
      <c r="C77" s="181" t="s">
        <v>24</v>
      </c>
      <c r="D77" s="23" t="str">
        <f>IF('Методология V1.1'!L76="Запланировано",'Методология V1.1'!E76,"")</f>
        <v/>
      </c>
      <c r="E77" s="23" t="str">
        <f>'Методология V1.1'!H76</f>
        <v>ИБ/ИТ</v>
      </c>
      <c r="F77" s="65" t="str">
        <f>IF('Методология V1.1'!$M76='Дорожная карта'!$F$1,"План","")</f>
        <v/>
      </c>
      <c r="G77" s="65"/>
      <c r="H77" s="65"/>
      <c r="I77" s="65"/>
      <c r="J77" s="65" t="str">
        <f>IF('Методология V1.1'!$M76='Дорожная карта'!$J$1,"План","")</f>
        <v/>
      </c>
      <c r="K77" s="65"/>
      <c r="L77" s="65"/>
      <c r="M77" s="65"/>
      <c r="N77" s="65" t="str">
        <f>IF('Методология V1.1'!$M76='Дорожная карта'!$N$1,"План","")</f>
        <v/>
      </c>
      <c r="O77" s="65"/>
      <c r="P77" s="65"/>
      <c r="Q77" s="65"/>
    </row>
    <row r="78" spans="1:17" ht="17.149999999999999" customHeight="1" x14ac:dyDescent="0.35">
      <c r="A78" s="203"/>
      <c r="B78" s="163"/>
      <c r="C78" s="163"/>
      <c r="D78" s="23" t="str">
        <f>IF('Методология V1.1'!L77="Запланировано",'Методология V1.1'!E77,"")</f>
        <v>Кастомизация инструментов анализа</v>
      </c>
      <c r="E78" s="23" t="str">
        <f>'Методология V1.1'!H77</f>
        <v>ИБ/Appsec</v>
      </c>
      <c r="F78" s="65" t="str">
        <f>IF('Методология V1.1'!$M77='Дорожная карта'!$F$1,"План","")</f>
        <v>План</v>
      </c>
      <c r="G78" s="65"/>
      <c r="H78" s="65"/>
      <c r="I78" s="65"/>
      <c r="J78" s="65" t="str">
        <f>IF('Методология V1.1'!$M77='Дорожная карта'!$J$1,"План","")</f>
        <v/>
      </c>
      <c r="K78" s="65"/>
      <c r="L78" s="65"/>
      <c r="M78" s="65"/>
      <c r="N78" s="65" t="str">
        <f>IF('Методология V1.1'!$M77='Дорожная карта'!$N$1,"План","")</f>
        <v/>
      </c>
      <c r="O78" s="65"/>
      <c r="P78" s="65"/>
      <c r="Q78" s="65"/>
    </row>
    <row r="79" spans="1:17" ht="17.149999999999999" customHeight="1" x14ac:dyDescent="0.35">
      <c r="A79" s="203"/>
      <c r="B79" s="163"/>
      <c r="C79" s="164"/>
      <c r="D79" s="23" t="str">
        <f>IF('Методология V1.1'!L78="Запланировано",'Методология V1.1'!E78,"")</f>
        <v>Оценка критичности дефектов</v>
      </c>
      <c r="E79" s="23" t="str">
        <f>'Методология V1.1'!H78</f>
        <v>ИБ</v>
      </c>
      <c r="F79" s="65" t="str">
        <f>IF('Методология V1.1'!$M78='Дорожная карта'!$F$1,"План","")</f>
        <v/>
      </c>
      <c r="G79" s="65"/>
      <c r="H79" s="65"/>
      <c r="I79" s="65"/>
      <c r="J79" s="65" t="str">
        <f>IF('Методология V1.1'!$M78='Дорожная карта'!$J$1,"План","")</f>
        <v>План</v>
      </c>
      <c r="K79" s="65"/>
      <c r="L79" s="65"/>
      <c r="M79" s="65"/>
      <c r="N79" s="65" t="str">
        <f>IF('Методология V1.1'!$M78='Дорожная карта'!$N$1,"План","")</f>
        <v/>
      </c>
      <c r="O79" s="65"/>
      <c r="P79" s="65"/>
      <c r="Q79" s="65"/>
    </row>
    <row r="80" spans="1:17" ht="17.149999999999999" hidden="1" customHeight="1" x14ac:dyDescent="0.35">
      <c r="A80" s="203"/>
      <c r="B80" s="163"/>
      <c r="C80" s="181" t="s">
        <v>153</v>
      </c>
      <c r="D80" s="23" t="str">
        <f>IF('Методология V1.1'!L79="Запланировано",'Методология V1.1'!E79,"")</f>
        <v/>
      </c>
      <c r="E80" s="23" t="str">
        <f>'Методология V1.1'!H79</f>
        <v>Организация</v>
      </c>
      <c r="F80" s="65" t="str">
        <f>IF('Методология V1.1'!$M79='Дорожная карта'!$F$1,"План","")</f>
        <v/>
      </c>
      <c r="G80" s="65"/>
      <c r="H80" s="65"/>
      <c r="I80" s="65"/>
      <c r="J80" s="65" t="str">
        <f>IF('Методология V1.1'!$M79='Дорожная карта'!$J$1,"План","")</f>
        <v/>
      </c>
      <c r="K80" s="65"/>
      <c r="L80" s="65"/>
      <c r="M80" s="65"/>
      <c r="N80" s="65" t="str">
        <f>IF('Методология V1.1'!$M79='Дорожная карта'!$N$1,"План","")</f>
        <v/>
      </c>
      <c r="O80" s="65"/>
      <c r="P80" s="65"/>
      <c r="Q80" s="65"/>
    </row>
    <row r="81" spans="1:17" ht="17.149999999999999" customHeight="1" x14ac:dyDescent="0.35">
      <c r="A81" s="203"/>
      <c r="B81" s="164"/>
      <c r="C81" s="164"/>
      <c r="D81" s="23" t="str">
        <f>IF('Методология V1.1'!L80="Запланировано",'Методология V1.1'!E80,"")</f>
        <v>Обратная связь</v>
      </c>
      <c r="E81" s="23" t="str">
        <f>'Методология V1.1'!H80</f>
        <v>Организация</v>
      </c>
      <c r="F81" s="65" t="str">
        <f>IF('Методология V1.1'!$M80='Дорожная карта'!$F$1,"План","")</f>
        <v>План</v>
      </c>
      <c r="G81" s="65"/>
      <c r="H81" s="65"/>
      <c r="I81" s="65"/>
      <c r="J81" s="65" t="str">
        <f>IF('Методология V1.1'!$M80='Дорожная карта'!$J$1,"План","")</f>
        <v/>
      </c>
      <c r="K81" s="65"/>
      <c r="L81" s="65"/>
      <c r="M81" s="65"/>
      <c r="N81" s="65" t="str">
        <f>IF('Методология V1.1'!$M80='Дорожная карта'!$N$1,"План","")</f>
        <v/>
      </c>
      <c r="O81" s="65"/>
      <c r="P81" s="65"/>
      <c r="Q81" s="65"/>
    </row>
    <row r="82" spans="1:17" ht="17.149999999999999" hidden="1" customHeight="1" x14ac:dyDescent="0.35">
      <c r="A82" s="203"/>
      <c r="B82" s="165" t="s">
        <v>4</v>
      </c>
      <c r="C82" s="165" t="s">
        <v>148</v>
      </c>
      <c r="D82" s="26" t="str">
        <f>IF('Методология V1.1'!L81="Запланировано",'Методология V1.1'!E81,"")</f>
        <v/>
      </c>
      <c r="E82" s="26" t="str">
        <f>'Методология V1.1'!H81</f>
        <v>Appsec/ИТ</v>
      </c>
      <c r="F82" s="65" t="str">
        <f>IF('Методология V1.1'!$M81='Дорожная карта'!$F$1,"План","")</f>
        <v/>
      </c>
      <c r="G82" s="65"/>
      <c r="H82" s="65"/>
      <c r="I82" s="65"/>
      <c r="J82" s="65" t="str">
        <f>IF('Методология V1.1'!$M81='Дорожная карта'!$J$1,"План","")</f>
        <v/>
      </c>
      <c r="K82" s="65"/>
      <c r="L82" s="65"/>
      <c r="M82" s="65"/>
      <c r="N82" s="65" t="str">
        <f>IF('Методология V1.1'!$M81='Дорожная карта'!$N$1,"План","")</f>
        <v/>
      </c>
      <c r="O82" s="65"/>
      <c r="P82" s="65"/>
      <c r="Q82" s="65"/>
    </row>
    <row r="83" spans="1:17" ht="17.149999999999999" hidden="1" customHeight="1" x14ac:dyDescent="0.35">
      <c r="A83" s="203"/>
      <c r="B83" s="166"/>
      <c r="C83" s="166"/>
      <c r="D83" s="26" t="str">
        <f>IF('Методология V1.1'!L82="Запланировано",'Методология V1.1'!E82,"")</f>
        <v/>
      </c>
      <c r="E83" s="26" t="str">
        <f>'Методология V1.1'!H82</f>
        <v>ИБ</v>
      </c>
      <c r="F83" s="65" t="str">
        <f>IF('Методология V1.1'!$M82='Дорожная карта'!$F$1,"План","")</f>
        <v/>
      </c>
      <c r="G83" s="65"/>
      <c r="H83" s="65"/>
      <c r="I83" s="65"/>
      <c r="J83" s="65" t="str">
        <f>IF('Методология V1.1'!$M82='Дорожная карта'!$J$1,"План","")</f>
        <v/>
      </c>
      <c r="K83" s="65"/>
      <c r="L83" s="65"/>
      <c r="M83" s="65"/>
      <c r="N83" s="65" t="str">
        <f>IF('Методология V1.1'!$M82='Дорожная карта'!$N$1,"План","")</f>
        <v/>
      </c>
      <c r="O83" s="65"/>
      <c r="P83" s="65"/>
      <c r="Q83" s="65"/>
    </row>
    <row r="84" spans="1:17" ht="17.149999999999999" customHeight="1" x14ac:dyDescent="0.35">
      <c r="A84" s="203"/>
      <c r="B84" s="166"/>
      <c r="C84" s="182"/>
      <c r="D84" s="26" t="str">
        <f>IF('Методология V1.1'!L83="Запланировано",'Методология V1.1'!E83,"")</f>
        <v>Внутренние пентесты</v>
      </c>
      <c r="E84" s="26" t="str">
        <f>'Методология V1.1'!H83</f>
        <v>ИТ</v>
      </c>
      <c r="F84" s="65" t="str">
        <f>IF('Методология V1.1'!$M83='Дорожная карта'!$F$1,"План","")</f>
        <v>План</v>
      </c>
      <c r="G84" s="65"/>
      <c r="H84" s="65"/>
      <c r="I84" s="65"/>
      <c r="J84" s="65" t="str">
        <f>IF('Методология V1.1'!$M83='Дорожная карта'!$J$1,"План","")</f>
        <v/>
      </c>
      <c r="K84" s="65"/>
      <c r="L84" s="65"/>
      <c r="M84" s="65"/>
      <c r="N84" s="65" t="str">
        <f>IF('Методология V1.1'!$M83='Дорожная карта'!$N$1,"План","")</f>
        <v/>
      </c>
      <c r="O84" s="65"/>
      <c r="P84" s="65"/>
      <c r="Q84" s="65"/>
    </row>
    <row r="85" spans="1:17" ht="17.149999999999999" customHeight="1" x14ac:dyDescent="0.35">
      <c r="A85" s="203"/>
      <c r="B85" s="166"/>
      <c r="C85" s="165" t="s">
        <v>149</v>
      </c>
      <c r="D85" s="26" t="str">
        <f>IF('Методология V1.1'!L84="Запланировано",'Методология V1.1'!E84,"")</f>
        <v>Баг-баунти</v>
      </c>
      <c r="E85" s="26" t="str">
        <f>'Методология V1.1'!H84</f>
        <v>Организация</v>
      </c>
      <c r="F85" s="65" t="str">
        <f>IF('Методология V1.1'!$M84='Дорожная карта'!$F$1,"План","")</f>
        <v/>
      </c>
      <c r="G85" s="65"/>
      <c r="H85" s="65"/>
      <c r="I85" s="65"/>
      <c r="J85" s="65" t="str">
        <f>IF('Методология V1.1'!$M84='Дорожная карта'!$J$1,"План","")</f>
        <v/>
      </c>
      <c r="K85" s="65"/>
      <c r="L85" s="65"/>
      <c r="M85" s="65"/>
      <c r="N85" s="65" t="str">
        <f>IF('Методология V1.1'!$M84='Дорожная карта'!$N$1,"План","")</f>
        <v>План</v>
      </c>
      <c r="O85" s="65"/>
      <c r="P85" s="65"/>
      <c r="Q85" s="65"/>
    </row>
    <row r="86" spans="1:17" ht="17.149999999999999" customHeight="1" x14ac:dyDescent="0.35">
      <c r="A86" s="203"/>
      <c r="B86" s="166"/>
      <c r="C86" s="166"/>
      <c r="D86" s="26" t="str">
        <f>IF('Методология V1.1'!L85="Запланировано",'Методология V1.1'!E85,"")</f>
        <v>Аудиты</v>
      </c>
      <c r="E86" s="26" t="str">
        <f>'Методология V1.1'!H85</f>
        <v>Организация</v>
      </c>
      <c r="F86" s="65" t="str">
        <f>IF('Методология V1.1'!$M85='Дорожная карта'!$F$1,"План","")</f>
        <v>План</v>
      </c>
      <c r="G86" s="65"/>
      <c r="H86" s="65"/>
      <c r="I86" s="65"/>
      <c r="J86" s="65" t="str">
        <f>IF('Методология V1.1'!$M85='Дорожная карта'!$J$1,"План","")</f>
        <v/>
      </c>
      <c r="K86" s="65"/>
      <c r="L86" s="65"/>
      <c r="M86" s="65"/>
      <c r="N86" s="65" t="str">
        <f>IF('Методология V1.1'!$M85='Дорожная карта'!$N$1,"План","")</f>
        <v/>
      </c>
      <c r="O86" s="65"/>
      <c r="P86" s="65"/>
      <c r="Q86" s="65"/>
    </row>
    <row r="87" spans="1:17" ht="17.149999999999999" customHeight="1" x14ac:dyDescent="0.35">
      <c r="A87" s="204"/>
      <c r="B87" s="182"/>
      <c r="C87" s="182"/>
      <c r="D87" s="26" t="str">
        <f>IF('Методология V1.1'!L86="Запланировано",'Методология V1.1'!E86,"")</f>
        <v>Внешние пентесты</v>
      </c>
      <c r="E87" s="26" t="str">
        <f>'Методология V1.1'!H86</f>
        <v>ИБ/Организация</v>
      </c>
      <c r="F87" s="65" t="str">
        <f>IF('Методология V1.1'!$M86='Дорожная карта'!$F$1,"План","")</f>
        <v/>
      </c>
      <c r="G87" s="65"/>
      <c r="H87" s="65"/>
      <c r="I87" s="65"/>
      <c r="J87" s="65" t="str">
        <f>IF('Методология V1.1'!$M86='Дорожная карта'!$J$1,"План","")</f>
        <v>План</v>
      </c>
      <c r="K87" s="65"/>
      <c r="L87" s="65"/>
      <c r="M87" s="65"/>
      <c r="N87" s="65" t="str">
        <f>IF('Методология V1.1'!$M86='Дорожная карта'!$N$1,"План","")</f>
        <v/>
      </c>
      <c r="O87" s="65"/>
      <c r="P87" s="65"/>
      <c r="Q87" s="65"/>
    </row>
    <row r="88" spans="1:17" ht="17.149999999999999" customHeight="1" x14ac:dyDescent="0.35">
      <c r="A88" s="205" t="s">
        <v>81</v>
      </c>
      <c r="B88" s="206"/>
      <c r="C88" s="211" t="s">
        <v>22</v>
      </c>
      <c r="D88" s="29" t="str">
        <f>IF('Методология V1.1'!L87="Запланировано",'Методология V1.1'!E87,"")</f>
        <v>Обучение базовой ИБ-гигиене</v>
      </c>
      <c r="E88" s="29" t="str">
        <f>'Методология V1.1'!H87</f>
        <v>ИБ</v>
      </c>
      <c r="F88" s="65" t="str">
        <f>IF('Методология V1.1'!$M87='Дорожная карта'!$F$1,"План","")</f>
        <v/>
      </c>
      <c r="G88" s="65"/>
      <c r="H88" s="65"/>
      <c r="I88" s="65"/>
      <c r="J88" s="65" t="str">
        <f>IF('Методология V1.1'!$M87='Дорожная карта'!$J$1,"План","")</f>
        <v>План</v>
      </c>
      <c r="K88" s="65"/>
      <c r="L88" s="65"/>
      <c r="M88" s="65"/>
      <c r="N88" s="65" t="str">
        <f>IF('Методология V1.1'!$M87='Дорожная карта'!$N$1,"План","")</f>
        <v/>
      </c>
      <c r="O88" s="65"/>
      <c r="P88" s="65"/>
      <c r="Q88" s="65"/>
    </row>
    <row r="89" spans="1:17" ht="17.149999999999999" customHeight="1" x14ac:dyDescent="0.35">
      <c r="A89" s="207"/>
      <c r="B89" s="208"/>
      <c r="C89" s="212"/>
      <c r="D89" s="29" t="str">
        <f>IF('Методология V1.1'!L88="Запланировано",'Методология V1.1'!E88,"")</f>
        <v>Обучение разработчиков безопасному программированию</v>
      </c>
      <c r="E89" s="29" t="str">
        <f>'Методология V1.1'!H88</f>
        <v>ИТ</v>
      </c>
      <c r="F89" s="65" t="str">
        <f>IF('Методология V1.1'!$M88='Дорожная карта'!$F$1,"План","")</f>
        <v/>
      </c>
      <c r="G89" s="65"/>
      <c r="H89" s="65"/>
      <c r="I89" s="65"/>
      <c r="J89" s="65" t="str">
        <f>IF('Методология V1.1'!$M88='Дорожная карта'!$J$1,"План","")</f>
        <v/>
      </c>
      <c r="K89" s="65"/>
      <c r="L89" s="65"/>
      <c r="M89" s="65"/>
      <c r="N89" s="65" t="str">
        <f>IF('Методология V1.1'!$M88='Дорожная карта'!$N$1,"План","")</f>
        <v>План</v>
      </c>
      <c r="O89" s="65"/>
      <c r="P89" s="65"/>
      <c r="Q89" s="65"/>
    </row>
    <row r="90" spans="1:17" ht="17.149999999999999" hidden="1" customHeight="1" x14ac:dyDescent="0.35">
      <c r="A90" s="207"/>
      <c r="B90" s="208"/>
      <c r="C90" s="212"/>
      <c r="D90" s="29" t="str">
        <f>IF('Методология V1.1'!L89="Запланировано",'Методология V1.1'!E89,"")</f>
        <v/>
      </c>
      <c r="E90" s="29" t="str">
        <f>'Методология V1.1'!H89</f>
        <v>Организация</v>
      </c>
      <c r="F90" s="65" t="str">
        <f>IF('Методология V1.1'!$M89='Дорожная карта'!$F$1,"План","")</f>
        <v/>
      </c>
      <c r="G90" s="65"/>
      <c r="H90" s="65"/>
      <c r="I90" s="65"/>
      <c r="J90" s="65" t="str">
        <f>IF('Методология V1.1'!$M89='Дорожная карта'!$J$1,"План","")</f>
        <v/>
      </c>
      <c r="K90" s="65"/>
      <c r="L90" s="65"/>
      <c r="M90" s="65"/>
      <c r="N90" s="65" t="str">
        <f>IF('Методология V1.1'!$M89='Дорожная карта'!$N$1,"План","")</f>
        <v/>
      </c>
      <c r="O90" s="65"/>
      <c r="P90" s="65"/>
      <c r="Q90" s="65"/>
    </row>
    <row r="91" spans="1:17" ht="17.149999999999999" customHeight="1" x14ac:dyDescent="0.35">
      <c r="A91" s="207"/>
      <c r="B91" s="208"/>
      <c r="C91" s="213"/>
      <c r="D91" s="29" t="str">
        <f>IF('Методология V1.1'!L90="Запланировано",'Методология V1.1'!E90,"")</f>
        <v>Регулярное повышение компетенций</v>
      </c>
      <c r="E91" s="29" t="str">
        <f>'Методология V1.1'!H90</f>
        <v>ИБ</v>
      </c>
      <c r="F91" s="65" t="str">
        <f>IF('Методология V1.1'!$M90='Дорожная карта'!$F$1,"План","")</f>
        <v>План</v>
      </c>
      <c r="G91" s="65"/>
      <c r="H91" s="65"/>
      <c r="I91" s="65"/>
      <c r="J91" s="65" t="str">
        <f>IF('Методология V1.1'!$M90='Дорожная карта'!$J$1,"План","")</f>
        <v/>
      </c>
      <c r="K91" s="65"/>
      <c r="L91" s="65"/>
      <c r="M91" s="65"/>
      <c r="N91" s="65" t="str">
        <f>IF('Методология V1.1'!$M90='Дорожная карта'!$N$1,"План","")</f>
        <v/>
      </c>
      <c r="O91" s="65"/>
      <c r="P91" s="65"/>
      <c r="Q91" s="65"/>
    </row>
    <row r="92" spans="1:17" ht="17.149999999999999" customHeight="1" x14ac:dyDescent="0.35">
      <c r="A92" s="207"/>
      <c r="B92" s="208"/>
      <c r="C92" s="211" t="s">
        <v>21</v>
      </c>
      <c r="D92" s="29" t="str">
        <f>IF('Методология V1.1'!L91="Запланировано",'Методология V1.1'!E91,"")</f>
        <v>Обучение аппсеков</v>
      </c>
      <c r="E92" s="29" t="str">
        <f>'Методология V1.1'!H91</f>
        <v>Организация</v>
      </c>
      <c r="F92" s="65" t="str">
        <f>IF('Методология V1.1'!$M91='Дорожная карта'!$F$1,"План","")</f>
        <v/>
      </c>
      <c r="G92" s="65"/>
      <c r="H92" s="65"/>
      <c r="I92" s="65"/>
      <c r="J92" s="65" t="str">
        <f>IF('Методология V1.1'!$M91='Дорожная карта'!$J$1,"План","")</f>
        <v>План</v>
      </c>
      <c r="K92" s="65"/>
      <c r="L92" s="65"/>
      <c r="M92" s="65"/>
      <c r="N92" s="65" t="str">
        <f>IF('Методология V1.1'!$M91='Дорожная карта'!$N$1,"План","")</f>
        <v/>
      </c>
      <c r="O92" s="65"/>
      <c r="P92" s="65"/>
      <c r="Q92" s="65"/>
    </row>
    <row r="93" spans="1:17" ht="17.149999999999999" customHeight="1" x14ac:dyDescent="0.35">
      <c r="A93" s="207"/>
      <c r="B93" s="208"/>
      <c r="C93" s="212"/>
      <c r="D93" s="29" t="str">
        <f>IF('Методология V1.1'!L92="Запланировано",'Методология V1.1'!E92,"")</f>
        <v>Митапы внутри компании</v>
      </c>
      <c r="E93" s="29" t="str">
        <f>'Методология V1.1'!H92</f>
        <v>AppSec</v>
      </c>
      <c r="F93" s="65" t="str">
        <f>IF('Методология V1.1'!$M92='Дорожная карта'!$F$1,"План","")</f>
        <v/>
      </c>
      <c r="G93" s="65"/>
      <c r="H93" s="65"/>
      <c r="I93" s="65"/>
      <c r="J93" s="65" t="str">
        <f>IF('Методология V1.1'!$M92='Дорожная карта'!$J$1,"План","")</f>
        <v/>
      </c>
      <c r="K93" s="65"/>
      <c r="L93" s="65"/>
      <c r="M93" s="65"/>
      <c r="N93" s="65" t="str">
        <f>IF('Методология V1.1'!$M92='Дорожная карта'!$N$1,"План","")</f>
        <v>План</v>
      </c>
      <c r="O93" s="65"/>
      <c r="P93" s="65"/>
      <c r="Q93" s="65"/>
    </row>
    <row r="94" spans="1:17" ht="17.149999999999999" hidden="1" customHeight="1" x14ac:dyDescent="0.35">
      <c r="A94" s="207"/>
      <c r="B94" s="208"/>
      <c r="C94" s="212"/>
      <c r="D94" s="29" t="str">
        <f>IF('Методология V1.1'!L93="Запланировано",'Методология V1.1'!E93,"")</f>
        <v/>
      </c>
      <c r="E94" s="29" t="str">
        <f>'Методология V1.1'!H93</f>
        <v>AppSec</v>
      </c>
      <c r="F94" s="65" t="str">
        <f>IF('Методология V1.1'!$M93='Дорожная карта'!$F$1,"План","")</f>
        <v/>
      </c>
      <c r="G94" s="65"/>
      <c r="H94" s="65"/>
      <c r="I94" s="65"/>
      <c r="J94" s="65" t="str">
        <f>IF('Методология V1.1'!$M93='Дорожная карта'!$J$1,"План","")</f>
        <v/>
      </c>
      <c r="K94" s="65"/>
      <c r="L94" s="65"/>
      <c r="M94" s="65"/>
      <c r="N94" s="65" t="str">
        <f>IF('Методология V1.1'!$M93='Дорожная карта'!$N$1,"План","")</f>
        <v/>
      </c>
      <c r="O94" s="65"/>
      <c r="P94" s="65"/>
      <c r="Q94" s="65"/>
    </row>
    <row r="95" spans="1:17" ht="17.149999999999999" customHeight="1" x14ac:dyDescent="0.35">
      <c r="A95" s="207"/>
      <c r="B95" s="208"/>
      <c r="C95" s="213"/>
      <c r="D95" s="29" t="str">
        <f>IF('Методология V1.1'!L94="Запланировано",'Методология V1.1'!E94,"")</f>
        <v>Институт секчемпов</v>
      </c>
      <c r="E95" s="29" t="str">
        <f>'Методология V1.1'!H94</f>
        <v>AppSec</v>
      </c>
      <c r="F95" s="65" t="str">
        <f>IF('Методология V1.1'!$M94='Дорожная карта'!$F$1,"План","")</f>
        <v>План</v>
      </c>
      <c r="G95" s="65"/>
      <c r="H95" s="65"/>
      <c r="I95" s="65"/>
      <c r="J95" s="65" t="str">
        <f>IF('Методология V1.1'!$M94='Дорожная карта'!$J$1,"План","")</f>
        <v/>
      </c>
      <c r="K95" s="65"/>
      <c r="L95" s="65"/>
      <c r="M95" s="65"/>
      <c r="N95" s="65" t="str">
        <f>IF('Методология V1.1'!$M94='Дорожная карта'!$N$1,"План","")</f>
        <v/>
      </c>
      <c r="O95" s="65"/>
      <c r="P95" s="65"/>
      <c r="Q95" s="65"/>
    </row>
    <row r="96" spans="1:17" ht="17.149999999999999" customHeight="1" x14ac:dyDescent="0.35">
      <c r="A96" s="207"/>
      <c r="B96" s="208"/>
      <c r="C96" s="211" t="s">
        <v>562</v>
      </c>
      <c r="D96" s="29" t="str">
        <f>IF('Методология V1.1'!L95="Запланировано",'Методология V1.1'!E95,"")</f>
        <v>Создание внутренего портала</v>
      </c>
      <c r="E96" s="29" t="str">
        <f>'Методология V1.1'!H95</f>
        <v>ИБ</v>
      </c>
      <c r="F96" s="65" t="str">
        <f>IF('Методология V1.1'!$M95='Дорожная карта'!$F$1,"План","")</f>
        <v/>
      </c>
      <c r="G96" s="65"/>
      <c r="H96" s="65"/>
      <c r="I96" s="65"/>
      <c r="J96" s="65" t="str">
        <f>IF('Методология V1.1'!$M95='Дорожная карта'!$J$1,"План","")</f>
        <v>План</v>
      </c>
      <c r="K96" s="65"/>
      <c r="L96" s="65"/>
      <c r="M96" s="65"/>
      <c r="N96" s="65" t="str">
        <f>IF('Методология V1.1'!$M95='Дорожная карта'!$N$1,"План","")</f>
        <v/>
      </c>
      <c r="O96" s="65"/>
      <c r="P96" s="65"/>
      <c r="Q96" s="65"/>
    </row>
    <row r="97" spans="1:17" ht="17.149999999999999" customHeight="1" x14ac:dyDescent="0.35">
      <c r="A97" s="207"/>
      <c r="B97" s="208"/>
      <c r="C97" s="212"/>
      <c r="D97" s="29" t="str">
        <f>IF('Методология V1.1'!L96="Запланировано",'Методология V1.1'!E96,"")</f>
        <v>Наполнение внутренего портала</v>
      </c>
      <c r="E97" s="29" t="str">
        <f>'Методология V1.1'!H96</f>
        <v>ИБ</v>
      </c>
      <c r="F97" s="65" t="str">
        <f>IF('Методология V1.1'!$M96='Дорожная карта'!$F$1,"План","")</f>
        <v/>
      </c>
      <c r="G97" s="65"/>
      <c r="H97" s="65"/>
      <c r="I97" s="65"/>
      <c r="J97" s="65" t="str">
        <f>IF('Методология V1.1'!$M96='Дорожная карта'!$J$1,"План","")</f>
        <v/>
      </c>
      <c r="K97" s="65"/>
      <c r="L97" s="65"/>
      <c r="M97" s="65"/>
      <c r="N97" s="65" t="str">
        <f>IF('Методология V1.1'!$M96='Дорожная карта'!$N$1,"План","")</f>
        <v>План</v>
      </c>
      <c r="O97" s="65"/>
      <c r="P97" s="65"/>
      <c r="Q97" s="65"/>
    </row>
    <row r="98" spans="1:17" ht="17.149999999999999" customHeight="1" x14ac:dyDescent="0.35">
      <c r="A98" s="209"/>
      <c r="B98" s="210"/>
      <c r="C98" s="213"/>
      <c r="D98" s="29" t="str">
        <f>IF('Методология V1.1'!L97="Запланировано",'Методология V1.1'!E97,"")</f>
        <v>Добавление информации о приложениях</v>
      </c>
      <c r="E98" s="29" t="str">
        <f>'Методология V1.1'!H97</f>
        <v>ИТ/ИБ</v>
      </c>
      <c r="F98" s="65" t="str">
        <f>IF('Методология V1.1'!$M97='Дорожная карта'!$F$1,"План","")</f>
        <v/>
      </c>
      <c r="G98" s="65"/>
      <c r="H98" s="65"/>
      <c r="I98" s="65"/>
      <c r="J98" s="65" t="str">
        <f>IF('Методология V1.1'!$M97='Дорожная карта'!$J$1,"План","")</f>
        <v/>
      </c>
      <c r="K98" s="65"/>
      <c r="L98" s="65"/>
      <c r="M98" s="65"/>
      <c r="N98" s="65" t="str">
        <f>IF('Методология V1.1'!$M97='Дорожная карта'!$N$1,"План","")</f>
        <v>План</v>
      </c>
      <c r="O98" s="65"/>
      <c r="P98" s="65"/>
      <c r="Q98" s="65"/>
    </row>
    <row r="99" spans="1:17" ht="17.149999999999999" customHeight="1" x14ac:dyDescent="0.35">
      <c r="D99" s="216" t="s">
        <v>533</v>
      </c>
      <c r="E99" s="217"/>
      <c r="F99" s="134">
        <f>96-COUNTIF(F3:F98,"")</f>
        <v>20</v>
      </c>
      <c r="G99" s="134">
        <f t="shared" ref="G99:Q99" si="0">96-COUNTIF(G3:G98,"")</f>
        <v>0</v>
      </c>
      <c r="H99" s="134">
        <f t="shared" si="0"/>
        <v>0</v>
      </c>
      <c r="I99" s="134">
        <f t="shared" si="0"/>
        <v>0</v>
      </c>
      <c r="J99" s="134">
        <f t="shared" si="0"/>
        <v>24</v>
      </c>
      <c r="K99" s="134">
        <f t="shared" si="0"/>
        <v>0</v>
      </c>
      <c r="L99" s="134">
        <f t="shared" si="0"/>
        <v>0</v>
      </c>
      <c r="M99" s="134">
        <f t="shared" si="0"/>
        <v>0</v>
      </c>
      <c r="N99" s="134">
        <f t="shared" si="0"/>
        <v>22</v>
      </c>
      <c r="O99" s="134">
        <f t="shared" si="0"/>
        <v>0</v>
      </c>
      <c r="P99" s="134">
        <f t="shared" si="0"/>
        <v>0</v>
      </c>
      <c r="Q99" s="134">
        <f t="shared" si="0"/>
        <v>0</v>
      </c>
    </row>
    <row r="100" spans="1:17" ht="17.149999999999999" hidden="1" customHeight="1" x14ac:dyDescent="0.35"/>
    <row r="101" spans="1:17" ht="17.149999999999999" hidden="1" customHeight="1" x14ac:dyDescent="0.35">
      <c r="D101" t="str">
        <f>IF('Методология V1.1'!L98="Запланировано",'Методология V1.1'!E98,"")</f>
        <v/>
      </c>
    </row>
    <row r="102" spans="1:17" ht="17.149999999999999" hidden="1" customHeight="1" x14ac:dyDescent="0.35">
      <c r="D102" t="str">
        <f>IF('Методология V1.1'!L99="Запланировано",'Методология V1.1'!E99,"")</f>
        <v/>
      </c>
    </row>
    <row r="103" spans="1:17" ht="17.149999999999999" hidden="1" customHeight="1" x14ac:dyDescent="0.35">
      <c r="D103" t="str">
        <f>IF('Методология V1.1'!L100="Запланировано",'Методология V1.1'!E100,"")</f>
        <v/>
      </c>
    </row>
    <row r="104" spans="1:17" ht="17.149999999999999" hidden="1" customHeight="1" x14ac:dyDescent="0.35">
      <c r="D104" t="str">
        <f>IF('Методология V1.1'!L101="Запланировано",'Методология V1.1'!E101,"")</f>
        <v/>
      </c>
    </row>
    <row r="105" spans="1:17" ht="17.149999999999999" hidden="1" customHeight="1" x14ac:dyDescent="0.35">
      <c r="D105" t="str">
        <f>IF('Методология V1.1'!L102="Запланировано",'Методология V1.1'!E102,"")</f>
        <v/>
      </c>
    </row>
    <row r="106" spans="1:17" ht="17.149999999999999" hidden="1" customHeight="1" x14ac:dyDescent="0.35">
      <c r="D106" t="str">
        <f>IF('Методология V1.1'!L103="Запланировано",'Методология V1.1'!E103,"")</f>
        <v/>
      </c>
    </row>
  </sheetData>
  <autoFilter ref="D1:D106" xr:uid="{0888A5CF-B9C0-41EB-8F3F-0B226F38B169}">
    <filterColumn colId="0">
      <customFilters>
        <customFilter operator="notEqual" val=" "/>
      </customFilters>
    </filterColumn>
  </autoFilter>
  <mergeCells count="45">
    <mergeCell ref="C27:C28"/>
    <mergeCell ref="C29:C30"/>
    <mergeCell ref="A3:A30"/>
    <mergeCell ref="B27:B30"/>
    <mergeCell ref="A31:A71"/>
    <mergeCell ref="B31:B46"/>
    <mergeCell ref="C31:C33"/>
    <mergeCell ref="C34:C37"/>
    <mergeCell ref="C38:C44"/>
    <mergeCell ref="C45:C46"/>
    <mergeCell ref="B47:B53"/>
    <mergeCell ref="B54:B65"/>
    <mergeCell ref="C47:C51"/>
    <mergeCell ref="C52:C53"/>
    <mergeCell ref="C54:C58"/>
    <mergeCell ref="C59:C63"/>
    <mergeCell ref="C64:C65"/>
    <mergeCell ref="N1:Q1"/>
    <mergeCell ref="A1:C1"/>
    <mergeCell ref="D99:E99"/>
    <mergeCell ref="E1:E2"/>
    <mergeCell ref="F1:I1"/>
    <mergeCell ref="J1:M1"/>
    <mergeCell ref="B3:B12"/>
    <mergeCell ref="B13:B26"/>
    <mergeCell ref="C3:C7"/>
    <mergeCell ref="C8:C12"/>
    <mergeCell ref="C13:C18"/>
    <mergeCell ref="C19:C22"/>
    <mergeCell ref="C23:C26"/>
    <mergeCell ref="C82:C84"/>
    <mergeCell ref="C85:C87"/>
    <mergeCell ref="C96:C98"/>
    <mergeCell ref="C88:C91"/>
    <mergeCell ref="C92:C95"/>
    <mergeCell ref="C66:C68"/>
    <mergeCell ref="C69:C71"/>
    <mergeCell ref="C72:C76"/>
    <mergeCell ref="C77:C79"/>
    <mergeCell ref="C80:C81"/>
    <mergeCell ref="B66:B71"/>
    <mergeCell ref="A72:A87"/>
    <mergeCell ref="B72:B81"/>
    <mergeCell ref="B82:B87"/>
    <mergeCell ref="A88:B98"/>
  </mergeCells>
  <conditionalFormatting sqref="F3:Q98">
    <cfRule type="containsText" dxfId="0" priority="1" operator="containsText" text="План">
      <formula>NOT(ISERROR(SEARCH("План",F3)))</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1</vt:i4>
      </vt:variant>
    </vt:vector>
  </HeadingPairs>
  <TitlesOfParts>
    <vt:vector size="6" baseType="lpstr">
      <vt:lpstr>Методология V1.1</vt:lpstr>
      <vt:lpstr>Сводная таблица</vt:lpstr>
      <vt:lpstr>Результаты</vt:lpstr>
      <vt:lpstr>Вычисления</vt:lpstr>
      <vt:lpstr>Дорожная карта</vt:lpstr>
      <vt:lpstr>Мониторинг_и_инциденты</vt:lpstr>
    </vt:vector>
  </TitlesOfParts>
  <Company>Positive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Evgeny Ilyakhin</dc:creator>
  <cp:lastModifiedBy>Artem Karmazin</cp:lastModifiedBy>
  <dcterms:created xsi:type="dcterms:W3CDTF">2024-01-22T06:00:04Z</dcterms:created>
  <dcterms:modified xsi:type="dcterms:W3CDTF">2024-08-12T15:00:10Z</dcterms:modified>
</cp:coreProperties>
</file>