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1\Desktop\"/>
    </mc:Choice>
  </mc:AlternateContent>
  <xr:revisionPtr revIDLastSave="0" documentId="13_ncr:1_{20B5DB7C-8D14-4AA9-93D3-50A26AC36511}" xr6:coauthVersionLast="47" xr6:coauthVersionMax="47" xr10:uidLastSave="{00000000-0000-0000-0000-000000000000}"/>
  <bookViews>
    <workbookView xWindow="-120" yWindow="-120" windowWidth="20730" windowHeight="11040" xr2:uid="{313B47E7-AF7D-4BAF-9B47-200B0F9209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1" i="1"/>
  <c r="D11" i="1"/>
  <c r="C2" i="1" l="1"/>
  <c r="C3" i="1"/>
  <c r="C4" i="1"/>
  <c r="C7" i="1"/>
  <c r="C6" i="1"/>
  <c r="C10" i="1"/>
  <c r="C8" i="1"/>
  <c r="C5" i="1"/>
  <c r="C9" i="1"/>
  <c r="C11" i="1" l="1"/>
  <c r="C12" i="1" s="1"/>
</calcChain>
</file>

<file path=xl/sharedStrings.xml><?xml version="1.0" encoding="utf-8"?>
<sst xmlns="http://schemas.openxmlformats.org/spreadsheetml/2006/main" count="20" uniqueCount="20">
  <si>
    <t>Функция по обеспечению ИБ</t>
  </si>
  <si>
    <t>Трудоемкость, часов в год</t>
  </si>
  <si>
    <t>Анализ архитектуры приложения и моделирование угроз</t>
  </si>
  <si>
    <t>Проведение экспертного ревью кода и ручной поиск уязвимостей в коде, которые не детектируются SAST</t>
  </si>
  <si>
    <t>Разбор дефектов, которые обнаруживаются инструментами классов SAST, DAST, OSA, SCA, CA</t>
  </si>
  <si>
    <t>Разработка дополнительных правил для повышения точности срабатываний</t>
  </si>
  <si>
    <t>Разбор технического долга</t>
  </si>
  <si>
    <t>Проведение тестирования на проникновение</t>
  </si>
  <si>
    <t>Настройка инструментов безопасной разработки</t>
  </si>
  <si>
    <t>Установление общих подходов (способов) выполнения и анализа выполнения процессов (регламентация процессов безопасной разработки)</t>
  </si>
  <si>
    <t>Итого</t>
  </si>
  <si>
    <t>Анализ регуляторных требований, анализ на соответствие требованиям ИБ.Подготовка отчетов с результатами анализа.</t>
  </si>
  <si>
    <t>*расчет произведен с учетом текущей  разработки и не учитывает рост команд</t>
  </si>
  <si>
    <t>Необходимое количество человек посчитано из расчета 1972 рабочих часа за год</t>
  </si>
  <si>
    <t>Необходимое количество человек</t>
  </si>
  <si>
    <t>1/2/4недели</t>
  </si>
  <si>
    <t>Релизы</t>
  </si>
  <si>
    <t>Минимальная экспертная оценка временных затрат, при текущем объеме разработки составит -  1260 ч.в месяц</t>
  </si>
  <si>
    <t>Количество проектов  32 команды 7 проектов (1команда 40ч)</t>
  </si>
  <si>
    <t>С учетом риск буфера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</si>
</sst>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.5"/>
      <color rgb="FF231F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 indent="13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5BCD-C371-4567-AC80-06000089395E}">
  <dimension ref="B1:H19"/>
  <sheetViews>
    <sheetView tabSelected="1" topLeftCell="A6" workbookViewId="0">
      <selection activeCell="C13" sqref="C13"/>
    </sheetView>
  </sheetViews>
  <sheetFormatPr defaultRowHeight="15" x14ac:dyDescent="0.25"/>
  <cols>
    <col min="2" max="2" width="58.85546875" customWidth="1"/>
    <col min="3" max="3" width="24.7109375" customWidth="1"/>
  </cols>
  <sheetData>
    <row r="1" spans="2:8" ht="28.5" customHeight="1" x14ac:dyDescent="0.25">
      <c r="B1" s="4" t="s">
        <v>0</v>
      </c>
      <c r="C1" s="5" t="s">
        <v>1</v>
      </c>
      <c r="D1">
        <f>40*10*12</f>
        <v>4800</v>
      </c>
      <c r="F1" t="s">
        <v>18</v>
      </c>
    </row>
    <row r="2" spans="2:8" x14ac:dyDescent="0.25">
      <c r="B2" s="2" t="s">
        <v>2</v>
      </c>
      <c r="C2" s="2">
        <f>$D$1*D2</f>
        <v>384</v>
      </c>
      <c r="D2">
        <v>0.08</v>
      </c>
      <c r="F2" t="s">
        <v>16</v>
      </c>
      <c r="H2" t="s">
        <v>15</v>
      </c>
    </row>
    <row r="3" spans="2:8" ht="30" x14ac:dyDescent="0.25">
      <c r="B3" s="3" t="s">
        <v>3</v>
      </c>
      <c r="C3" s="2">
        <f t="shared" ref="C3:C10" si="0">$D$1*D3</f>
        <v>720</v>
      </c>
      <c r="D3">
        <v>0.15</v>
      </c>
    </row>
    <row r="4" spans="2:8" ht="30" x14ac:dyDescent="0.25">
      <c r="B4" s="3" t="s">
        <v>4</v>
      </c>
      <c r="C4" s="2">
        <f t="shared" si="0"/>
        <v>1920</v>
      </c>
      <c r="D4">
        <v>0.4</v>
      </c>
    </row>
    <row r="5" spans="2:8" ht="30" x14ac:dyDescent="0.25">
      <c r="B5" s="3" t="s">
        <v>5</v>
      </c>
      <c r="C5" s="2">
        <f t="shared" si="0"/>
        <v>240</v>
      </c>
      <c r="D5">
        <v>0.05</v>
      </c>
    </row>
    <row r="6" spans="2:8" x14ac:dyDescent="0.25">
      <c r="B6" s="3" t="s">
        <v>6</v>
      </c>
      <c r="C6" s="2">
        <f t="shared" si="0"/>
        <v>480</v>
      </c>
      <c r="D6">
        <v>0.1</v>
      </c>
    </row>
    <row r="7" spans="2:8" x14ac:dyDescent="0.25">
      <c r="B7" s="3" t="s">
        <v>7</v>
      </c>
      <c r="C7" s="2">
        <f t="shared" si="0"/>
        <v>384</v>
      </c>
      <c r="D7">
        <v>0.08</v>
      </c>
    </row>
    <row r="8" spans="2:8" x14ac:dyDescent="0.25">
      <c r="B8" s="3" t="s">
        <v>8</v>
      </c>
      <c r="C8" s="2">
        <f t="shared" si="0"/>
        <v>240</v>
      </c>
      <c r="D8">
        <v>0.05</v>
      </c>
    </row>
    <row r="9" spans="2:8" ht="45" x14ac:dyDescent="0.25">
      <c r="B9" s="3" t="s">
        <v>9</v>
      </c>
      <c r="C9" s="2">
        <f t="shared" si="0"/>
        <v>144</v>
      </c>
      <c r="D9">
        <v>0.03</v>
      </c>
    </row>
    <row r="10" spans="2:8" ht="45" x14ac:dyDescent="0.25">
      <c r="B10" s="3" t="s">
        <v>11</v>
      </c>
      <c r="C10" s="2">
        <f t="shared" si="0"/>
        <v>288</v>
      </c>
      <c r="D10">
        <v>0.06</v>
      </c>
    </row>
    <row r="11" spans="2:8" x14ac:dyDescent="0.25">
      <c r="B11" s="3" t="s">
        <v>10</v>
      </c>
      <c r="C11" s="2">
        <f>SUM(C2:C10)</f>
        <v>4800</v>
      </c>
      <c r="D11">
        <f>SUM(D2:D10)</f>
        <v>1</v>
      </c>
    </row>
    <row r="12" spans="2:8" x14ac:dyDescent="0.25">
      <c r="B12" s="6" t="s">
        <v>14</v>
      </c>
      <c r="C12" s="7">
        <f>C11/1972</f>
        <v>2.4340770791075053</v>
      </c>
    </row>
    <row r="13" spans="2:8" x14ac:dyDescent="0.25">
      <c r="B13" s="1" t="s">
        <v>19</v>
      </c>
      <c r="C13">
        <f>1.3*C12</f>
        <v>3.1643002028397569</v>
      </c>
    </row>
    <row r="14" spans="2:8" ht="30" x14ac:dyDescent="0.25">
      <c r="B14" s="1" t="s">
        <v>12</v>
      </c>
    </row>
    <row r="15" spans="2:8" ht="30" x14ac:dyDescent="0.25">
      <c r="B15" s="1" t="s">
        <v>17</v>
      </c>
    </row>
    <row r="16" spans="2:8" ht="30" x14ac:dyDescent="0.25">
      <c r="B16" s="1" t="s">
        <v>13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Мария</dc:creator>
  <cp:lastModifiedBy>Мария Шеховцова</cp:lastModifiedBy>
  <dcterms:created xsi:type="dcterms:W3CDTF">2023-01-19T16:00:14Z</dcterms:created>
  <dcterms:modified xsi:type="dcterms:W3CDTF">2024-01-18T10:24:46Z</dcterms:modified>
</cp:coreProperties>
</file>