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rcr" ContentType="image/.rcr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8e87a1179f3a432f" Type="http://schemas.microsoft.com/office/2007/relationships/ui/extensibility" Target="customUI/customUI14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sa\Downloads\"/>
    </mc:Choice>
  </mc:AlternateContent>
  <xr:revisionPtr revIDLastSave="0" documentId="13_ncr:1_{C2939BDB-2924-4F3F-BA69-C1D0D6865D7A}" xr6:coauthVersionLast="47" xr6:coauthVersionMax="47" xr10:uidLastSave="{00000000-0000-0000-0000-000000000000}"/>
  <bookViews>
    <workbookView xWindow="-108" yWindow="-108" windowWidth="23256" windowHeight="13176" tabRatio="603" firstSheet="1" activeTab="2" xr2:uid="{00000000-000D-0000-FFFF-FFFF00000000}"/>
  </bookViews>
  <sheets>
    <sheet name="ChartsDataSheet" sheetId="10" state="veryHidden" r:id="rId1"/>
    <sheet name="Data" sheetId="2" r:id="rId2"/>
    <sheet name="Dashboard" sheetId="1" r:id="rId3"/>
    <sheet name="calc" sheetId="11" r:id="rId4"/>
    <sheet name="chart" sheetId="12" state="hidden" r:id="rId5"/>
  </sheets>
  <definedNames>
    <definedName name="month">Data!$F$5:$K$5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2" l="1"/>
  <c r="L18" i="2"/>
  <c r="L20" i="2" l="1"/>
  <c r="L21" i="2"/>
  <c r="L7" i="2"/>
  <c r="L8" i="2"/>
  <c r="L9" i="2"/>
  <c r="L10" i="2"/>
  <c r="L11" i="2"/>
  <c r="L12" i="2"/>
  <c r="L13" i="2"/>
  <c r="L14" i="2"/>
  <c r="L15" i="2"/>
  <c r="L16" i="2"/>
  <c r="L6" i="2"/>
  <c r="L4" i="1"/>
  <c r="P10" i="1"/>
  <c r="B10" i="1"/>
  <c r="I12" i="11"/>
  <c r="B16" i="1"/>
  <c r="B4" i="1"/>
  <c r="K41" i="2"/>
  <c r="K42" i="2"/>
  <c r="H41" i="2"/>
  <c r="I41" i="2"/>
  <c r="J41" i="2"/>
  <c r="H42" i="2"/>
  <c r="I42" i="2"/>
  <c r="J42" i="2"/>
  <c r="L10" i="1"/>
  <c r="L16" i="1"/>
  <c r="P16" i="1"/>
  <c r="L87" i="1"/>
  <c r="M87" i="1"/>
  <c r="N87" i="1"/>
  <c r="O87" i="1"/>
  <c r="F16" i="1"/>
  <c r="CJQ3" i="10"/>
  <c r="CJO3" i="10"/>
  <c r="F11" i="12"/>
  <c r="CKB3" i="10" s="1"/>
  <c r="F10" i="12"/>
  <c r="CJX3" i="10" s="1"/>
  <c r="F9" i="12"/>
  <c r="CJT3" i="10" s="1"/>
  <c r="F12" i="12"/>
  <c r="CKF3" i="10" s="1"/>
  <c r="CJN3" i="10"/>
  <c r="F10" i="1" l="1"/>
  <c r="F4" i="1"/>
  <c r="C87" i="1"/>
  <c r="D87" i="1"/>
  <c r="E87" i="1"/>
  <c r="F87" i="1"/>
  <c r="G87" i="1"/>
  <c r="H87" i="1"/>
  <c r="I87" i="1"/>
  <c r="J87" i="1"/>
  <c r="K87" i="1"/>
  <c r="W10" i="1" l="1"/>
  <c r="Y10" i="1"/>
  <c r="CJX2" i="10" l="1"/>
  <c r="CJT2" i="10"/>
  <c r="CJQ2" i="10"/>
  <c r="CJO2" i="10"/>
  <c r="CJN2" i="10"/>
  <c r="BUG61" i="10" l="1"/>
  <c r="BUE61" i="10"/>
  <c r="BUG60" i="10"/>
  <c r="BUE60" i="10"/>
  <c r="BUG59" i="10"/>
  <c r="BUE59" i="10"/>
  <c r="BUG58" i="10"/>
  <c r="BUE58" i="10"/>
  <c r="BUG57" i="10"/>
  <c r="BUE57" i="10"/>
  <c r="BUG56" i="10"/>
  <c r="BUE56" i="10"/>
  <c r="BUG55" i="10"/>
  <c r="BUE55" i="10"/>
  <c r="BUG54" i="10"/>
  <c r="BUE54" i="10"/>
  <c r="BUG53" i="10"/>
  <c r="BUE53" i="10"/>
  <c r="BUG52" i="10"/>
  <c r="BUE52" i="10"/>
  <c r="BUG51" i="10"/>
  <c r="BUE51" i="10"/>
  <c r="BUG50" i="10"/>
  <c r="BUE50" i="10"/>
  <c r="BUG49" i="10"/>
  <c r="BUE49" i="10"/>
  <c r="BUG48" i="10"/>
  <c r="BUE48" i="10"/>
  <c r="BUG47" i="10"/>
  <c r="BUE47" i="10"/>
  <c r="BUG46" i="10"/>
  <c r="BUE46" i="10"/>
  <c r="BUG45" i="10"/>
  <c r="BUE45" i="10"/>
  <c r="BUG44" i="10"/>
  <c r="BUE44" i="10"/>
  <c r="BUG43" i="10"/>
  <c r="BUE43" i="10"/>
  <c r="BUG42" i="10"/>
  <c r="BUE42" i="10"/>
  <c r="BUG41" i="10"/>
  <c r="BUE41" i="10"/>
  <c r="BUG40" i="10"/>
  <c r="BUE40" i="10"/>
  <c r="BUG39" i="10"/>
  <c r="BUE39" i="10"/>
  <c r="BUG38" i="10"/>
  <c r="BUE38" i="10"/>
  <c r="BUG37" i="10"/>
  <c r="BUE37" i="10"/>
  <c r="BUG36" i="10"/>
  <c r="BUE36" i="10"/>
  <c r="BUG35" i="10"/>
  <c r="BUE35" i="10"/>
  <c r="BUG34" i="10"/>
  <c r="BUE34" i="10"/>
  <c r="BUG33" i="10"/>
  <c r="BUE33" i="10"/>
  <c r="BUU34" i="10"/>
  <c r="BUU47" i="10" s="1"/>
  <c r="BUT34" i="10"/>
  <c r="BUT53" i="10" s="1"/>
  <c r="BUS34" i="10"/>
  <c r="BUR34" i="10"/>
  <c r="BUR53" i="10" s="1"/>
  <c r="BUQ34" i="10"/>
  <c r="BUQ53" i="10" s="1"/>
  <c r="BUP34" i="10"/>
  <c r="BUO34" i="10"/>
  <c r="BUO53" i="10" s="1"/>
  <c r="BUN34" i="10"/>
  <c r="BUM34" i="10"/>
  <c r="BUL34" i="10"/>
  <c r="BUL47" i="10" s="1"/>
  <c r="BUK34" i="10"/>
  <c r="BUK53" i="10" s="1"/>
  <c r="BUJ34" i="10"/>
  <c r="BUI34" i="10"/>
  <c r="BUI53" i="10" s="1"/>
  <c r="BUH34" i="10"/>
  <c r="BUH61" i="10" s="1"/>
  <c r="BUU33" i="10"/>
  <c r="BUT33" i="10"/>
  <c r="BUS33" i="10"/>
  <c r="BUR33" i="10"/>
  <c r="BUQ33" i="10"/>
  <c r="BUQ61" i="10" s="1"/>
  <c r="BUP33" i="10"/>
  <c r="BUO33" i="10"/>
  <c r="BUN33" i="10"/>
  <c r="BUN60" i="10" s="1"/>
  <c r="BUM33" i="10"/>
  <c r="BUL33" i="10"/>
  <c r="BUL60" i="10" s="1"/>
  <c r="BUK33" i="10"/>
  <c r="BUK46" i="10" s="1"/>
  <c r="BUJ33" i="10"/>
  <c r="BUI33" i="10"/>
  <c r="BUH33" i="10"/>
  <c r="BUQ60" i="10"/>
  <c r="BUS53" i="10"/>
  <c r="BUN53" i="10"/>
  <c r="BUM53" i="10"/>
  <c r="BUJ53" i="10"/>
  <c r="BUI40" i="10"/>
  <c r="BUI38" i="10"/>
  <c r="BUI55" i="10" s="1"/>
  <c r="BUH60" i="10"/>
  <c r="BUH59" i="10"/>
  <c r="BUH58" i="10" s="1"/>
  <c r="BUH55" i="10"/>
  <c r="BUH51" i="10"/>
  <c r="BUH50" i="10"/>
  <c r="BUH49" i="10"/>
  <c r="BUH45" i="10"/>
  <c r="BUH44" i="10"/>
  <c r="BUH43" i="10" s="1"/>
  <c r="BUH39" i="10"/>
  <c r="BUH37" i="10"/>
  <c r="BUG32" i="10"/>
  <c r="BUE32" i="10"/>
  <c r="BUG31" i="10"/>
  <c r="BUE31" i="10"/>
  <c r="BUG30" i="10"/>
  <c r="BUE30" i="10"/>
  <c r="BUG29" i="10"/>
  <c r="BUE29" i="10"/>
  <c r="BUG28" i="10"/>
  <c r="BUE28" i="10"/>
  <c r="BUG27" i="10"/>
  <c r="BUE27" i="10"/>
  <c r="BUG26" i="10"/>
  <c r="BUE26" i="10"/>
  <c r="BUG25" i="10"/>
  <c r="BUE25" i="10"/>
  <c r="BUG24" i="10"/>
  <c r="BUE24" i="10"/>
  <c r="BUG23" i="10"/>
  <c r="BUE23" i="10"/>
  <c r="BUG22" i="10"/>
  <c r="BUE22" i="10"/>
  <c r="BUG21" i="10"/>
  <c r="BUE21" i="10"/>
  <c r="BUG20" i="10"/>
  <c r="BUE20" i="10"/>
  <c r="BUG19" i="10"/>
  <c r="BUE19" i="10"/>
  <c r="BUG18" i="10"/>
  <c r="BUE18" i="10"/>
  <c r="BUG17" i="10"/>
  <c r="BUE17" i="10"/>
  <c r="BUG16" i="10"/>
  <c r="BUE16" i="10"/>
  <c r="BUG15" i="10"/>
  <c r="BUE15" i="10"/>
  <c r="BUG14" i="10"/>
  <c r="BUE14" i="10"/>
  <c r="BUG13" i="10"/>
  <c r="BUE13" i="10"/>
  <c r="BUG12" i="10"/>
  <c r="BUE12" i="10"/>
  <c r="BUG11" i="10"/>
  <c r="BUE11" i="10"/>
  <c r="BUG10" i="10"/>
  <c r="BUE10" i="10"/>
  <c r="BUG9" i="10"/>
  <c r="BUE9" i="10"/>
  <c r="BUG8" i="10"/>
  <c r="BUE8" i="10"/>
  <c r="BUG7" i="10"/>
  <c r="BUE7" i="10"/>
  <c r="BUG6" i="10"/>
  <c r="BUE6" i="10"/>
  <c r="BUG5" i="10"/>
  <c r="BUE5" i="10"/>
  <c r="BUG4" i="10"/>
  <c r="BUE4" i="10"/>
  <c r="BUG3" i="10"/>
  <c r="BUE3" i="10"/>
  <c r="BUU4" i="10"/>
  <c r="BUU10" i="10" s="1"/>
  <c r="BUT4" i="10"/>
  <c r="BUS4" i="10"/>
  <c r="BUS23" i="10" s="1"/>
  <c r="BUR4" i="10"/>
  <c r="BUR23" i="10" s="1"/>
  <c r="BUQ4" i="10"/>
  <c r="BUQ23" i="10" s="1"/>
  <c r="BUP4" i="10"/>
  <c r="BUO4" i="10"/>
  <c r="BUN4" i="10"/>
  <c r="BUN23" i="10" s="1"/>
  <c r="BUM4" i="10"/>
  <c r="BUM23" i="10" s="1"/>
  <c r="BUL4" i="10"/>
  <c r="BUK4" i="10"/>
  <c r="BUJ4" i="10"/>
  <c r="BUJ23" i="10" s="1"/>
  <c r="BUI4" i="10"/>
  <c r="BUI23" i="10" s="1"/>
  <c r="BUH4" i="10"/>
  <c r="BUU3" i="10"/>
  <c r="BUT3" i="10"/>
  <c r="BUS3" i="10"/>
  <c r="BUR3" i="10"/>
  <c r="BUQ3" i="10"/>
  <c r="BUQ30" i="10" s="1"/>
  <c r="BUP3" i="10"/>
  <c r="BUO3" i="10"/>
  <c r="BUO30" i="10" s="1"/>
  <c r="BUN3" i="10"/>
  <c r="BUM3" i="10"/>
  <c r="BUL3" i="10"/>
  <c r="BUK3" i="10"/>
  <c r="BUK30" i="10" s="1"/>
  <c r="BUJ3" i="10"/>
  <c r="BUI3" i="10"/>
  <c r="BUH3" i="10"/>
  <c r="BUS30" i="10"/>
  <c r="BUI8" i="10"/>
  <c r="BUI25" i="10" s="1"/>
  <c r="BUH29" i="10"/>
  <c r="BUH28" i="10" s="1"/>
  <c r="BUH25" i="10"/>
  <c r="BUH21" i="10"/>
  <c r="BUH20" i="10"/>
  <c r="BUH19" i="10"/>
  <c r="BUH15" i="10"/>
  <c r="BUH14" i="10"/>
  <c r="BUH13" i="10" s="1"/>
  <c r="BUH9" i="10"/>
  <c r="BUH7" i="10"/>
  <c r="BUG2" i="10"/>
  <c r="BUE2" i="10"/>
  <c r="FP3" i="10"/>
  <c r="FK3" i="10"/>
  <c r="FF3" i="10"/>
  <c r="FA3" i="10"/>
  <c r="EV3" i="10"/>
  <c r="EQ3" i="10"/>
  <c r="EL3" i="10"/>
  <c r="EG3" i="10"/>
  <c r="EB3" i="10"/>
  <c r="DW3" i="10"/>
  <c r="DR3" i="10"/>
  <c r="DM3" i="10"/>
  <c r="DH3" i="10"/>
  <c r="DC3" i="10"/>
  <c r="FO3" i="10"/>
  <c r="FJ3" i="10"/>
  <c r="EZ3" i="10"/>
  <c r="EU3" i="10"/>
  <c r="EP3" i="10"/>
  <c r="EF3" i="10"/>
  <c r="EA3" i="10"/>
  <c r="DV3" i="10"/>
  <c r="DL3" i="10"/>
  <c r="DG3" i="10"/>
  <c r="DB3" i="10"/>
  <c r="DA3" i="10"/>
  <c r="CY3" i="10"/>
  <c r="FP2" i="10"/>
  <c r="FK2" i="10"/>
  <c r="FF2" i="10"/>
  <c r="FA2" i="10"/>
  <c r="EV2" i="10"/>
  <c r="EQ2" i="10"/>
  <c r="EL2" i="10"/>
  <c r="EG2" i="10"/>
  <c r="EB2" i="10"/>
  <c r="DW2" i="10"/>
  <c r="DR2" i="10"/>
  <c r="DM2" i="10"/>
  <c r="DH2" i="10"/>
  <c r="DC2" i="10"/>
  <c r="FO2" i="10"/>
  <c r="FJ2" i="10"/>
  <c r="FE2" i="10"/>
  <c r="EZ2" i="10"/>
  <c r="EU2" i="10"/>
  <c r="EP2" i="10"/>
  <c r="EK2" i="10"/>
  <c r="EF2" i="10"/>
  <c r="EA2" i="10"/>
  <c r="DV2" i="10"/>
  <c r="DQ2" i="10"/>
  <c r="DL2" i="10"/>
  <c r="DG2" i="10"/>
  <c r="DB2" i="10"/>
  <c r="DA2" i="10"/>
  <c r="CY2" i="10"/>
  <c r="CX2" i="10"/>
  <c r="BUD51" i="10"/>
  <c r="BUD17" i="10"/>
  <c r="BUD11" i="10"/>
  <c r="BUD38" i="10"/>
  <c r="BUD21" i="10"/>
  <c r="BUD57" i="10"/>
  <c r="BUD28" i="10"/>
  <c r="BUD59" i="10"/>
  <c r="BUD37" i="10"/>
  <c r="BUD44" i="10"/>
  <c r="BUD42" i="10"/>
  <c r="BUD52" i="10"/>
  <c r="BUD14" i="10"/>
  <c r="BUD35" i="10"/>
  <c r="BUD16" i="10"/>
  <c r="BUD54" i="10"/>
  <c r="BUD39" i="10"/>
  <c r="BUD12" i="10"/>
  <c r="BUD36" i="10"/>
  <c r="BUD53" i="10"/>
  <c r="BUD6" i="10"/>
  <c r="BUD56" i="10"/>
  <c r="BUD30" i="10"/>
  <c r="BUD32" i="10"/>
  <c r="BUD13" i="10"/>
  <c r="BUD29" i="10"/>
  <c r="BUD22" i="10"/>
  <c r="BUD50" i="10"/>
  <c r="BUD9" i="10"/>
  <c r="BUD61" i="10"/>
  <c r="BUD24" i="10"/>
  <c r="BUD33" i="10"/>
  <c r="BUD46" i="10"/>
  <c r="BUD15" i="10"/>
  <c r="BUD34" i="10"/>
  <c r="BUD45" i="10"/>
  <c r="BUD2" i="10"/>
  <c r="BUD3" i="10"/>
  <c r="BUD48" i="10"/>
  <c r="BUD43" i="10"/>
  <c r="BUD60" i="10"/>
  <c r="BUD5" i="10"/>
  <c r="BUD7" i="10"/>
  <c r="BUD27" i="10"/>
  <c r="BUD49" i="10"/>
  <c r="BUD8" i="10"/>
  <c r="BUD20" i="10"/>
  <c r="BUD4" i="10"/>
  <c r="BUD26" i="10"/>
  <c r="BUD40" i="10"/>
  <c r="BUD58" i="10"/>
  <c r="BUD19" i="10"/>
  <c r="BUD31" i="10"/>
  <c r="BUD23" i="10"/>
  <c r="BUD47" i="10"/>
  <c r="BUD41" i="10"/>
  <c r="CX3" i="10"/>
  <c r="BUD10" i="10"/>
  <c r="BUD18" i="10"/>
  <c r="BUD25" i="10"/>
  <c r="BUD55" i="10"/>
  <c r="BUR47" i="10" l="1"/>
  <c r="BUP46" i="10"/>
  <c r="BUQ41" i="10"/>
  <c r="BUK61" i="10"/>
  <c r="BUO47" i="10"/>
  <c r="BUU40" i="10"/>
  <c r="BUQ40" i="10"/>
  <c r="BUU46" i="10"/>
  <c r="BUU53" i="10"/>
  <c r="BUK47" i="10"/>
  <c r="BUK60" i="10"/>
  <c r="BUI47" i="10"/>
  <c r="BUQ47" i="10"/>
  <c r="BUO16" i="10"/>
  <c r="BUK17" i="10"/>
  <c r="BUU23" i="10"/>
  <c r="BUL53" i="10"/>
  <c r="BUP53" i="10"/>
  <c r="DI2" i="10"/>
  <c r="EC2" i="10"/>
  <c r="EE2" i="10" s="1"/>
  <c r="EW2" i="10"/>
  <c r="EY2" i="10" s="1"/>
  <c r="FQ2" i="10"/>
  <c r="FR2" i="10" s="1"/>
  <c r="BUK10" i="10"/>
  <c r="BUI31" i="10"/>
  <c r="BUM17" i="10"/>
  <c r="BUU11" i="10"/>
  <c r="BUO10" i="10"/>
  <c r="BUR46" i="10"/>
  <c r="BUR61" i="10"/>
  <c r="BUI37" i="10"/>
  <c r="BUU61" i="10"/>
  <c r="BUM10" i="10"/>
  <c r="BUM11" i="10"/>
  <c r="BUQ16" i="10"/>
  <c r="BUO17" i="10"/>
  <c r="BUO23" i="10"/>
  <c r="BUU30" i="10"/>
  <c r="BUH40" i="10"/>
  <c r="BUT40" i="10"/>
  <c r="BUR41" i="10"/>
  <c r="BUT46" i="10"/>
  <c r="BUR60" i="10"/>
  <c r="BUM40" i="10"/>
  <c r="BUS11" i="10"/>
  <c r="BUS16" i="10"/>
  <c r="BUS17" i="10"/>
  <c r="BUM30" i="10"/>
  <c r="BUM31" i="10"/>
  <c r="BUH41" i="10"/>
  <c r="BUH46" i="10"/>
  <c r="BUT41" i="10"/>
  <c r="BUN61" i="10"/>
  <c r="BUN47" i="10"/>
  <c r="BUS10" i="10"/>
  <c r="BUI17" i="10"/>
  <c r="BUH47" i="10"/>
  <c r="BUH53" i="10"/>
  <c r="BUN40" i="10"/>
  <c r="BUN41" i="10"/>
  <c r="BUP61" i="10"/>
  <c r="BUO40" i="10"/>
  <c r="BUS46" i="10"/>
  <c r="BUT60" i="10"/>
  <c r="BUT61" i="10"/>
  <c r="BUS60" i="10"/>
  <c r="BUS61" i="10"/>
  <c r="BUP40" i="10"/>
  <c r="BUP60" i="10"/>
  <c r="BUP47" i="10"/>
  <c r="BUN46" i="10"/>
  <c r="BUM41" i="10"/>
  <c r="BUM61" i="10"/>
  <c r="BUL40" i="10"/>
  <c r="BUL61" i="10"/>
  <c r="BUJ61" i="10"/>
  <c r="BUU41" i="10"/>
  <c r="BUU60" i="10"/>
  <c r="BUT47" i="10"/>
  <c r="BUS41" i="10"/>
  <c r="BUS47" i="10"/>
  <c r="BUS40" i="10"/>
  <c r="BUR40" i="10"/>
  <c r="BUQ46" i="10"/>
  <c r="BUP41" i="10"/>
  <c r="BUO41" i="10"/>
  <c r="BUO46" i="10"/>
  <c r="BUO60" i="10"/>
  <c r="BUO61" i="10"/>
  <c r="BUM47" i="10"/>
  <c r="BUM60" i="10"/>
  <c r="BUM46" i="10"/>
  <c r="BUL46" i="10"/>
  <c r="BUL41" i="10"/>
  <c r="BUK41" i="10"/>
  <c r="BUK40" i="10"/>
  <c r="BUJ40" i="10"/>
  <c r="BUJ41" i="10"/>
  <c r="BUJ46" i="10"/>
  <c r="BUJ47" i="10"/>
  <c r="BUJ60" i="10"/>
  <c r="BUI41" i="10"/>
  <c r="BUI60" i="10"/>
  <c r="BUI46" i="10"/>
  <c r="BUI61" i="10"/>
  <c r="BUI45" i="10"/>
  <c r="BUI50" i="10"/>
  <c r="BUI51" i="10"/>
  <c r="BUI59" i="10"/>
  <c r="BUI58" i="10" s="1"/>
  <c r="BUJ38" i="10"/>
  <c r="BUI39" i="10"/>
  <c r="BUI44" i="10"/>
  <c r="BUI43" i="10" s="1"/>
  <c r="BUI49" i="10"/>
  <c r="BUU31" i="10"/>
  <c r="BUK11" i="10"/>
  <c r="BUO11" i="10"/>
  <c r="BUS31" i="10"/>
  <c r="BUJ30" i="10"/>
  <c r="BUN30" i="10"/>
  <c r="BUR17" i="10"/>
  <c r="BUH16" i="10"/>
  <c r="BUL17" i="10"/>
  <c r="BUP11" i="10"/>
  <c r="BUT30" i="10"/>
  <c r="DQ3" i="10"/>
  <c r="DS3" i="10" s="1"/>
  <c r="EK3" i="10"/>
  <c r="EM3" i="10" s="1"/>
  <c r="FE3" i="10"/>
  <c r="FG3" i="10" s="1"/>
  <c r="DN2" i="10"/>
  <c r="EH2" i="10"/>
  <c r="EI2" i="10" s="1"/>
  <c r="FB2" i="10"/>
  <c r="FD2" i="10" s="1"/>
  <c r="DD3" i="10"/>
  <c r="DE3" i="10" s="1"/>
  <c r="DX3" i="10"/>
  <c r="DY3" i="10" s="1"/>
  <c r="ER3" i="10"/>
  <c r="ES3" i="10" s="1"/>
  <c r="FL3" i="10"/>
  <c r="FN3" i="10" s="1"/>
  <c r="BUN10" i="10"/>
  <c r="BUI11" i="10"/>
  <c r="BUK16" i="10"/>
  <c r="BUQ17" i="10"/>
  <c r="BUK23" i="10"/>
  <c r="BUI30" i="10"/>
  <c r="BUO31" i="10"/>
  <c r="BUL30" i="10"/>
  <c r="BUP30" i="10"/>
  <c r="BUJ31" i="10"/>
  <c r="BUL16" i="10"/>
  <c r="DS2" i="10"/>
  <c r="DU2" i="10" s="1"/>
  <c r="EM2" i="10"/>
  <c r="EO2" i="10" s="1"/>
  <c r="FG2" i="10"/>
  <c r="FH2" i="10" s="1"/>
  <c r="DI3" i="10"/>
  <c r="DK3" i="10" s="1"/>
  <c r="EC3" i="10"/>
  <c r="EE3" i="10" s="1"/>
  <c r="EW3" i="10"/>
  <c r="EY3" i="10" s="1"/>
  <c r="FQ3" i="10"/>
  <c r="FS3" i="10" s="1"/>
  <c r="BUH17" i="10"/>
  <c r="BUH23" i="10"/>
  <c r="BUH30" i="10"/>
  <c r="BUI10" i="10"/>
  <c r="BUM16" i="10"/>
  <c r="BUR16" i="10"/>
  <c r="BUU17" i="10"/>
  <c r="BUL23" i="10"/>
  <c r="BUP23" i="10"/>
  <c r="BUQ31" i="10"/>
  <c r="BUU16" i="10"/>
  <c r="DD2" i="10"/>
  <c r="DF2" i="10" s="1"/>
  <c r="DX2" i="10"/>
  <c r="DZ2" i="10" s="1"/>
  <c r="ER2" i="10"/>
  <c r="ET2" i="10" s="1"/>
  <c r="FL2" i="10"/>
  <c r="FN2" i="10" s="1"/>
  <c r="DN3" i="10"/>
  <c r="DP3" i="10" s="1"/>
  <c r="EH3" i="10"/>
  <c r="EJ3" i="10" s="1"/>
  <c r="FB3" i="10"/>
  <c r="FC3" i="10" s="1"/>
  <c r="BUH11" i="10"/>
  <c r="BUH31" i="10"/>
  <c r="BUP10" i="10"/>
  <c r="BUK31" i="10"/>
  <c r="BUP31" i="10"/>
  <c r="BUJ17" i="10"/>
  <c r="BUR11" i="10"/>
  <c r="BUI7" i="10"/>
  <c r="BUR10" i="10"/>
  <c r="BUJ11" i="10"/>
  <c r="BUP16" i="10"/>
  <c r="BUT11" i="10"/>
  <c r="BUT17" i="10"/>
  <c r="BUT10" i="10"/>
  <c r="BUT16" i="10"/>
  <c r="BUT23" i="10"/>
  <c r="BUR30" i="10"/>
  <c r="BUR31" i="10"/>
  <c r="BUQ10" i="10"/>
  <c r="BUQ11" i="10"/>
  <c r="BUN31" i="10"/>
  <c r="BUL10" i="10"/>
  <c r="BUL11" i="10"/>
  <c r="BUL31" i="10"/>
  <c r="BUJ10" i="10"/>
  <c r="BUJ16" i="10"/>
  <c r="BUH10" i="10"/>
  <c r="BUT31" i="10"/>
  <c r="BUP17" i="10"/>
  <c r="BUN11" i="10"/>
  <c r="BUN16" i="10"/>
  <c r="BUN17" i="10"/>
  <c r="BUI16" i="10"/>
  <c r="BUI15" i="10"/>
  <c r="BUI20" i="10"/>
  <c r="BUI21" i="10"/>
  <c r="BUI29" i="10"/>
  <c r="BUI28" i="10" s="1"/>
  <c r="BUJ8" i="10"/>
  <c r="BUI9" i="10"/>
  <c r="BUI14" i="10"/>
  <c r="BUI13" i="10" s="1"/>
  <c r="BUI19" i="10"/>
  <c r="FI2" i="10"/>
  <c r="DE2" i="10"/>
  <c r="DK2" i="10"/>
  <c r="DJ2" i="10"/>
  <c r="ED2" i="10"/>
  <c r="DP2" i="10"/>
  <c r="DO2" i="10"/>
  <c r="DZ3" i="10"/>
  <c r="FS2" i="10" l="1"/>
  <c r="FC2" i="10"/>
  <c r="DY2" i="10"/>
  <c r="EJ2" i="10"/>
  <c r="EI3" i="10"/>
  <c r="EX2" i="10"/>
  <c r="FH3" i="10"/>
  <c r="FI3" i="10"/>
  <c r="EN2" i="10"/>
  <c r="DT2" i="10"/>
  <c r="EX3" i="10"/>
  <c r="DF3" i="10"/>
  <c r="FM2" i="10"/>
  <c r="BUJ59" i="10"/>
  <c r="BUJ58" i="10" s="1"/>
  <c r="BUJ51" i="10"/>
  <c r="BUJ37" i="10"/>
  <c r="BUJ50" i="10"/>
  <c r="BUJ45" i="10"/>
  <c r="BUJ55" i="10"/>
  <c r="BUJ49" i="10"/>
  <c r="BUJ44" i="10"/>
  <c r="BUJ43" i="10" s="1"/>
  <c r="BUJ39" i="10"/>
  <c r="BUK38" i="10"/>
  <c r="DU3" i="10"/>
  <c r="DT3" i="10"/>
  <c r="DO3" i="10"/>
  <c r="DJ3" i="10"/>
  <c r="EN3" i="10"/>
  <c r="EO3" i="10"/>
  <c r="FM3" i="10"/>
  <c r="ET3" i="10"/>
  <c r="FR3" i="10"/>
  <c r="ED3" i="10"/>
  <c r="FD3" i="10"/>
  <c r="ES2" i="10"/>
  <c r="BUJ29" i="10"/>
  <c r="BUJ28" i="10" s="1"/>
  <c r="BUJ21" i="10"/>
  <c r="BUJ7" i="10"/>
  <c r="BUJ20" i="10"/>
  <c r="BUJ15" i="10"/>
  <c r="BUJ25" i="10"/>
  <c r="BUJ19" i="10"/>
  <c r="BUJ14" i="10"/>
  <c r="BUJ13" i="10" s="1"/>
  <c r="BUJ9" i="10"/>
  <c r="BUK8" i="10"/>
  <c r="BUK59" i="10" l="1"/>
  <c r="BUK58" i="10" s="1"/>
  <c r="BUK51" i="10"/>
  <c r="BUK37" i="10"/>
  <c r="BUK50" i="10"/>
  <c r="BUK45" i="10"/>
  <c r="BUK55" i="10"/>
  <c r="BUK49" i="10"/>
  <c r="BUK44" i="10"/>
  <c r="BUK43" i="10" s="1"/>
  <c r="BUK39" i="10"/>
  <c r="BUL38" i="10"/>
  <c r="BUK29" i="10"/>
  <c r="BUK28" i="10" s="1"/>
  <c r="BUK21" i="10"/>
  <c r="BUK7" i="10"/>
  <c r="BUK20" i="10"/>
  <c r="BUK15" i="10"/>
  <c r="BUK25" i="10"/>
  <c r="BUK19" i="10"/>
  <c r="BUK14" i="10"/>
  <c r="BUK13" i="10" s="1"/>
  <c r="BUK9" i="10"/>
  <c r="BUL8" i="10"/>
  <c r="BUL50" i="10" l="1"/>
  <c r="BUL45" i="10"/>
  <c r="BUL55" i="10"/>
  <c r="BUL49" i="10"/>
  <c r="BUL44" i="10"/>
  <c r="BUL43" i="10" s="1"/>
  <c r="BUL39" i="10"/>
  <c r="BUM38" i="10"/>
  <c r="BUL59" i="10"/>
  <c r="BUL58" i="10" s="1"/>
  <c r="BUL51" i="10"/>
  <c r="BUL37" i="10"/>
  <c r="BUL20" i="10"/>
  <c r="BUL15" i="10"/>
  <c r="BUL25" i="10"/>
  <c r="BUL19" i="10"/>
  <c r="BUL14" i="10"/>
  <c r="BUL13" i="10" s="1"/>
  <c r="BUL9" i="10"/>
  <c r="BUM8" i="10"/>
  <c r="BUL29" i="10"/>
  <c r="BUL28" i="10" s="1"/>
  <c r="BUL21" i="10"/>
  <c r="BUL7" i="10"/>
  <c r="BUM55" i="10" l="1"/>
  <c r="BUM49" i="10"/>
  <c r="BUM44" i="10"/>
  <c r="BUM43" i="10" s="1"/>
  <c r="BUM39" i="10"/>
  <c r="BUN38" i="10"/>
  <c r="BUM59" i="10"/>
  <c r="BUM58" i="10" s="1"/>
  <c r="BUM51" i="10"/>
  <c r="BUM37" i="10"/>
  <c r="BUM50" i="10"/>
  <c r="BUM45" i="10"/>
  <c r="BUM25" i="10"/>
  <c r="BUM19" i="10"/>
  <c r="BUM14" i="10"/>
  <c r="BUM13" i="10" s="1"/>
  <c r="BUM9" i="10"/>
  <c r="BUN8" i="10"/>
  <c r="BUM29" i="10"/>
  <c r="BUM28" i="10" s="1"/>
  <c r="BUM21" i="10"/>
  <c r="BUM7" i="10"/>
  <c r="BUM20" i="10"/>
  <c r="BUM15" i="10"/>
  <c r="BUN59" i="10" l="1"/>
  <c r="BUN58" i="10" s="1"/>
  <c r="BUN51" i="10"/>
  <c r="BUN37" i="10"/>
  <c r="BUN50" i="10"/>
  <c r="BUN45" i="10"/>
  <c r="BUN55" i="10"/>
  <c r="BUN49" i="10"/>
  <c r="BUN44" i="10"/>
  <c r="BUN43" i="10" s="1"/>
  <c r="BUN39" i="10"/>
  <c r="BUO38" i="10"/>
  <c r="BUN29" i="10"/>
  <c r="BUN28" i="10" s="1"/>
  <c r="BUN21" i="10"/>
  <c r="BUN7" i="10"/>
  <c r="BUN20" i="10"/>
  <c r="BUN15" i="10"/>
  <c r="BUN25" i="10"/>
  <c r="BUN19" i="10"/>
  <c r="BUN14" i="10"/>
  <c r="BUN13" i="10" s="1"/>
  <c r="BUN9" i="10"/>
  <c r="BUO8" i="10"/>
  <c r="BUO59" i="10" l="1"/>
  <c r="BUO58" i="10" s="1"/>
  <c r="BUO51" i="10"/>
  <c r="BUO37" i="10"/>
  <c r="BUO50" i="10"/>
  <c r="BUO45" i="10"/>
  <c r="BUO55" i="10"/>
  <c r="BUO49" i="10"/>
  <c r="BUO44" i="10"/>
  <c r="BUO43" i="10" s="1"/>
  <c r="BUO39" i="10"/>
  <c r="BUP38" i="10"/>
  <c r="BUO29" i="10"/>
  <c r="BUO28" i="10" s="1"/>
  <c r="BUO21" i="10"/>
  <c r="BUO7" i="10"/>
  <c r="BUO20" i="10"/>
  <c r="BUO15" i="10"/>
  <c r="BUO25" i="10"/>
  <c r="BUO19" i="10"/>
  <c r="BUO14" i="10"/>
  <c r="BUO13" i="10" s="1"/>
  <c r="BUO9" i="10"/>
  <c r="BUP8" i="10"/>
  <c r="BUP50" i="10" l="1"/>
  <c r="BUP45" i="10"/>
  <c r="BUP55" i="10"/>
  <c r="BUP49" i="10"/>
  <c r="BUP44" i="10"/>
  <c r="BUP43" i="10" s="1"/>
  <c r="BUP39" i="10"/>
  <c r="BUQ38" i="10"/>
  <c r="BUP59" i="10"/>
  <c r="BUP58" i="10" s="1"/>
  <c r="BUP51" i="10"/>
  <c r="BUP37" i="10"/>
  <c r="BUP20" i="10"/>
  <c r="BUP15" i="10"/>
  <c r="BUP25" i="10"/>
  <c r="BUP19" i="10"/>
  <c r="BUP14" i="10"/>
  <c r="BUP13" i="10" s="1"/>
  <c r="BUP9" i="10"/>
  <c r="BUQ8" i="10"/>
  <c r="BUP29" i="10"/>
  <c r="BUP28" i="10" s="1"/>
  <c r="BUP21" i="10"/>
  <c r="BUP7" i="10"/>
  <c r="BUQ55" i="10" l="1"/>
  <c r="BUQ49" i="10"/>
  <c r="BUQ44" i="10"/>
  <c r="BUQ43" i="10" s="1"/>
  <c r="BUQ39" i="10"/>
  <c r="BUR38" i="10"/>
  <c r="BUQ59" i="10"/>
  <c r="BUQ58" i="10" s="1"/>
  <c r="BUQ51" i="10"/>
  <c r="BUQ37" i="10"/>
  <c r="BUQ50" i="10"/>
  <c r="BUQ45" i="10"/>
  <c r="BUQ25" i="10"/>
  <c r="BUQ19" i="10"/>
  <c r="BUQ14" i="10"/>
  <c r="BUQ13" i="10" s="1"/>
  <c r="BUQ9" i="10"/>
  <c r="BUR8" i="10"/>
  <c r="BUQ29" i="10"/>
  <c r="BUQ28" i="10" s="1"/>
  <c r="BUQ21" i="10"/>
  <c r="BUQ7" i="10"/>
  <c r="BUQ20" i="10"/>
  <c r="BUQ15" i="10"/>
  <c r="BUR59" i="10" l="1"/>
  <c r="BUR58" i="10" s="1"/>
  <c r="BUR51" i="10"/>
  <c r="BUR37" i="10"/>
  <c r="BUR50" i="10"/>
  <c r="BUR45" i="10"/>
  <c r="BUR55" i="10"/>
  <c r="BUR49" i="10"/>
  <c r="BUR44" i="10"/>
  <c r="BUR43" i="10" s="1"/>
  <c r="BUR39" i="10"/>
  <c r="BUS38" i="10"/>
  <c r="BUR29" i="10"/>
  <c r="BUR28" i="10" s="1"/>
  <c r="BUR21" i="10"/>
  <c r="BUR7" i="10"/>
  <c r="BUR20" i="10"/>
  <c r="BUR15" i="10"/>
  <c r="BUR25" i="10"/>
  <c r="BUR19" i="10"/>
  <c r="BUR14" i="10"/>
  <c r="BUR13" i="10" s="1"/>
  <c r="BUR9" i="10"/>
  <c r="BUS8" i="10"/>
  <c r="BUS59" i="10" l="1"/>
  <c r="BUS58" i="10" s="1"/>
  <c r="BUS51" i="10"/>
  <c r="BUS37" i="10"/>
  <c r="BUS50" i="10"/>
  <c r="BUS45" i="10"/>
  <c r="BUS55" i="10"/>
  <c r="BUS49" i="10"/>
  <c r="BUS44" i="10"/>
  <c r="BUS43" i="10" s="1"/>
  <c r="BUS39" i="10"/>
  <c r="BUT38" i="10"/>
  <c r="BUS29" i="10"/>
  <c r="BUS28" i="10" s="1"/>
  <c r="BUS21" i="10"/>
  <c r="BUS7" i="10"/>
  <c r="BUS20" i="10"/>
  <c r="BUS15" i="10"/>
  <c r="BUS25" i="10"/>
  <c r="BUS19" i="10"/>
  <c r="BUS14" i="10"/>
  <c r="BUS13" i="10" s="1"/>
  <c r="BUS9" i="10"/>
  <c r="BUT8" i="10"/>
  <c r="BUT50" i="10" l="1"/>
  <c r="BUT45" i="10"/>
  <c r="BUT55" i="10"/>
  <c r="BUT49" i="10"/>
  <c r="BUT44" i="10"/>
  <c r="BUT43" i="10" s="1"/>
  <c r="BUT39" i="10"/>
  <c r="BUU38" i="10"/>
  <c r="BUT59" i="10"/>
  <c r="BUT58" i="10" s="1"/>
  <c r="BUT51" i="10"/>
  <c r="BUT37" i="10"/>
  <c r="BUT20" i="10"/>
  <c r="BUT15" i="10"/>
  <c r="BUT25" i="10"/>
  <c r="BUT19" i="10"/>
  <c r="BUT14" i="10"/>
  <c r="BUT13" i="10" s="1"/>
  <c r="BUT9" i="10"/>
  <c r="BUU8" i="10"/>
  <c r="BUT29" i="10"/>
  <c r="BUT28" i="10" s="1"/>
  <c r="BUT21" i="10"/>
  <c r="BUT7" i="10"/>
  <c r="BUU55" i="10" l="1"/>
  <c r="BUU49" i="10"/>
  <c r="BUU44" i="10"/>
  <c r="BUU43" i="10" s="1"/>
  <c r="BUU39" i="10"/>
  <c r="BUU59" i="10"/>
  <c r="BUU58" i="10" s="1"/>
  <c r="BUU51" i="10"/>
  <c r="BUU37" i="10"/>
  <c r="BUU50" i="10"/>
  <c r="BUU45" i="10"/>
  <c r="BUU25" i="10"/>
  <c r="BUU19" i="10"/>
  <c r="BUU14" i="10"/>
  <c r="BUU13" i="10" s="1"/>
  <c r="BUU9" i="10"/>
  <c r="BUU29" i="10"/>
  <c r="BUU28" i="10" s="1"/>
  <c r="BUU21" i="10"/>
  <c r="BUU7" i="10"/>
  <c r="BUU20" i="10"/>
  <c r="BUU15" i="10"/>
  <c r="AF2" i="10" l="1"/>
  <c r="AB2" i="10" s="1"/>
  <c r="Z2" i="10"/>
  <c r="AA2" i="10" s="1"/>
  <c r="BJ2" i="10" s="1"/>
  <c r="V2" i="10"/>
  <c r="T2" i="10"/>
  <c r="H2" i="10"/>
  <c r="D2" i="10" s="1"/>
  <c r="B2" i="10"/>
  <c r="C2" i="10" s="1"/>
  <c r="BG2" i="10" s="1"/>
  <c r="S2" i="10"/>
  <c r="AG2" i="10" l="1"/>
  <c r="BI2" i="10"/>
  <c r="AC2" i="10"/>
  <c r="BH2" i="10" s="1"/>
  <c r="E2" i="10"/>
  <c r="BE2" i="10" s="1"/>
  <c r="BF2" i="10"/>
  <c r="F41" i="2" l="1"/>
  <c r="G41" i="2"/>
  <c r="G42" i="2" l="1"/>
  <c r="F42" i="2"/>
  <c r="L3" i="2" l="1"/>
  <c r="B5" i="1" l="1"/>
  <c r="F11" i="1"/>
  <c r="F5" i="1"/>
  <c r="P17" i="1"/>
  <c r="G12" i="12"/>
  <c r="CKE3" i="10" s="1"/>
  <c r="G9" i="12"/>
  <c r="G11" i="12"/>
  <c r="CKA3" i="10" s="1"/>
  <c r="G10" i="12"/>
  <c r="CJW3" i="10" s="1"/>
  <c r="I8" i="11"/>
  <c r="I4" i="11"/>
  <c r="I5" i="11"/>
  <c r="I13" i="11"/>
  <c r="L11" i="1" l="1"/>
  <c r="L5" i="1"/>
  <c r="I11" i="11"/>
  <c r="I10" i="11"/>
  <c r="L17" i="1"/>
  <c r="B11" i="1"/>
  <c r="I9" i="11"/>
  <c r="I3" i="11"/>
  <c r="F18" i="1"/>
  <c r="CJR3" i="10"/>
  <c r="CJS3" i="10"/>
  <c r="D72" i="1"/>
  <c r="D73" i="1" s="1"/>
  <c r="E71" i="1" s="1"/>
  <c r="I6" i="11"/>
  <c r="CJW2" i="10"/>
  <c r="D84" i="1"/>
  <c r="D79" i="1"/>
  <c r="D80" i="1"/>
  <c r="D81" i="1"/>
  <c r="D82" i="1"/>
  <c r="D83" i="1"/>
  <c r="B17" i="1"/>
  <c r="CKG3" i="10" l="1"/>
  <c r="CKH3" i="10" s="1"/>
  <c r="CJU3" i="10"/>
  <c r="CJV3" i="10" s="1"/>
  <c r="CKC3" i="10"/>
  <c r="CKD3" i="10" s="1"/>
  <c r="CJY3" i="10"/>
  <c r="P11" i="1"/>
  <c r="CJR2" i="10"/>
  <c r="CJY2" i="10" s="1"/>
  <c r="CJZ2" i="10" s="1"/>
  <c r="E72" i="1"/>
  <c r="CJZ3" i="10" l="1"/>
  <c r="I7" i="11"/>
  <c r="CJS2" i="10"/>
  <c r="CJU2" i="10" s="1"/>
  <c r="CJV2" i="10" s="1"/>
</calcChain>
</file>

<file path=xl/sharedStrings.xml><?xml version="1.0" encoding="utf-8"?>
<sst xmlns="http://schemas.openxmlformats.org/spreadsheetml/2006/main" count="568" uniqueCount="268">
  <si>
    <t>F</t>
  </si>
  <si>
    <t xml:space="preserve">M </t>
  </si>
  <si>
    <t>Total</t>
  </si>
  <si>
    <t>Permanent</t>
  </si>
  <si>
    <t>Student</t>
  </si>
  <si>
    <t>Part Time</t>
  </si>
  <si>
    <t>ID</t>
  </si>
  <si>
    <t>Employees Hired</t>
  </si>
  <si>
    <t>Headcount</t>
  </si>
  <si>
    <t>Employees Left</t>
  </si>
  <si>
    <t>Temporary/contract</t>
  </si>
  <si>
    <t>Full Time</t>
  </si>
  <si>
    <t>Gauge Chart Name:</t>
  </si>
  <si>
    <t>AV</t>
  </si>
  <si>
    <t>min</t>
  </si>
  <si>
    <t>max</t>
  </si>
  <si>
    <t>diff</t>
  </si>
  <si>
    <t>Format</t>
  </si>
  <si>
    <t>Decimals</t>
  </si>
  <si>
    <t>Labels size</t>
  </si>
  <si>
    <t>AV size</t>
  </si>
  <si>
    <t>ref 2E</t>
  </si>
  <si>
    <t>ref 1E</t>
  </si>
  <si>
    <t>color 1</t>
  </si>
  <si>
    <t>color 2</t>
  </si>
  <si>
    <t>color 3</t>
  </si>
  <si>
    <t>Skin</t>
  </si>
  <si>
    <t>Sheet Name</t>
  </si>
  <si>
    <t>Sheet Index</t>
  </si>
  <si>
    <t>Attached</t>
  </si>
  <si>
    <t>Reference</t>
  </si>
  <si>
    <t>color AV</t>
  </si>
  <si>
    <t>Description</t>
  </si>
  <si>
    <t>Size</t>
  </si>
  <si>
    <t>PV</t>
  </si>
  <si>
    <t>TextBoxDiff</t>
  </si>
  <si>
    <t>color PV</t>
  </si>
  <si>
    <t>ref 4S</t>
  </si>
  <si>
    <t>ref 4E</t>
  </si>
  <si>
    <t>ref 5E</t>
  </si>
  <si>
    <t>ref 6E</t>
  </si>
  <si>
    <t>ref 7E</t>
  </si>
  <si>
    <t>ref 8E</t>
  </si>
  <si>
    <t>ref 9E</t>
  </si>
  <si>
    <t>ref 10E</t>
  </si>
  <si>
    <t>ref 11E</t>
  </si>
  <si>
    <t>ref 12E</t>
  </si>
  <si>
    <t>color 4</t>
  </si>
  <si>
    <t>color 5</t>
  </si>
  <si>
    <t>color 6</t>
  </si>
  <si>
    <t>color 7</t>
  </si>
  <si>
    <t>color 8</t>
  </si>
  <si>
    <t>color 9</t>
  </si>
  <si>
    <t>color 10</t>
  </si>
  <si>
    <t>color 11</t>
  </si>
  <si>
    <t>color 12</t>
  </si>
  <si>
    <t>Zones Count</t>
  </si>
  <si>
    <t>Hform</t>
  </si>
  <si>
    <t>Reverse?</t>
  </si>
  <si>
    <t>color LB</t>
  </si>
  <si>
    <t>color A</t>
  </si>
  <si>
    <t>color D</t>
  </si>
  <si>
    <t>Variance Chart Name:</t>
  </si>
  <si>
    <t>Data 1</t>
  </si>
  <si>
    <t>Data 2</t>
  </si>
  <si>
    <t>Diff</t>
  </si>
  <si>
    <t>Series 1</t>
  </si>
  <si>
    <t>Series 2</t>
  </si>
  <si>
    <t>Sales Funnel Chart Name:</t>
  </si>
  <si>
    <t>TL Chart Name:</t>
  </si>
  <si>
    <t>Green</t>
  </si>
  <si>
    <t>Yellow</t>
  </si>
  <si>
    <t>AV Val.</t>
  </si>
  <si>
    <t>Size 1</t>
  </si>
  <si>
    <t>Size 2</t>
  </si>
  <si>
    <t>Size 3</t>
  </si>
  <si>
    <t>ForeColor</t>
  </si>
  <si>
    <t>Border</t>
  </si>
  <si>
    <t>Off Light</t>
  </si>
  <si>
    <t>Text</t>
  </si>
  <si>
    <t>Color 1</t>
  </si>
  <si>
    <t>Color 2</t>
  </si>
  <si>
    <t>Color 3</t>
  </si>
  <si>
    <t>Model</t>
  </si>
  <si>
    <t>Minim</t>
  </si>
  <si>
    <t>Maxim</t>
  </si>
  <si>
    <t>VarianceActualHorizontal:</t>
  </si>
  <si>
    <t>WaterFallChart Name:</t>
  </si>
  <si>
    <t>Labels</t>
  </si>
  <si>
    <t>Values</t>
  </si>
  <si>
    <t>Cumulative</t>
  </si>
  <si>
    <t>Start - End</t>
  </si>
  <si>
    <t>Before</t>
  </si>
  <si>
    <t>After</t>
  </si>
  <si>
    <t>Data label position</t>
  </si>
  <si>
    <t>MekkoChart Name:</t>
  </si>
  <si>
    <t>OrgChart Name:</t>
  </si>
  <si>
    <t>RadialBarChart Name:</t>
  </si>
  <si>
    <t>MaxValue</t>
  </si>
  <si>
    <t>Value 1</t>
  </si>
  <si>
    <t>Desc 1</t>
  </si>
  <si>
    <t>v 1</t>
  </si>
  <si>
    <t>i 1</t>
  </si>
  <si>
    <t>Value 2</t>
  </si>
  <si>
    <t>Desc 2</t>
  </si>
  <si>
    <t>v 2</t>
  </si>
  <si>
    <t>i 2</t>
  </si>
  <si>
    <t>Value 3</t>
  </si>
  <si>
    <t>Desc 3</t>
  </si>
  <si>
    <t>v 3</t>
  </si>
  <si>
    <t>i 3</t>
  </si>
  <si>
    <t>Value 4</t>
  </si>
  <si>
    <t>Desc 4</t>
  </si>
  <si>
    <t>v 4</t>
  </si>
  <si>
    <t>i 4</t>
  </si>
  <si>
    <t>Value 5</t>
  </si>
  <si>
    <t>Desc 5</t>
  </si>
  <si>
    <t>v 5</t>
  </si>
  <si>
    <t>i 5</t>
  </si>
  <si>
    <t>Value 6</t>
  </si>
  <si>
    <t>Desc 6</t>
  </si>
  <si>
    <t>v 6</t>
  </si>
  <si>
    <t>i 6</t>
  </si>
  <si>
    <t>Value 7</t>
  </si>
  <si>
    <t>Desc 7</t>
  </si>
  <si>
    <t>v 7</t>
  </si>
  <si>
    <t>i 7</t>
  </si>
  <si>
    <t>Value 8</t>
  </si>
  <si>
    <t>Desc 8</t>
  </si>
  <si>
    <t>v 8</t>
  </si>
  <si>
    <t>i 8</t>
  </si>
  <si>
    <t>Value 9</t>
  </si>
  <si>
    <t>Desc 9</t>
  </si>
  <si>
    <t>v 9</t>
  </si>
  <si>
    <t>i 9</t>
  </si>
  <si>
    <t>Value 10</t>
  </si>
  <si>
    <t>Desc 10</t>
  </si>
  <si>
    <t>v 10</t>
  </si>
  <si>
    <t>i 10</t>
  </si>
  <si>
    <t>Sales Funnel2 Chart Name:</t>
  </si>
  <si>
    <t>Colors</t>
  </si>
  <si>
    <t>DataText</t>
  </si>
  <si>
    <t>DataValue</t>
  </si>
  <si>
    <t>x</t>
  </si>
  <si>
    <t>Label</t>
  </si>
  <si>
    <t>Value</t>
  </si>
  <si>
    <t>Low</t>
  </si>
  <si>
    <t>High</t>
  </si>
  <si>
    <t>x2</t>
  </si>
  <si>
    <t>yLabel</t>
  </si>
  <si>
    <t>yPercent</t>
  </si>
  <si>
    <t>LabelPercent</t>
  </si>
  <si>
    <t>xxx</t>
  </si>
  <si>
    <t>G2_ddasdad</t>
  </si>
  <si>
    <t>Num</t>
  </si>
  <si>
    <t>Skin 6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</si>
  <si>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</si>
  <si>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</si>
  <si>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</si>
  <si>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</si>
  <si>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</si>
  <si>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</si>
  <si>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</si>
  <si>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</si>
  <si>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</si>
  <si>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</si>
  <si>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</si>
  <si>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</si>
  <si>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</si>
  <si>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</si>
  <si>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</si>
  <si>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</si>
  <si>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</si>
  <si>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</si>
  <si>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</si>
  <si>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</si>
  <si>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</si>
  <si>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</si>
  <si>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Data 25</t>
  </si>
  <si>
    <t>Data 26</t>
  </si>
  <si>
    <t>Data 27</t>
  </si>
  <si>
    <t>Data 28</t>
  </si>
  <si>
    <t>Data 29</t>
  </si>
  <si>
    <t>Data 30</t>
  </si>
  <si>
    <t>Data 31</t>
  </si>
  <si>
    <t>Data 32</t>
  </si>
  <si>
    <t>Data 33</t>
  </si>
  <si>
    <t>Data 34</t>
  </si>
  <si>
    <t>Data 35</t>
  </si>
  <si>
    <t>Data 36</t>
  </si>
  <si>
    <t>Data 37</t>
  </si>
  <si>
    <t>Data 38</t>
  </si>
  <si>
    <t>Data 39</t>
  </si>
  <si>
    <t>Data 40</t>
  </si>
  <si>
    <t>Data 41</t>
  </si>
  <si>
    <t>Data 42</t>
  </si>
  <si>
    <t>Data 43</t>
  </si>
  <si>
    <t>Data 44</t>
  </si>
  <si>
    <t>Data 45</t>
  </si>
  <si>
    <t>Data 46</t>
  </si>
  <si>
    <t>Data 47</t>
  </si>
  <si>
    <t>Data 48</t>
  </si>
  <si>
    <t>Data 49</t>
  </si>
  <si>
    <t>Data 50</t>
  </si>
  <si>
    <t>Data 51</t>
  </si>
  <si>
    <t>Data 52</t>
  </si>
  <si>
    <t>Data 53</t>
  </si>
  <si>
    <t>Data 54</t>
  </si>
  <si>
    <t>Data 55</t>
  </si>
  <si>
    <t>Data 56</t>
  </si>
  <si>
    <t>Data 57</t>
  </si>
  <si>
    <t>Data 58</t>
  </si>
  <si>
    <t>Data 59</t>
  </si>
  <si>
    <t>Data 60</t>
  </si>
  <si>
    <t>Data 61</t>
  </si>
  <si>
    <t>Data 62</t>
  </si>
  <si>
    <t>Data 63</t>
  </si>
  <si>
    <t>Data 64</t>
  </si>
  <si>
    <t>Data 65</t>
  </si>
  <si>
    <t>Data 66</t>
  </si>
  <si>
    <t>Data 67</t>
  </si>
  <si>
    <t>Data 68</t>
  </si>
  <si>
    <t>Data 69</t>
  </si>
  <si>
    <t>Data 70</t>
  </si>
  <si>
    <t>Data 71</t>
  </si>
  <si>
    <t>Data 72</t>
  </si>
  <si>
    <t>Data 73</t>
  </si>
  <si>
    <t>Data 74</t>
  </si>
  <si>
    <t>Data 75</t>
  </si>
  <si>
    <t>Data 76</t>
  </si>
  <si>
    <t>Data 77</t>
  </si>
  <si>
    <t>Data 78</t>
  </si>
  <si>
    <t>Data 79</t>
  </si>
  <si>
    <t>Data 80</t>
  </si>
  <si>
    <t>Data 81</t>
  </si>
  <si>
    <t>Data 82</t>
  </si>
  <si>
    <t>Data 83</t>
  </si>
  <si>
    <t>Data 84</t>
  </si>
  <si>
    <t>Data 85</t>
  </si>
  <si>
    <t>Data 86</t>
  </si>
  <si>
    <t>Data 87</t>
  </si>
  <si>
    <t>Data 88</t>
  </si>
  <si>
    <t>Data 89</t>
  </si>
  <si>
    <t>Data 90</t>
  </si>
  <si>
    <t>Data 91</t>
  </si>
  <si>
    <t>Data 92</t>
  </si>
  <si>
    <t>Data 93</t>
  </si>
  <si>
    <t>Data 94</t>
  </si>
  <si>
    <t>Data 95</t>
  </si>
  <si>
    <t>VAH_1</t>
  </si>
  <si>
    <t>Calculations:</t>
  </si>
  <si>
    <t>Red</t>
  </si>
  <si>
    <t>Actual</t>
  </si>
  <si>
    <t>Zero Line</t>
  </si>
  <si>
    <t>Var</t>
  </si>
  <si>
    <t>VR_1</t>
  </si>
  <si>
    <t>VR_2</t>
  </si>
  <si>
    <t>VAH_2</t>
  </si>
  <si>
    <t>RBC_1</t>
  </si>
  <si>
    <t>Normal</t>
  </si>
  <si>
    <t>KPI</t>
  </si>
  <si>
    <t>KPIs</t>
  </si>
  <si>
    <t>Importance Rating</t>
  </si>
  <si>
    <t>Reserved</t>
  </si>
  <si>
    <t>Graphic</t>
  </si>
  <si>
    <t>Name</t>
  </si>
  <si>
    <t>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</si>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</sst>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_ * #,##0.00_)\ _$_ ;_ * \(#,##0.00\)\ _$_ ;_ * &quot;-&quot;??_)\ _$_ ;_ @_ "/>
    <numFmt numFmtId="166" formatCode="0.0%"/>
    <numFmt numFmtId="167" formatCode="&quot;+&quot;#,##0;&quot;-&quot;#,##0"/>
    <numFmt numFmtId="168" formatCode="\+#,##0_ ;[Red]\-#,##0\ "/>
    <numFmt numFmtId="169" formatCode="[h]:mm:ss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 tint="0.249977111117893"/>
      <name val="Arial"/>
      <family val="2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24"/>
      <color theme="1" tint="0.249977111117893"/>
      <name val="Segoe UI"/>
      <family val="2"/>
    </font>
    <font>
      <b/>
      <sz val="11"/>
      <color theme="1" tint="0.249977111117893"/>
      <name val="Segoe UI"/>
      <family val="2"/>
    </font>
    <font>
      <sz val="11"/>
      <color theme="1" tint="0.249977111117893"/>
      <name val="Segoe UI"/>
      <family val="2"/>
    </font>
    <font>
      <sz val="11"/>
      <color theme="1"/>
      <name val="Segoe UI"/>
      <family val="2"/>
    </font>
    <font>
      <sz val="12"/>
      <color theme="1" tint="0.249977111117893"/>
      <name val="Segoe UI"/>
      <family val="2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Segoe UI"/>
      <family val="2"/>
    </font>
    <font>
      <b/>
      <i/>
      <sz val="11"/>
      <color theme="1" tint="0.249977111117893"/>
      <name val="Calibri"/>
      <family val="2"/>
      <scheme val="minor"/>
    </font>
    <font>
      <sz val="11"/>
      <color rgb="FF7F7F7F"/>
      <name val="Calibri"/>
      <family val="2"/>
      <scheme val="minor"/>
    </font>
    <font>
      <b/>
      <sz val="10"/>
      <color rgb="FF7F7F7F"/>
      <name val="Arial"/>
      <family val="2"/>
    </font>
    <font>
      <sz val="11"/>
      <color theme="1" tint="0.249977111117893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 tint="0.34998626667073579"/>
      <name val="Segoe UI"/>
      <family val="2"/>
    </font>
    <font>
      <b/>
      <i/>
      <sz val="11"/>
      <color theme="1" tint="0.34998626667073579"/>
      <name val="Segoe UI"/>
      <family val="2"/>
    </font>
    <font>
      <b/>
      <i/>
      <sz val="11"/>
      <color theme="1" tint="0.499984740745262"/>
      <name val="Segoe UI"/>
      <family val="2"/>
    </font>
    <font>
      <b/>
      <i/>
      <sz val="11"/>
      <color rgb="FF01B1A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35361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 tint="0.24994659260841701"/>
      </bottom>
      <diagonal/>
    </border>
    <border>
      <left/>
      <right/>
      <top style="thin">
        <color theme="0" tint="-0.24994659260841701"/>
      </top>
      <bottom style="medium">
        <color theme="1" tint="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 tint="0.2499465926084170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7" fontId="0" fillId="12" borderId="0" xfId="0" applyNumberForma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9" fontId="0" fillId="0" borderId="0" xfId="0" applyNumberFormat="1"/>
    <xf numFmtId="3" fontId="11" fillId="0" borderId="0" xfId="0" applyNumberFormat="1" applyFont="1" applyBorder="1" applyAlignment="1">
      <alignment horizontal="center" vertical="center"/>
    </xf>
    <xf numFmtId="169" fontId="11" fillId="0" borderId="0" xfId="0" applyNumberFormat="1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3" fontId="11" fillId="0" borderId="0" xfId="0" applyNumberFormat="1" applyFont="1" applyBorder="1" applyAlignment="1">
      <alignment vertical="center"/>
    </xf>
    <xf numFmtId="166" fontId="11" fillId="0" borderId="0" xfId="1" applyNumberFormat="1" applyFont="1" applyBorder="1" applyAlignment="1">
      <alignment vertical="center"/>
    </xf>
    <xf numFmtId="1" fontId="11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9" fontId="11" fillId="0" borderId="0" xfId="1" applyFont="1" applyBorder="1" applyAlignment="1">
      <alignment vertical="center"/>
    </xf>
    <xf numFmtId="0" fontId="18" fillId="3" borderId="0" xfId="0" applyFont="1" applyFill="1" applyAlignment="1" applyProtection="1">
      <alignment horizontal="left" vertical="center"/>
      <protection hidden="1"/>
    </xf>
    <xf numFmtId="37" fontId="18" fillId="3" borderId="0" xfId="2" applyNumberFormat="1" applyFont="1" applyFill="1" applyAlignment="1" applyProtection="1">
      <alignment vertical="center"/>
      <protection hidden="1"/>
    </xf>
    <xf numFmtId="9" fontId="18" fillId="3" borderId="0" xfId="1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>
      <alignment vertical="center"/>
    </xf>
    <xf numFmtId="166" fontId="19" fillId="3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9" fontId="20" fillId="2" borderId="0" xfId="0" applyNumberFormat="1" applyFont="1" applyFill="1" applyAlignment="1">
      <alignment vertical="center"/>
    </xf>
    <xf numFmtId="3" fontId="20" fillId="2" borderId="0" xfId="0" applyNumberFormat="1" applyFont="1" applyFill="1" applyAlignment="1">
      <alignment vertical="center"/>
    </xf>
    <xf numFmtId="0" fontId="21" fillId="13" borderId="0" xfId="3" applyFont="1" applyFill="1"/>
    <xf numFmtId="0" fontId="18" fillId="13" borderId="0" xfId="0" applyFont="1" applyFill="1" applyAlignment="1" applyProtection="1">
      <alignment vertical="center"/>
      <protection hidden="1"/>
    </xf>
    <xf numFmtId="0" fontId="0" fillId="13" borderId="0" xfId="0" applyFont="1" applyFill="1" applyAlignment="1">
      <alignment vertical="center"/>
    </xf>
    <xf numFmtId="0" fontId="17" fillId="13" borderId="0" xfId="3" applyFill="1" applyAlignment="1">
      <alignment vertical="center"/>
    </xf>
    <xf numFmtId="166" fontId="23" fillId="3" borderId="0" xfId="3" applyNumberFormat="1" applyFont="1" applyFill="1" applyAlignment="1">
      <alignment horizontal="center" vertical="center"/>
    </xf>
    <xf numFmtId="0" fontId="22" fillId="13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</xf>
    <xf numFmtId="0" fontId="21" fillId="12" borderId="0" xfId="3" applyFont="1" applyFill="1"/>
    <xf numFmtId="0" fontId="21" fillId="13" borderId="0" xfId="3" applyFont="1" applyFill="1" applyAlignment="1">
      <alignment horizontal="center"/>
    </xf>
    <xf numFmtId="0" fontId="0" fillId="12" borderId="0" xfId="0" applyFill="1"/>
    <xf numFmtId="164" fontId="18" fillId="2" borderId="0" xfId="0" applyNumberFormat="1" applyFont="1" applyFill="1" applyAlignment="1">
      <alignment vertical="center"/>
    </xf>
    <xf numFmtId="0" fontId="26" fillId="13" borderId="0" xfId="3" applyFont="1" applyFill="1" applyAlignment="1" applyProtection="1">
      <alignment vertical="center"/>
      <protection hidden="1"/>
    </xf>
    <xf numFmtId="0" fontId="26" fillId="3" borderId="0" xfId="3" applyFont="1" applyFill="1" applyAlignment="1">
      <alignment vertical="center"/>
    </xf>
    <xf numFmtId="0" fontId="26" fillId="13" borderId="0" xfId="3" applyFont="1" applyFill="1" applyAlignment="1">
      <alignment vertical="center"/>
    </xf>
    <xf numFmtId="0" fontId="17" fillId="0" borderId="0" xfId="3"/>
    <xf numFmtId="9" fontId="0" fillId="14" borderId="0" xfId="1" applyFont="1" applyFill="1"/>
    <xf numFmtId="9" fontId="0" fillId="15" borderId="0" xfId="1" applyFont="1" applyFill="1"/>
    <xf numFmtId="9" fontId="0" fillId="4" borderId="0" xfId="1" applyFont="1" applyFill="1"/>
    <xf numFmtId="9" fontId="0" fillId="16" borderId="0" xfId="1" applyFont="1" applyFill="1"/>
    <xf numFmtId="0" fontId="27" fillId="13" borderId="5" xfId="3" applyFont="1" applyFill="1" applyBorder="1" applyAlignment="1" applyProtection="1">
      <alignment horizontal="center" vertical="center"/>
    </xf>
    <xf numFmtId="0" fontId="27" fillId="13" borderId="1" xfId="3" applyFont="1" applyFill="1" applyBorder="1" applyAlignment="1" applyProtection="1">
      <alignment horizontal="center" vertical="center"/>
      <protection hidden="1"/>
    </xf>
    <xf numFmtId="9" fontId="27" fillId="13" borderId="1" xfId="1" applyNumberFormat="1" applyFont="1" applyFill="1" applyBorder="1" applyAlignment="1" applyProtection="1">
      <alignment horizontal="center" vertical="center"/>
      <protection hidden="1"/>
    </xf>
    <xf numFmtId="0" fontId="29" fillId="4" borderId="4" xfId="3" applyFont="1" applyFill="1" applyBorder="1" applyAlignment="1">
      <alignment horizontal="center" vertical="center"/>
    </xf>
    <xf numFmtId="0" fontId="30" fillId="3" borderId="0" xfId="3" applyFont="1" applyFill="1" applyAlignment="1" applyProtection="1">
      <alignment vertical="center"/>
      <protection hidden="1"/>
    </xf>
    <xf numFmtId="0" fontId="30" fillId="3" borderId="0" xfId="3" applyFont="1" applyFill="1" applyAlignment="1">
      <alignment vertical="center"/>
    </xf>
    <xf numFmtId="0" fontId="29" fillId="2" borderId="10" xfId="3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6" fontId="25" fillId="0" borderId="0" xfId="1" applyNumberFormat="1" applyFont="1" applyFill="1" applyAlignment="1">
      <alignment vertical="center"/>
    </xf>
    <xf numFmtId="166" fontId="18" fillId="0" borderId="0" xfId="0" applyNumberFormat="1" applyFont="1" applyFill="1" applyAlignment="1">
      <alignment vertical="center"/>
    </xf>
    <xf numFmtId="9" fontId="0" fillId="0" borderId="0" xfId="0" applyNumberFormat="1" applyFill="1" applyAlignment="1">
      <alignment horizontal="center" vertical="center"/>
    </xf>
    <xf numFmtId="0" fontId="27" fillId="13" borderId="1" xfId="3" applyNumberFormat="1" applyFont="1" applyFill="1" applyBorder="1" applyAlignment="1" applyProtection="1">
      <alignment horizontal="center" vertical="center"/>
      <protection hidden="1"/>
    </xf>
    <xf numFmtId="0" fontId="27" fillId="13" borderId="1" xfId="1" applyNumberFormat="1" applyFont="1" applyFill="1" applyBorder="1" applyAlignment="1" applyProtection="1">
      <alignment horizontal="center" vertical="center"/>
      <protection hidden="1"/>
    </xf>
    <xf numFmtId="10" fontId="27" fillId="13" borderId="1" xfId="3" applyNumberFormat="1" applyFont="1" applyFill="1" applyBorder="1" applyAlignment="1" applyProtection="1">
      <alignment horizontal="center" vertical="center"/>
      <protection hidden="1"/>
    </xf>
    <xf numFmtId="3" fontId="27" fillId="13" borderId="1" xfId="1" applyNumberFormat="1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>
      <alignment horizontal="left" vertical="center"/>
    </xf>
    <xf numFmtId="0" fontId="29" fillId="2" borderId="10" xfId="3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8" fillId="13" borderId="2" xfId="3" applyFont="1" applyFill="1" applyBorder="1" applyAlignment="1" applyProtection="1">
      <alignment horizontal="left" vertical="center"/>
      <protection hidden="1"/>
    </xf>
    <xf numFmtId="0" fontId="28" fillId="13" borderId="6" xfId="3" applyFont="1" applyFill="1" applyBorder="1" applyAlignment="1" applyProtection="1">
      <alignment horizontal="left" vertical="center"/>
      <protection hidden="1"/>
    </xf>
    <xf numFmtId="0" fontId="28" fillId="13" borderId="3" xfId="3" applyFont="1" applyFill="1" applyBorder="1" applyAlignment="1" applyProtection="1">
      <alignment horizontal="left" vertical="center"/>
      <protection hidden="1"/>
    </xf>
    <xf numFmtId="0" fontId="29" fillId="2" borderId="11" xfId="3" applyFont="1" applyFill="1" applyBorder="1" applyAlignment="1">
      <alignment horizontal="left" vertical="center"/>
    </xf>
    <xf numFmtId="0" fontId="29" fillId="2" borderId="12" xfId="3" applyFont="1" applyFill="1" applyBorder="1" applyAlignment="1">
      <alignment horizontal="left" vertical="center"/>
    </xf>
    <xf numFmtId="0" fontId="29" fillId="2" borderId="13" xfId="3" applyFont="1" applyFill="1" applyBorder="1" applyAlignment="1">
      <alignment horizontal="left" vertical="center"/>
    </xf>
    <xf numFmtId="9" fontId="15" fillId="0" borderId="0" xfId="0" applyNumberFormat="1" applyFont="1" applyAlignment="1">
      <alignment horizontal="center" vertical="top"/>
    </xf>
    <xf numFmtId="3" fontId="11" fillId="0" borderId="8" xfId="0" applyNumberFormat="1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top"/>
    </xf>
    <xf numFmtId="10" fontId="15" fillId="0" borderId="0" xfId="1" applyNumberFormat="1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1" fillId="0" borderId="8" xfId="1" applyNumberFormat="1" applyFont="1" applyBorder="1" applyAlignment="1">
      <alignment horizontal="center" vertical="center"/>
    </xf>
    <xf numFmtId="0" fontId="11" fillId="0" borderId="0" xfId="1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left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0" xfId="0" applyNumberFormat="1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exto Explicativo" xfId="3" builtinId="53"/>
    <cellStyle name="Vírgula" xfId="2" builtinId="3"/>
  </cellStyles>
  <dxfs count="19"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FB5A5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CCCC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1B1A3"/>
      <color rgb="FF6B8399"/>
      <color rgb="FF435361"/>
      <color rgb="FFFB5A56"/>
      <color rgb="FF9FAFBD"/>
      <color rgb="FF5C6769"/>
      <color rgb="FFE2E2E2"/>
      <color rgb="FFFBFBFB"/>
      <color rgb="FF2B353E"/>
      <color rgb="FFEEC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Data!$F$11:$K$11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0-4D7D-B11E-0A744A0EA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079616"/>
        <c:axId val="-341076352"/>
      </c:lineChart>
      <c:catAx>
        <c:axId val="-341079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341076352"/>
        <c:crosses val="autoZero"/>
        <c:auto val="1"/>
        <c:lblAlgn val="ctr"/>
        <c:lblOffset val="100"/>
        <c:noMultiLvlLbl val="0"/>
      </c:catAx>
      <c:valAx>
        <c:axId val="-34107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4107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Data!$F$8:$K$8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3-49D8-8B27-14CF377F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88592"/>
        <c:axId val="-297475536"/>
      </c:lineChart>
      <c:catAx>
        <c:axId val="-297488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75536"/>
        <c:crosses val="autoZero"/>
        <c:auto val="1"/>
        <c:lblAlgn val="ctr"/>
        <c:lblOffset val="100"/>
        <c:noMultiLvlLbl val="0"/>
      </c:catAx>
      <c:valAx>
        <c:axId val="-297475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88592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Data!$F$9:$K$9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7-431D-8552-E19B371B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76624"/>
        <c:axId val="-297476080"/>
      </c:lineChart>
      <c:catAx>
        <c:axId val="-29747662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76080"/>
        <c:crosses val="autoZero"/>
        <c:auto val="1"/>
        <c:lblAlgn val="ctr"/>
        <c:lblOffset val="100"/>
        <c:noMultiLvlLbl val="0"/>
      </c:catAx>
      <c:valAx>
        <c:axId val="-2974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7662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5080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6-4D13-AE70-1FFEE4E7251D}"/>
              </c:ext>
            </c:extLst>
          </c:dPt>
          <c:dPt>
            <c:idx val="1"/>
            <c:bubble3D val="0"/>
            <c:spPr>
              <a:noFill/>
              <a:ln w="50800">
                <a:solidFill>
                  <a:schemeClr val="bg1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3-F386-4D13-AE70-1FFEE4E7251D}"/>
              </c:ext>
            </c:extLst>
          </c:dPt>
          <c:dLbls>
            <c:dLbl>
              <c:idx val="0"/>
              <c:tx>
                <c:strRef>
                  <c:f>chart!$G$9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{020C664D-7BF8-455B-9B48-E3E36A5B7885}</c15:txfldGUID>
                      <c15:f>chart!$G$9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F386-4D13-AE70-1FFEE4E725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6-4D13-AE70-1FFEE4E72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Data!$L$18</c:f>
              <c:numCache>
                <c:formatCode>0.00%</c:formatCode>
                <c:ptCount val="1"/>
                <c:pt idx="0">
                  <c:v>-0.16666666666666663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6-4D13-AE70-1FFEE4E7251D}"/>
            </c:ext>
          </c:extLst>
        </c:ser>
        <c:ser>
          <c:idx val="1"/>
          <c:order val="1"/>
          <c:spPr>
            <a:solidFill>
              <a:srgbClr val="C0504D"/>
            </a:solidFill>
            <a:ln w="5080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6B8399"/>
              </a:solidFill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386-4D13-AE70-1FFEE4E7251D}"/>
              </c:ext>
            </c:extLst>
          </c:dPt>
          <c:dPt>
            <c:idx val="1"/>
            <c:bubble3D val="0"/>
            <c:spPr>
              <a:noFill/>
              <a:ln w="50800">
                <a:solidFill>
                  <a:schemeClr val="bg1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8-F386-4D13-AE70-1FFEE4E7251D}"/>
              </c:ext>
            </c:extLst>
          </c:dPt>
          <c:dLbls>
            <c:dLbl>
              <c:idx val="0"/>
              <c:tx>
                <c:strRef>
                  <c:f>chart!$G$10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{EE6DCD22-9AE2-4275-915E-7560FD62DA86}</c15:txfldGUID>
                      <c15:f>chart!$G$10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F386-4D13-AE70-1FFEE4E725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6-4D13-AE70-1FFEE4E72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ChartsDataSheet!$CJY$3:$CJZ$3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86-4D13-AE70-1FFEE4E7251D}"/>
            </c:ext>
          </c:extLst>
        </c:ser>
        <c:ser>
          <c:idx val="2"/>
          <c:order val="2"/>
          <c:spPr>
            <a:solidFill>
              <a:srgbClr val="9BBB59"/>
            </a:solidFill>
            <a:ln w="5080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435361"/>
              </a:solidFill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86-4D13-AE70-1FFEE4E7251D}"/>
              </c:ext>
            </c:extLst>
          </c:dPt>
          <c:dPt>
            <c:idx val="1"/>
            <c:bubble3D val="0"/>
            <c:spPr>
              <a:noFill/>
              <a:ln w="50800">
                <a:solidFill>
                  <a:schemeClr val="bg1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0D-F386-4D13-AE70-1FFEE4E7251D}"/>
              </c:ext>
            </c:extLst>
          </c:dPt>
          <c:dLbls>
            <c:dLbl>
              <c:idx val="0"/>
              <c:tx>
                <c:strRef>
                  <c:f>chart!$G$11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{C8A6C277-B7C8-441F-9A6F-31BAE563B951}</c15:txfldGUID>
                      <c15:f>chart!$G$11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386-4D13-AE70-1FFEE4E725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6-4D13-AE70-1FFEE4E72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ChartsDataSheet!$CKC$3:$CKD$3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86-4D13-AE70-1FFEE4E7251D}"/>
            </c:ext>
          </c:extLst>
        </c:ser>
        <c:ser>
          <c:idx val="3"/>
          <c:order val="3"/>
          <c:spPr>
            <a:solidFill>
              <a:srgbClr val="8064A2"/>
            </a:solidFill>
            <a:ln w="76200">
              <a:solidFill>
                <a:schemeClr val="bg1"/>
              </a:solidFill>
            </a:ln>
            <a:effectLst/>
          </c:spPr>
          <c:dPt>
            <c:idx val="0"/>
            <c:bubble3D val="0"/>
            <c:spPr>
              <a:solidFill>
                <a:srgbClr val="01B1A3"/>
              </a:solidFill>
              <a:ln w="508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386-4D13-AE70-1FFEE4E7251D}"/>
              </c:ext>
            </c:extLst>
          </c:dPt>
          <c:dPt>
            <c:idx val="1"/>
            <c:bubble3D val="0"/>
            <c:spPr>
              <a:noFill/>
              <a:ln w="76200">
                <a:solidFill>
                  <a:schemeClr val="bg1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</a:extLst>
            </c:spPr>
            <c:extLst>
              <c:ext xmlns:c16="http://schemas.microsoft.com/office/drawing/2014/chart" uri="{C3380CC4-5D6E-409C-BE32-E72D297353CC}">
                <c16:uniqueId val="{00000012-F386-4D13-AE70-1FFEE4E7251D}"/>
              </c:ext>
            </c:extLst>
          </c:dPt>
          <c:dLbls>
            <c:dLbl>
              <c:idx val="0"/>
              <c:layout>
                <c:manualLayout>
                  <c:x val="-0.2398522853555399"/>
                  <c:y val="9.099513062305381E-2"/>
                </c:manualLayout>
              </c:layout>
              <c:tx>
                <c:strRef>
                  <c:f>chart!$G$12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50" b="1">
                      <a:solidFill>
                        <a:schemeClr val="bg1"/>
                      </a:solidFill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{2BC4EE07-5B82-45C6-B557-DF05E86215C0}</c15:txfldGUID>
                      <c15:f>chart!$G$12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386-4D13-AE70-1FFEE4E725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6-4D13-AE70-1FFEE4E725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ChartsDataSheet!$CKG$3:$CKH$3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86-4D13-AE70-1FFEE4E7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3"/>
      </c:doughnutChart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6-4D05-A3BE-DC0A3EB37F65}"/>
            </c:ext>
          </c:extLst>
        </c:ser>
        <c:ser>
          <c:idx val="0"/>
          <c:order val="1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Data!$F$14:$K$14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6-4D05-A3BE-DC0A3EB3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78800"/>
        <c:axId val="-297482064"/>
      </c:lineChart>
      <c:catAx>
        <c:axId val="-297478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82064"/>
        <c:crosses val="autoZero"/>
        <c:auto val="1"/>
        <c:lblAlgn val="ctr"/>
        <c:lblOffset val="100"/>
        <c:noMultiLvlLbl val="0"/>
      </c:catAx>
      <c:valAx>
        <c:axId val="-297482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7880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BFBFBF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2-6401-4910-9A22-768A5D52F809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6401-4910-9A22-768A5D52F809}"/>
              </c:ext>
            </c:extLst>
          </c:dPt>
          <c:dLbls>
            <c:dLbl>
              <c:idx val="0"/>
              <c:tx>
                <c:strRef>
                  <c:f>chart!$G$9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{F5032AE4-1163-4871-8434-FA239D3DA7CD}</c15:txfldGUID>
                      <c15:f>chart!$G$9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401-4910-9A22-768A5D52F8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01-4910-9A22-768A5D52F8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ChartsDataSheet!$CJU$3:$CJV$3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1-4910-9A22-768A5D52F809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43536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5-6401-4910-9A22-768A5D52F809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6401-4910-9A22-768A5D52F809}"/>
              </c:ext>
            </c:extLst>
          </c:dPt>
          <c:dLbls>
            <c:dLbl>
              <c:idx val="0"/>
              <c:tx>
                <c:strRef>
                  <c:f>chart!$G$10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{73E96DE8-FAEC-4E53-BDB7-837E3DFD0D40}</c15:txfldGUID>
                      <c15:f>chart!$G$10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401-4910-9A22-768A5D52F8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01-4910-9A22-768A5D52F8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ChartsDataSheet!$CJY$3:$CJZ$3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01-4910-9A22-768A5D52F809}"/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D9D9D9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8-6401-4910-9A22-768A5D52F809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9-6401-4910-9A22-768A5D52F809}"/>
              </c:ext>
            </c:extLst>
          </c:dPt>
          <c:dLbls>
            <c:dLbl>
              <c:idx val="0"/>
              <c:tx>
                <c:strRef>
                  <c:f>chart!$G$11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{B4DC6C5C-AA85-4A97-952D-1F9FBF53210C}</c15:txfldGUID>
                      <c15:f>chart!$G$11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401-4910-9A22-768A5D52F8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01-4910-9A22-768A5D52F8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ChartsDataSheet!$CKC$3:$CKD$3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01-4910-9A22-768A5D52F809}"/>
            </c:ext>
          </c:extLst>
        </c:ser>
        <c:ser>
          <c:idx val="3"/>
          <c:order val="3"/>
          <c:spPr>
            <a:solidFill>
              <a:srgbClr val="8064A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B-6401-4910-9A22-768A5D52F809}"/>
              </c:ext>
            </c:extLst>
          </c:dPt>
          <c:dPt>
            <c:idx val="1"/>
            <c:bubble3D val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C0504D"/>
                    </a:solidFill>
                  </a14:hiddenFill>
                </a:ex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C-6401-4910-9A22-768A5D52F809}"/>
              </c:ext>
            </c:extLst>
          </c:dPt>
          <c:dLbls>
            <c:dLbl>
              <c:idx val="0"/>
              <c:layout>
                <c:manualLayout>
                  <c:x val="-0.23985239852398518"/>
                  <c:y val="0.10546875"/>
                </c:manualLayout>
              </c:layout>
              <c:tx>
                <c:strRef>
                  <c:f>chart!$G$12</c:f>
                  <c:strCache>
                    <c:ptCount val="1"/>
                    <c:pt idx="0">
                      <c:v>-17%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{6F011CF5-EDE8-4800-A0FE-C4F5114C8727}</c15:txfldGUID>
                      <c15:f>chart!$G$12</c15:f>
                      <c15:dlblFieldTableCache>
                        <c:ptCount val="1"/>
                        <c:pt idx="0">
                          <c:v>-17%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401-4910-9A22-768A5D52F8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01-4910-9A22-768A5D52F8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ChartsDataSheet!$CKG$3:$CKH$3</c:f>
              <c:numCache>
                <c:formatCode>General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01-4910-9A22-768A5D52F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3"/>
      </c:doughnutChart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prstDash val="solid"/>
      <a:round/>
    </a:ln>
    <a:effectLst/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A-4ADC-B15B-CA1D3672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086688"/>
        <c:axId val="-341082880"/>
      </c:lineChart>
      <c:catAx>
        <c:axId val="-3410866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341082880"/>
        <c:crosses val="autoZero"/>
        <c:auto val="1"/>
        <c:lblAlgn val="ctr"/>
        <c:lblOffset val="100"/>
        <c:noMultiLvlLbl val="0"/>
      </c:catAx>
      <c:valAx>
        <c:axId val="-34108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410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F-4EDF-9914-49A0279D7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081248"/>
        <c:axId val="-341075808"/>
      </c:lineChart>
      <c:catAx>
        <c:axId val="-341081248"/>
        <c:scaling>
          <c:orientation val="minMax"/>
        </c:scaling>
        <c:delete val="1"/>
        <c:axPos val="b"/>
        <c:majorTickMark val="none"/>
        <c:minorTickMark val="none"/>
        <c:tickLblPos val="nextTo"/>
        <c:crossAx val="-341075808"/>
        <c:crosses val="autoZero"/>
        <c:auto val="1"/>
        <c:lblAlgn val="ctr"/>
        <c:lblOffset val="100"/>
        <c:noMultiLvlLbl val="0"/>
      </c:catAx>
      <c:valAx>
        <c:axId val="-341075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410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Data!$F$9:$K$9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3-41F4-AE5F-892ECE75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1080704"/>
        <c:axId val="-341080160"/>
      </c:lineChart>
      <c:catAx>
        <c:axId val="-341080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-341080160"/>
        <c:crosses val="autoZero"/>
        <c:auto val="1"/>
        <c:lblAlgn val="ctr"/>
        <c:lblOffset val="100"/>
        <c:noMultiLvlLbl val="0"/>
      </c:catAx>
      <c:valAx>
        <c:axId val="-341080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341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Data!$F$12:$K$12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9-482C-9A72-14BC1E022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86416"/>
        <c:axId val="-297480976"/>
      </c:lineChart>
      <c:catAx>
        <c:axId val="-297486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80976"/>
        <c:crosses val="autoZero"/>
        <c:auto val="1"/>
        <c:lblAlgn val="ctr"/>
        <c:lblOffset val="100"/>
        <c:noMultiLvlLbl val="0"/>
      </c:catAx>
      <c:valAx>
        <c:axId val="-29748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9-4013-B23E-0B455E6CC216}"/>
            </c:ext>
          </c:extLst>
        </c:ser>
        <c:ser>
          <c:idx val="0"/>
          <c:order val="1"/>
          <c:spPr>
            <a:ln w="28575" cap="rnd">
              <a:solidFill>
                <a:srgbClr val="01B1A3"/>
              </a:solidFill>
              <a:round/>
            </a:ln>
            <a:effectLst/>
          </c:spPr>
          <c:marker>
            <c:symbol val="none"/>
          </c:marker>
          <c:val>
            <c:numRef>
              <c:f>Data!$F$15:$K$15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9-4013-B23E-0B455E6CC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78800"/>
        <c:axId val="-297482064"/>
      </c:lineChart>
      <c:catAx>
        <c:axId val="-297478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82064"/>
        <c:crosses val="autoZero"/>
        <c:auto val="1"/>
        <c:lblAlgn val="ctr"/>
        <c:lblOffset val="100"/>
        <c:noMultiLvlLbl val="0"/>
      </c:catAx>
      <c:valAx>
        <c:axId val="-297482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78800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Data!$F$13:$K$13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2-44B9-AD37-60BC705F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83696"/>
        <c:axId val="-297477168"/>
      </c:lineChart>
      <c:catAx>
        <c:axId val="-297483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77168"/>
        <c:crosses val="autoZero"/>
        <c:auto val="1"/>
        <c:lblAlgn val="ctr"/>
        <c:lblOffset val="100"/>
        <c:noMultiLvlLbl val="0"/>
      </c:catAx>
      <c:valAx>
        <c:axId val="-297477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83696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Data!$F$6:$K$6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F82-841C-8B28AD87FA12}"/>
            </c:ext>
          </c:extLst>
        </c:ser>
        <c:ser>
          <c:idx val="1"/>
          <c:order val="1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4-4267-8148-73CE6B8DAB52}"/>
            </c:ext>
          </c:extLst>
        </c:ser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4-4267-8148-73CE6B8D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85872"/>
        <c:axId val="-297477712"/>
      </c:lineChart>
      <c:catAx>
        <c:axId val="-297485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77712"/>
        <c:crosses val="autoZero"/>
        <c:auto val="1"/>
        <c:lblAlgn val="ctr"/>
        <c:lblOffset val="100"/>
        <c:noMultiLvlLbl val="0"/>
      </c:catAx>
      <c:valAx>
        <c:axId val="-297477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85872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87421383642E-2"/>
          <c:y val="0.17556003174021853"/>
          <c:w val="0.82704402515723274"/>
          <c:h val="0.69372215101019341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1B1A3"/>
              </a:solidFill>
            </a:ln>
          </c:spPr>
          <c:marker>
            <c:symbol val="none"/>
          </c:marker>
          <c:val>
            <c:numRef>
              <c:f>Data!$F$7:$K$7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8-4B1F-AC7B-A9CB24F5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7479888"/>
        <c:axId val="-297481520"/>
      </c:lineChart>
      <c:catAx>
        <c:axId val="-297479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97481520"/>
        <c:crosses val="autoZero"/>
        <c:auto val="1"/>
        <c:lblAlgn val="ctr"/>
        <c:lblOffset val="100"/>
        <c:noMultiLvlLbl val="0"/>
      </c:catAx>
      <c:valAx>
        <c:axId val="-29748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97479888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39</xdr:row>
      <xdr:rowOff>114300</xdr:rowOff>
    </xdr:from>
    <xdr:to>
      <xdr:col>11</xdr:col>
      <xdr:colOff>390525</xdr:colOff>
      <xdr:row>42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400550" y="17868900"/>
          <a:ext cx="10515600" cy="5905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475693</xdr:colOff>
      <xdr:row>4</xdr:row>
      <xdr:rowOff>71855</xdr:rowOff>
    </xdr:from>
    <xdr:to>
      <xdr:col>11</xdr:col>
      <xdr:colOff>401610</xdr:colOff>
      <xdr:row>18</xdr:row>
      <xdr:rowOff>220021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4486219" y="1275013"/>
          <a:ext cx="3304786" cy="3306455"/>
        </a:xfrm>
        <a:prstGeom prst="ellipse">
          <a:avLst/>
        </a:prstGeom>
        <a:solidFill>
          <a:schemeClr val="bg1"/>
        </a:solidFill>
        <a:ln w="7620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CA" sz="1100"/>
        </a:p>
      </xdr:txBody>
    </xdr:sp>
    <xdr:clientData/>
  </xdr:twoCellAnchor>
  <xdr:oneCellAnchor>
    <xdr:from>
      <xdr:col>1</xdr:col>
      <xdr:colOff>38100</xdr:colOff>
      <xdr:row>7</xdr:row>
      <xdr:rowOff>47625</xdr:rowOff>
    </xdr:from>
    <xdr:ext cx="2066925" cy="264560"/>
    <xdr:sp macro="" textlink="#REF!">
      <xdr:nvSpPr>
        <xdr:cNvPr id="11" name="ZoneText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973580" y="1876425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 editAs="oneCell">
    <xdr:from>
      <xdr:col>15</xdr:col>
      <xdr:colOff>22860</xdr:colOff>
      <xdr:row>14</xdr:row>
      <xdr:rowOff>198120</xdr:rowOff>
    </xdr:from>
    <xdr:to>
      <xdr:col>16</xdr:col>
      <xdr:colOff>144780</xdr:colOff>
      <xdr:row>15</xdr:row>
      <xdr:rowOff>197773</xdr:rowOff>
    </xdr:to>
    <xdr:sp macro="" textlink="">
      <xdr:nvSpPr>
        <xdr:cNvPr id="3412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220980</xdr:colOff>
      <xdr:row>14</xdr:row>
      <xdr:rowOff>190500</xdr:rowOff>
    </xdr:from>
    <xdr:to>
      <xdr:col>17</xdr:col>
      <xdr:colOff>502921</xdr:colOff>
      <xdr:row>15</xdr:row>
      <xdr:rowOff>207298</xdr:rowOff>
    </xdr:to>
    <xdr:sp macro="" textlink="">
      <xdr:nvSpPr>
        <xdr:cNvPr id="3413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fr-CA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oneCellAnchor>
    <xdr:from>
      <xdr:col>5</xdr:col>
      <xdr:colOff>38100</xdr:colOff>
      <xdr:row>7</xdr:row>
      <xdr:rowOff>70485</xdr:rowOff>
    </xdr:from>
    <xdr:ext cx="2066925" cy="264560"/>
    <xdr:sp macro="" textlink="#REF!">
      <xdr:nvSpPr>
        <xdr:cNvPr id="50" name="ZoneTexte 1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4213860" y="1899285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15</xdr:col>
      <xdr:colOff>76200</xdr:colOff>
      <xdr:row>13</xdr:row>
      <xdr:rowOff>169545</xdr:rowOff>
    </xdr:from>
    <xdr:ext cx="2066925" cy="264560"/>
    <xdr:sp macro="" textlink="#REF!">
      <xdr:nvSpPr>
        <xdr:cNvPr id="55" name="ZoneTexte 10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9156032" y="3522345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8</xdr:col>
      <xdr:colOff>59055</xdr:colOff>
      <xdr:row>9</xdr:row>
      <xdr:rowOff>198120</xdr:rowOff>
    </xdr:from>
    <xdr:ext cx="2066925" cy="264560"/>
    <xdr:sp macro="" textlink="#REF!">
      <xdr:nvSpPr>
        <xdr:cNvPr id="58" name="ZoneTexte 10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/>
      </xdr:nvSpPr>
      <xdr:spPr>
        <a:xfrm>
          <a:off x="5783580" y="2426970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 editAs="oneCell">
    <xdr:from>
      <xdr:col>15</xdr:col>
      <xdr:colOff>38100</xdr:colOff>
      <xdr:row>14</xdr:row>
      <xdr:rowOff>330200</xdr:rowOff>
    </xdr:from>
    <xdr:to>
      <xdr:col>16</xdr:col>
      <xdr:colOff>241300</xdr:colOff>
      <xdr:row>15</xdr:row>
      <xdr:rowOff>159038</xdr:rowOff>
    </xdr:to>
    <xdr:sp macro="" textlink="">
      <xdr:nvSpPr>
        <xdr:cNvPr id="10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14</xdr:row>
      <xdr:rowOff>317500</xdr:rowOff>
    </xdr:from>
    <xdr:to>
      <xdr:col>18</xdr:col>
      <xdr:colOff>3330</xdr:colOff>
      <xdr:row>15</xdr:row>
      <xdr:rowOff>159038</xdr:rowOff>
    </xdr:to>
    <xdr:sp macro="" textlink="">
      <xdr:nvSpPr>
        <xdr:cNvPr id="12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twoCellAnchor editAs="oneCell">
    <xdr:from>
      <xdr:col>15</xdr:col>
      <xdr:colOff>28575</xdr:colOff>
      <xdr:row>14</xdr:row>
      <xdr:rowOff>247650</xdr:rowOff>
    </xdr:from>
    <xdr:to>
      <xdr:col>16</xdr:col>
      <xdr:colOff>180975</xdr:colOff>
      <xdr:row>15</xdr:row>
      <xdr:rowOff>174913</xdr:rowOff>
    </xdr:to>
    <xdr:sp macro="" textlink="">
      <xdr:nvSpPr>
        <xdr:cNvPr id="14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276225</xdr:colOff>
      <xdr:row>14</xdr:row>
      <xdr:rowOff>238125</xdr:rowOff>
    </xdr:from>
    <xdr:to>
      <xdr:col>17</xdr:col>
      <xdr:colOff>628651</xdr:colOff>
      <xdr:row>15</xdr:row>
      <xdr:rowOff>184438</xdr:rowOff>
    </xdr:to>
    <xdr:sp macro="" textlink="">
      <xdr:nvSpPr>
        <xdr:cNvPr id="16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Average Salary</a:t>
          </a:r>
        </a:p>
      </xdr:txBody>
    </xdr:sp>
    <xdr:clientData fLocksWithSheet="0"/>
  </xdr:twoCellAnchor>
  <xdr:twoCellAnchor editAs="oneCell">
    <xdr:from>
      <xdr:col>15</xdr:col>
      <xdr:colOff>38100</xdr:colOff>
      <xdr:row>14</xdr:row>
      <xdr:rowOff>330200</xdr:rowOff>
    </xdr:from>
    <xdr:to>
      <xdr:col>16</xdr:col>
      <xdr:colOff>241300</xdr:colOff>
      <xdr:row>15</xdr:row>
      <xdr:rowOff>159038</xdr:rowOff>
    </xdr:to>
    <xdr:sp macro="" textlink="">
      <xdr:nvSpPr>
        <xdr:cNvPr id="22" name="Option Button 340" hidden="1">
          <a:extLst>
            <a:ext uri="{63B3BB69-23CF-44E3-9099-C40C66FF867C}">
              <a14:compatExt xmlns:a14="http://schemas.microsoft.com/office/drawing/2010/main" spid="_x0000_s3412"/>
            </a:ex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Total Salary</a:t>
          </a:r>
        </a:p>
      </xdr:txBody>
    </xdr:sp>
    <xdr:clientData fLocksWithSheet="0"/>
  </xdr:twoCellAnchor>
  <xdr:twoCellAnchor editAs="oneCell">
    <xdr:from>
      <xdr:col>16</xdr:col>
      <xdr:colOff>368300</xdr:colOff>
      <xdr:row>14</xdr:row>
      <xdr:rowOff>317500</xdr:rowOff>
    </xdr:from>
    <xdr:to>
      <xdr:col>18</xdr:col>
      <xdr:colOff>3330</xdr:colOff>
      <xdr:row>15</xdr:row>
      <xdr:rowOff>159038</xdr:rowOff>
    </xdr:to>
    <xdr:sp macro="" textlink="">
      <xdr:nvSpPr>
        <xdr:cNvPr id="23" name="Option Button 341" hidden="1">
          <a:extLst>
            <a:ext uri="{63B3BB69-23CF-44E3-9099-C40C66FF867C}">
              <a14:compatExt xmlns:a14="http://schemas.microsoft.com/office/drawing/2010/main" spid="_x0000_s3413"/>
            </a:ex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18288" anchor="ctr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ahoma" pitchFamily="2" charset="0"/>
              <a:ea typeface="Tahoma" pitchFamily="2" charset="0"/>
              <a:cs typeface="Tahoma" pitchFamily="2" charset="0"/>
            </a:rPr>
            <a:t>Average Salary</a:t>
          </a:r>
        </a:p>
      </xdr:txBody>
    </xdr:sp>
    <xdr:clientData fLocksWithSheet="0"/>
  </xdr:twoCellAnchor>
  <xdr:oneCellAnchor>
    <xdr:from>
      <xdr:col>13</xdr:col>
      <xdr:colOff>361950</xdr:colOff>
      <xdr:row>14</xdr:row>
      <xdr:rowOff>66675</xdr:rowOff>
    </xdr:from>
    <xdr:ext cx="216534" cy="264560"/>
    <xdr:sp macro="" textlink="#REF!">
      <xdr:nvSpPr>
        <xdr:cNvPr id="20" name="ZoneText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9020175" y="3505200"/>
          <a:ext cx="2165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fld id="{FCF3E905-51DD-4752-AD0A-AB91B2C2BDB2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/>
            <a:t> </a:t>
          </a:fld>
          <a:endParaRPr lang="fr-CA" sz="1100"/>
        </a:p>
      </xdr:txBody>
    </xdr:sp>
    <xdr:clientData/>
  </xdr:oneCellAnchor>
  <xdr:oneCellAnchor>
    <xdr:from>
      <xdr:col>1</xdr:col>
      <xdr:colOff>38100</xdr:colOff>
      <xdr:row>19</xdr:row>
      <xdr:rowOff>47625</xdr:rowOff>
    </xdr:from>
    <xdr:ext cx="2066925" cy="264560"/>
    <xdr:sp macro="" textlink="#REF!">
      <xdr:nvSpPr>
        <xdr:cNvPr id="57" name="ZoneTexte 10">
          <a:extLst>
            <a:ext uri="{FF2B5EF4-FFF2-40B4-BE49-F238E27FC236}">
              <a16:creationId xmlns:a16="http://schemas.microsoft.com/office/drawing/2014/main" id="{79BB65E7-6527-4FAF-9E09-16BCD5E9A625}"/>
            </a:ext>
          </a:extLst>
        </xdr:cNvPr>
        <xdr:cNvSpPr txBox="1"/>
      </xdr:nvSpPr>
      <xdr:spPr>
        <a:xfrm>
          <a:off x="904009" y="1866034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15</xdr:col>
      <xdr:colOff>76200</xdr:colOff>
      <xdr:row>19</xdr:row>
      <xdr:rowOff>17145</xdr:rowOff>
    </xdr:from>
    <xdr:ext cx="2066925" cy="264560"/>
    <xdr:sp macro="" textlink="#REF!">
      <xdr:nvSpPr>
        <xdr:cNvPr id="65" name="ZoneTexte 10">
          <a:extLst>
            <a:ext uri="{FF2B5EF4-FFF2-40B4-BE49-F238E27FC236}">
              <a16:creationId xmlns:a16="http://schemas.microsoft.com/office/drawing/2014/main" id="{423EED8B-CD16-4616-8D2A-3842E6BEE42D}"/>
            </a:ext>
          </a:extLst>
        </xdr:cNvPr>
        <xdr:cNvSpPr txBox="1"/>
      </xdr:nvSpPr>
      <xdr:spPr>
        <a:xfrm>
          <a:off x="8484177" y="3143077"/>
          <a:ext cx="20669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C8F41151-4AEF-4387-B888-B4A4522F141F}" type="TxLink">
            <a:rPr lang="en-US" sz="11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twoCellAnchor>
    <xdr:from>
      <xdr:col>1</xdr:col>
      <xdr:colOff>484910</xdr:colOff>
      <xdr:row>5</xdr:row>
      <xdr:rowOff>295778</xdr:rowOff>
    </xdr:from>
    <xdr:to>
      <xdr:col>3</xdr:col>
      <xdr:colOff>164523</xdr:colOff>
      <xdr:row>7</xdr:row>
      <xdr:rowOff>112206</xdr:rowOff>
    </xdr:to>
    <xdr:graphicFrame macro="">
      <xdr:nvGraphicFramePr>
        <xdr:cNvPr id="66" name="TinyChart1">
          <a:extLst>
            <a:ext uri="{FF2B5EF4-FFF2-40B4-BE49-F238E27FC236}">
              <a16:creationId xmlns:a16="http://schemas.microsoft.com/office/drawing/2014/main" id="{63E59DA8-836E-4546-A6F8-4B3557B7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320386</xdr:colOff>
      <xdr:row>5</xdr:row>
      <xdr:rowOff>251113</xdr:rowOff>
    </xdr:from>
    <xdr:to>
      <xdr:col>7</xdr:col>
      <xdr:colOff>398318</xdr:colOff>
      <xdr:row>6</xdr:row>
      <xdr:rowOff>216478</xdr:rowOff>
    </xdr:to>
    <xdr:graphicFrame macro="">
      <xdr:nvGraphicFramePr>
        <xdr:cNvPr id="68" name="TinyChart2">
          <a:extLst>
            <a:ext uri="{FF2B5EF4-FFF2-40B4-BE49-F238E27FC236}">
              <a16:creationId xmlns:a16="http://schemas.microsoft.com/office/drawing/2014/main" id="{8694A26E-7044-458F-934C-B100A5A65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484909</xdr:colOff>
      <xdr:row>5</xdr:row>
      <xdr:rowOff>164522</xdr:rowOff>
    </xdr:from>
    <xdr:to>
      <xdr:col>17</xdr:col>
      <xdr:colOff>164522</xdr:colOff>
      <xdr:row>6</xdr:row>
      <xdr:rowOff>285750</xdr:rowOff>
    </xdr:to>
    <xdr:graphicFrame macro="">
      <xdr:nvGraphicFramePr>
        <xdr:cNvPr id="70" name="TinyChart4">
          <a:extLst>
            <a:ext uri="{FF2B5EF4-FFF2-40B4-BE49-F238E27FC236}">
              <a16:creationId xmlns:a16="http://schemas.microsoft.com/office/drawing/2014/main" id="{AC8D3CCA-8AC3-4882-8391-11FB59E74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510886</xdr:colOff>
      <xdr:row>11</xdr:row>
      <xdr:rowOff>207818</xdr:rowOff>
    </xdr:from>
    <xdr:to>
      <xdr:col>3</xdr:col>
      <xdr:colOff>190499</xdr:colOff>
      <xdr:row>13</xdr:row>
      <xdr:rowOff>25978</xdr:rowOff>
    </xdr:to>
    <xdr:graphicFrame macro="">
      <xdr:nvGraphicFramePr>
        <xdr:cNvPr id="73" name="TinyChart5">
          <a:extLst>
            <a:ext uri="{FF2B5EF4-FFF2-40B4-BE49-F238E27FC236}">
              <a16:creationId xmlns:a16="http://schemas.microsoft.com/office/drawing/2014/main" id="{FEFAAABE-9E57-4259-B02A-56BBDD65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261049</xdr:colOff>
      <xdr:row>12</xdr:row>
      <xdr:rowOff>4739</xdr:rowOff>
    </xdr:from>
    <xdr:to>
      <xdr:col>7</xdr:col>
      <xdr:colOff>338981</xdr:colOff>
      <xdr:row>13</xdr:row>
      <xdr:rowOff>125967</xdr:rowOff>
    </xdr:to>
    <xdr:graphicFrame macro="">
      <xdr:nvGraphicFramePr>
        <xdr:cNvPr id="61" name="TinyChart6">
          <a:extLst>
            <a:ext uri="{FF2B5EF4-FFF2-40B4-BE49-F238E27FC236}">
              <a16:creationId xmlns:a16="http://schemas.microsoft.com/office/drawing/2014/main" id="{3B10D90B-0D4F-44E9-87C4-3D600DBB3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502227</xdr:colOff>
      <xdr:row>11</xdr:row>
      <xdr:rowOff>164522</xdr:rowOff>
    </xdr:from>
    <xdr:to>
      <xdr:col>13</xdr:col>
      <xdr:colOff>181841</xdr:colOff>
      <xdr:row>12</xdr:row>
      <xdr:rowOff>285750</xdr:rowOff>
    </xdr:to>
    <xdr:graphicFrame macro="">
      <xdr:nvGraphicFramePr>
        <xdr:cNvPr id="67" name="TinyChart7">
          <a:extLst>
            <a:ext uri="{FF2B5EF4-FFF2-40B4-BE49-F238E27FC236}">
              <a16:creationId xmlns:a16="http://schemas.microsoft.com/office/drawing/2014/main" id="{3B3CDD75-E7F1-4C69-9746-FFC1B9D31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452870</xdr:colOff>
      <xdr:row>11</xdr:row>
      <xdr:rowOff>109195</xdr:rowOff>
    </xdr:from>
    <xdr:to>
      <xdr:col>17</xdr:col>
      <xdr:colOff>132483</xdr:colOff>
      <xdr:row>12</xdr:row>
      <xdr:rowOff>232155</xdr:rowOff>
    </xdr:to>
    <xdr:graphicFrame macro="">
      <xdr:nvGraphicFramePr>
        <xdr:cNvPr id="71" name="TinyChart8">
          <a:extLst>
            <a:ext uri="{FF2B5EF4-FFF2-40B4-BE49-F238E27FC236}">
              <a16:creationId xmlns:a16="http://schemas.microsoft.com/office/drawing/2014/main" id="{43750ACF-6381-4D27-9D58-02192F291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494409</xdr:colOff>
      <xdr:row>17</xdr:row>
      <xdr:rowOff>197457</xdr:rowOff>
    </xdr:from>
    <xdr:to>
      <xdr:col>3</xdr:col>
      <xdr:colOff>174022</xdr:colOff>
      <xdr:row>19</xdr:row>
      <xdr:rowOff>15617</xdr:rowOff>
    </xdr:to>
    <xdr:graphicFrame macro="">
      <xdr:nvGraphicFramePr>
        <xdr:cNvPr id="72" name="TinyChart9">
          <a:extLst>
            <a:ext uri="{FF2B5EF4-FFF2-40B4-BE49-F238E27FC236}">
              <a16:creationId xmlns:a16="http://schemas.microsoft.com/office/drawing/2014/main" id="{2770214A-F617-40E4-A7AD-C30D73807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17</xdr:row>
      <xdr:rowOff>230606</xdr:rowOff>
    </xdr:from>
    <xdr:to>
      <xdr:col>7</xdr:col>
      <xdr:colOff>461666</xdr:colOff>
      <xdr:row>19</xdr:row>
      <xdr:rowOff>48766</xdr:rowOff>
    </xdr:to>
    <xdr:graphicFrame macro="">
      <xdr:nvGraphicFramePr>
        <xdr:cNvPr id="77" name="TinyChart10">
          <a:extLst>
            <a:ext uri="{FF2B5EF4-FFF2-40B4-BE49-F238E27FC236}">
              <a16:creationId xmlns:a16="http://schemas.microsoft.com/office/drawing/2014/main" id="{144E6AB9-4EF3-481F-9BDD-C40DACA5B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511342</xdr:colOff>
      <xdr:row>17</xdr:row>
      <xdr:rowOff>180474</xdr:rowOff>
    </xdr:from>
    <xdr:to>
      <xdr:col>13</xdr:col>
      <xdr:colOff>190956</xdr:colOff>
      <xdr:row>18</xdr:row>
      <xdr:rowOff>299424</xdr:rowOff>
    </xdr:to>
    <xdr:graphicFrame macro="">
      <xdr:nvGraphicFramePr>
        <xdr:cNvPr id="78" name="TinyChart11">
          <a:extLst>
            <a:ext uri="{FF2B5EF4-FFF2-40B4-BE49-F238E27FC236}">
              <a16:creationId xmlns:a16="http://schemas.microsoft.com/office/drawing/2014/main" id="{BB4AED76-5494-4F52-BEB6-7A536E0F9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423110</xdr:colOff>
      <xdr:row>17</xdr:row>
      <xdr:rowOff>154405</xdr:rowOff>
    </xdr:from>
    <xdr:to>
      <xdr:col>17</xdr:col>
      <xdr:colOff>102723</xdr:colOff>
      <xdr:row>18</xdr:row>
      <xdr:rowOff>277365</xdr:rowOff>
    </xdr:to>
    <xdr:graphicFrame macro="">
      <xdr:nvGraphicFramePr>
        <xdr:cNvPr id="79" name="TinyChart12">
          <a:extLst>
            <a:ext uri="{FF2B5EF4-FFF2-40B4-BE49-F238E27FC236}">
              <a16:creationId xmlns:a16="http://schemas.microsoft.com/office/drawing/2014/main" id="{05695A45-E8C0-44CF-A5A9-50AFDB8CE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180474</xdr:colOff>
      <xdr:row>1</xdr:row>
      <xdr:rowOff>270713</xdr:rowOff>
    </xdr:from>
    <xdr:to>
      <xdr:col>11</xdr:col>
      <xdr:colOff>681789</xdr:colOff>
      <xdr:row>20</xdr:row>
      <xdr:rowOff>280737</xdr:rowOff>
    </xdr:to>
    <xdr:graphicFrame macro="">
      <xdr:nvGraphicFramePr>
        <xdr:cNvPr id="81" name="RBC_1">
          <a:extLst>
            <a:ext uri="{FF2B5EF4-FFF2-40B4-BE49-F238E27FC236}">
              <a16:creationId xmlns:a16="http://schemas.microsoft.com/office/drawing/2014/main" id="{708BC387-908A-4A2E-9970-B8F3296F0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491290</xdr:colOff>
      <xdr:row>2</xdr:row>
      <xdr:rowOff>270712</xdr:rowOff>
    </xdr:from>
    <xdr:to>
      <xdr:col>10</xdr:col>
      <xdr:colOff>601580</xdr:colOff>
      <xdr:row>4</xdr:row>
      <xdr:rowOff>30079</xdr:rowOff>
    </xdr:to>
    <xdr:sp macro="" textlink="Data!C17">
      <xdr:nvSpPr>
        <xdr:cNvPr id="83" name="TextBox 1">
          <a:extLst>
            <a:ext uri="{FF2B5EF4-FFF2-40B4-BE49-F238E27FC236}">
              <a16:creationId xmlns:a16="http://schemas.microsoft.com/office/drawing/2014/main" id="{24B03BF6-2C9B-4038-85D4-5867EE5E20C6}"/>
            </a:ext>
          </a:extLst>
        </xdr:cNvPr>
        <xdr:cNvSpPr txBox="1"/>
      </xdr:nvSpPr>
      <xdr:spPr>
        <a:xfrm>
          <a:off x="5193632" y="872291"/>
          <a:ext cx="1794711" cy="360946"/>
        </a:xfrm>
        <a:prstGeom prst="rect">
          <a:avLst/>
        </a:prstGeom>
        <a:noFill/>
      </xdr:spPr>
      <xdr:txBody>
        <a:bodyPr vert="horz" wrap="square" rtlCol="0" anchor="ctr" anchorCtr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2B6A6D78-FA3D-43BF-B015-2B3FEC2CA8A6}" type="TxLink">
            <a:rPr lang="en-US" sz="1100" b="1" i="1" u="none" strike="noStrike">
              <a:solidFill>
                <a:srgbClr val="808080"/>
              </a:solidFill>
              <a:latin typeface="Segoe UI"/>
              <a:cs typeface="Segoe UI"/>
            </a:rPr>
            <a:t>Graphic</a:t>
          </a:fld>
          <a:endParaRPr lang="en-US" sz="1000" b="1" i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11</xdr:col>
      <xdr:colOff>502227</xdr:colOff>
      <xdr:row>5</xdr:row>
      <xdr:rowOff>164522</xdr:rowOff>
    </xdr:from>
    <xdr:to>
      <xdr:col>13</xdr:col>
      <xdr:colOff>181841</xdr:colOff>
      <xdr:row>6</xdr:row>
      <xdr:rowOff>285750</xdr:rowOff>
    </xdr:to>
    <xdr:graphicFrame macro="">
      <xdr:nvGraphicFramePr>
        <xdr:cNvPr id="3" name="TinyChart7">
          <a:extLst>
            <a:ext uri="{FF2B5EF4-FFF2-40B4-BE49-F238E27FC236}">
              <a16:creationId xmlns:a16="http://schemas.microsoft.com/office/drawing/2014/main" id="{5B5B7A1B-4B6A-4E14-B167-B253B6AAB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0.01251</cdr:x>
      <cdr:y>0.15521</cdr:y>
    </cdr:from>
    <cdr:to>
      <cdr:x>0.49433</cdr:x>
      <cdr:y>0.21884</cdr:y>
    </cdr:to>
    <cdr:sp macro="" textlink="chart!$F$1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B6479F-3C4D-44E5-A298-D0B72AE15E8A}"/>
            </a:ext>
          </a:extLst>
        </cdr:cNvPr>
        <cdr:cNvSpPr txBox="1"/>
      </cdr:nvSpPr>
      <cdr:spPr>
        <a:xfrm xmlns:a="http://schemas.openxmlformats.org/drawingml/2006/main">
          <a:off x="44292" y="670726"/>
          <a:ext cx="1705301" cy="274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02966507-30B6-4583-B478-38A8F6B0D708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r"/>
            <a:t>Name</a:t>
          </a:fld>
          <a:endParaRPr lang="en-US" sz="1000" b="1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0.01251</cdr:x>
      <cdr:y>0.22793</cdr:y>
    </cdr:from>
    <cdr:to>
      <cdr:x>0.49433</cdr:x>
      <cdr:y>0.29157</cdr:y>
    </cdr:to>
    <cdr:sp macro="" textlink="chart!$F$1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BA8F0B1-793E-421F-B159-BFBA0E295271}"/>
            </a:ext>
          </a:extLst>
        </cdr:cNvPr>
        <cdr:cNvSpPr txBox="1"/>
      </cdr:nvSpPr>
      <cdr:spPr>
        <a:xfrm xmlns:a="http://schemas.openxmlformats.org/drawingml/2006/main">
          <a:off x="44292" y="984974"/>
          <a:ext cx="1705301" cy="275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F9D4A719-C420-4A3B-9E2A-39CB19F1FF83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r"/>
            <a:t>Name</a:t>
          </a:fld>
          <a:endParaRPr lang="en-US" sz="1000" b="1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0.01251</cdr:x>
      <cdr:y>0.30066</cdr:y>
    </cdr:from>
    <cdr:to>
      <cdr:x>0.49433</cdr:x>
      <cdr:y>0.3643</cdr:y>
    </cdr:to>
    <cdr:sp macro="" textlink="chart!$F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F372AE-224F-4B10-A87F-F5307F9E4FDB}"/>
            </a:ext>
          </a:extLst>
        </cdr:cNvPr>
        <cdr:cNvSpPr txBox="1"/>
      </cdr:nvSpPr>
      <cdr:spPr>
        <a:xfrm xmlns:a="http://schemas.openxmlformats.org/drawingml/2006/main">
          <a:off x="44292" y="1299265"/>
          <a:ext cx="1705301" cy="275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BB226312-AD93-41FD-A566-C7129DF883D8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r"/>
            <a:t>Name</a:t>
          </a:fld>
          <a:endParaRPr lang="en-US" sz="1000" b="1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0.01251</cdr:x>
      <cdr:y>0.37339</cdr:y>
    </cdr:from>
    <cdr:to>
      <cdr:x>0.49433</cdr:x>
      <cdr:y>0.43703</cdr:y>
    </cdr:to>
    <cdr:sp macro="" textlink="chart!$F$9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12235A-6824-4900-9446-ECE7319F3B6B}"/>
            </a:ext>
          </a:extLst>
        </cdr:cNvPr>
        <cdr:cNvSpPr txBox="1"/>
      </cdr:nvSpPr>
      <cdr:spPr>
        <a:xfrm xmlns:a="http://schemas.openxmlformats.org/drawingml/2006/main">
          <a:off x="44292" y="1613557"/>
          <a:ext cx="1705301" cy="275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7DEFD480-B404-4985-949B-C85A832E6182}" type="TxLink">
            <a:rPr lang="en-US" sz="1100" b="1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pPr algn="r"/>
            <a:t>Name</a:t>
          </a:fld>
          <a:endParaRPr lang="en-US" sz="1000" b="1">
            <a:solidFill>
              <a:schemeClr val="tx1">
                <a:lumMod val="65000"/>
                <a:lumOff val="3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606425</xdr:colOff>
      <xdr:row>5</xdr:row>
      <xdr:rowOff>114300</xdr:rowOff>
    </xdr:from>
    <xdr:to>
      <xdr:col>14</xdr:col>
      <xdr:colOff>390525</xdr:colOff>
      <xdr:row>22</xdr:row>
      <xdr:rowOff>127000</xdr:rowOff>
    </xdr:to>
    <xdr:graphicFrame macro="">
      <xdr:nvGraphicFramePr>
        <xdr:cNvPr id="6" name="RBC_1">
          <a:extLst>
            <a:ext uri="{FF2B5EF4-FFF2-40B4-BE49-F238E27FC236}">
              <a16:creationId xmlns:a16="http://schemas.microsoft.com/office/drawing/2014/main" id="{CF8F965B-09F3-4877-A221-335D8263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0.01818</cdr:x>
      <cdr:y>0.12273</cdr:y>
    </cdr:from>
    <cdr:to>
      <cdr:x>0.5</cdr:x>
      <cdr:y>0.18636</cdr:y>
    </cdr:to>
    <cdr:sp macro="" textlink="chart!$F$1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B6479F-3C4D-44E5-A298-D0B72AE15E8A}"/>
            </a:ext>
          </a:extLst>
        </cdr:cNvPr>
        <cdr:cNvSpPr txBox="1"/>
      </cdr:nvSpPr>
      <cdr:spPr>
        <a:xfrm xmlns:a="http://schemas.openxmlformats.org/drawingml/2006/main">
          <a:off x="62576" y="399011"/>
          <a:ext cx="1658274" cy="2068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02966507-30B6-4583-B478-38A8F6B0D70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Name</a:t>
          </a:fld>
          <a:endParaRPr lang="en-US" sz="1000"/>
        </a:p>
      </cdr:txBody>
    </cdr:sp>
  </cdr:relSizeAnchor>
  <cdr:relSizeAnchor xmlns:cdr="http://schemas.openxmlformats.org/drawingml/2006/chartDrawing">
    <cdr:from>
      <cdr:x>0.01818</cdr:x>
      <cdr:y>0.19545</cdr:y>
    </cdr:from>
    <cdr:to>
      <cdr:x>0.5</cdr:x>
      <cdr:y>0.25909</cdr:y>
    </cdr:to>
    <cdr:sp macro="" textlink="chart!$F$1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BA8F0B1-793E-421F-B159-BFBA0E295271}"/>
            </a:ext>
          </a:extLst>
        </cdr:cNvPr>
        <cdr:cNvSpPr txBox="1"/>
      </cdr:nvSpPr>
      <cdr:spPr>
        <a:xfrm xmlns:a="http://schemas.openxmlformats.org/drawingml/2006/main">
          <a:off x="50800" y="546100"/>
          <a:ext cx="13462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F9D4A719-C420-4A3B-9E2A-39CB19F1FF8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Name</a:t>
          </a:fld>
          <a:endParaRPr lang="en-US" sz="1000"/>
        </a:p>
      </cdr:txBody>
    </cdr:sp>
  </cdr:relSizeAnchor>
  <cdr:relSizeAnchor xmlns:cdr="http://schemas.openxmlformats.org/drawingml/2006/chartDrawing">
    <cdr:from>
      <cdr:x>0.01818</cdr:x>
      <cdr:y>0.26818</cdr:y>
    </cdr:from>
    <cdr:to>
      <cdr:x>0.5</cdr:x>
      <cdr:y>0.33182</cdr:y>
    </cdr:to>
    <cdr:sp macro="" textlink="chart!$F$10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F372AE-224F-4B10-A87F-F5307F9E4FDB}"/>
            </a:ext>
          </a:extLst>
        </cdr:cNvPr>
        <cdr:cNvSpPr txBox="1"/>
      </cdr:nvSpPr>
      <cdr:spPr>
        <a:xfrm xmlns:a="http://schemas.openxmlformats.org/drawingml/2006/main">
          <a:off x="50800" y="749300"/>
          <a:ext cx="13462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BB226312-AD93-41FD-A566-C7129DF883D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Name</a:t>
          </a:fld>
          <a:endParaRPr lang="en-US" sz="1000"/>
        </a:p>
      </cdr:txBody>
    </cdr:sp>
  </cdr:relSizeAnchor>
  <cdr:relSizeAnchor xmlns:cdr="http://schemas.openxmlformats.org/drawingml/2006/chartDrawing">
    <cdr:from>
      <cdr:x>0.01818</cdr:x>
      <cdr:y>0.34091</cdr:y>
    </cdr:from>
    <cdr:to>
      <cdr:x>0.5</cdr:x>
      <cdr:y>0.40455</cdr:y>
    </cdr:to>
    <cdr:sp macro="" textlink="chart!$F$9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12235A-6824-4900-9446-ECE7319F3B6B}"/>
            </a:ext>
          </a:extLst>
        </cdr:cNvPr>
        <cdr:cNvSpPr txBox="1"/>
      </cdr:nvSpPr>
      <cdr:spPr>
        <a:xfrm xmlns:a="http://schemas.openxmlformats.org/drawingml/2006/main">
          <a:off x="50800" y="952500"/>
          <a:ext cx="1346200" cy="17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 anchor="ctr" anchorCtr="0"/>
        <a:lstStyle xmlns:a="http://schemas.openxmlformats.org/drawingml/2006/main"/>
        <a:p xmlns:a="http://schemas.openxmlformats.org/drawingml/2006/main">
          <a:pPr algn="r"/>
          <a:fld id="{7DEFD480-B404-4985-949B-C85A832E618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r"/>
            <a:t>Name</a:t>
          </a:fld>
          <a:endParaRPr lang="en-US" sz="10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OB61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8.44140625" style="24" bestFit="1" customWidth="1"/>
    <col min="2" max="2" width="3.5546875" style="24" bestFit="1" customWidth="1"/>
    <col min="3" max="5" width="2" style="24" bestFit="1" customWidth="1"/>
    <col min="6" max="6" width="4.44140625" style="24" bestFit="1" customWidth="1"/>
    <col min="7" max="7" width="4.6640625" style="24" bestFit="1" customWidth="1"/>
    <col min="8" max="8" width="4.109375" style="24" bestFit="1" customWidth="1"/>
    <col min="9" max="9" width="7.33203125" style="24" bestFit="1" customWidth="1"/>
    <col min="10" max="10" width="9" style="24" bestFit="1" customWidth="1"/>
    <col min="11" max="11" width="10.44140625" style="24" bestFit="1" customWidth="1"/>
    <col min="12" max="12" width="7.44140625" style="24" bestFit="1" customWidth="1"/>
    <col min="13" max="14" width="6" style="24" bestFit="1" customWidth="1"/>
    <col min="15" max="17" width="6.88671875" style="24" bestFit="1" customWidth="1"/>
    <col min="18" max="18" width="4.6640625" style="24" bestFit="1" customWidth="1"/>
    <col min="19" max="19" width="11.88671875" style="24" bestFit="1" customWidth="1"/>
    <col min="20" max="20" width="11.5546875" style="24" bestFit="1" customWidth="1"/>
    <col min="21" max="21" width="9" style="24" bestFit="1" customWidth="1"/>
    <col min="22" max="22" width="10.109375" style="24" bestFit="1" customWidth="1"/>
    <col min="23" max="23" width="8.44140625" style="24" bestFit="1" customWidth="1"/>
    <col min="24" max="24" width="11.109375" style="24" bestFit="1" customWidth="1"/>
    <col min="25" max="25" width="4.5546875" style="24" bestFit="1" customWidth="1"/>
    <col min="26" max="26" width="3.44140625" style="24" bestFit="1" customWidth="1"/>
    <col min="27" max="29" width="2" style="24" bestFit="1" customWidth="1"/>
    <col min="30" max="30" width="4.44140625" style="24" bestFit="1" customWidth="1"/>
    <col min="31" max="31" width="4.6640625" style="24" bestFit="1" customWidth="1"/>
    <col min="32" max="32" width="4.109375" style="24" bestFit="1" customWidth="1"/>
    <col min="33" max="33" width="11.44140625" style="24" bestFit="1" customWidth="1"/>
    <col min="34" max="34" width="8.33203125" style="24" bestFit="1" customWidth="1"/>
    <col min="35" max="41" width="6" style="24" bestFit="1" customWidth="1"/>
    <col min="42" max="44" width="7" style="24" bestFit="1" customWidth="1"/>
    <col min="45" max="50" width="6.88671875" style="24" bestFit="1" customWidth="1"/>
    <col min="51" max="53" width="7.88671875" style="24" bestFit="1" customWidth="1"/>
    <col min="54" max="54" width="12" style="24" bestFit="1" customWidth="1"/>
    <col min="55" max="55" width="6.5546875" style="24" bestFit="1" customWidth="1"/>
    <col min="56" max="56" width="9.109375" style="24"/>
    <col min="57" max="62" width="2" style="24" bestFit="1" customWidth="1"/>
    <col min="63" max="63" width="7.88671875" style="24" bestFit="1" customWidth="1"/>
    <col min="64" max="65" width="7.109375" style="24" bestFit="1" customWidth="1"/>
    <col min="66" max="100" width="9.109375" style="24"/>
    <col min="101" max="101" width="20.44140625" style="24" bestFit="1" customWidth="1"/>
    <col min="102" max="102" width="11.88671875" style="24" bestFit="1" customWidth="1"/>
    <col min="103" max="103" width="11.5546875" style="24" bestFit="1" customWidth="1"/>
    <col min="104" max="104" width="9" style="24" bestFit="1" customWidth="1"/>
    <col min="105" max="105" width="10.109375" style="24" bestFit="1" customWidth="1"/>
    <col min="106" max="107" width="6.44140625" style="24" bestFit="1" customWidth="1"/>
    <col min="108" max="108" width="4.33203125" style="24" bestFit="1" customWidth="1"/>
    <col min="109" max="110" width="7.88671875" style="24" bestFit="1" customWidth="1"/>
    <col min="111" max="112" width="6.44140625" style="24" bestFit="1" customWidth="1"/>
    <col min="113" max="113" width="4.33203125" style="24" bestFit="1" customWidth="1"/>
    <col min="114" max="115" width="7.88671875" style="24" bestFit="1" customWidth="1"/>
    <col min="116" max="1500" width="9.109375" style="24"/>
    <col min="1501" max="1501" width="24" style="24" bestFit="1" customWidth="1"/>
    <col min="1502" max="1502" width="11.88671875" style="24" bestFit="1" customWidth="1"/>
    <col min="1503" max="1503" width="11.5546875" style="24" bestFit="1" customWidth="1"/>
    <col min="1504" max="1504" width="9" style="24" bestFit="1" customWidth="1"/>
    <col min="1505" max="1505" width="10.109375" style="24" bestFit="1" customWidth="1"/>
    <col min="1506" max="1506" width="7.88671875" style="24" bestFit="1" customWidth="1"/>
    <col min="1507" max="1600" width="9.109375" style="24"/>
    <col min="1601" max="1601" width="14.44140625" style="24" bestFit="1" customWidth="1"/>
    <col min="1602" max="1602" width="3.5546875" style="24" bestFit="1" customWidth="1"/>
    <col min="1603" max="1603" width="6.5546875" style="24" bestFit="1" customWidth="1"/>
    <col min="1604" max="1604" width="7.109375" style="24" bestFit="1" customWidth="1"/>
    <col min="1605" max="1605" width="7.44140625" style="24" bestFit="1" customWidth="1"/>
    <col min="1606" max="1608" width="6" style="24" bestFit="1" customWidth="1"/>
    <col min="1609" max="1609" width="7.33203125" style="24" bestFit="1" customWidth="1"/>
    <col min="1610" max="1610" width="9" style="24" bestFit="1" customWidth="1"/>
    <col min="1611" max="1611" width="9.6640625" style="24" bestFit="1" customWidth="1"/>
    <col min="1612" max="1612" width="7" style="24" bestFit="1" customWidth="1"/>
    <col min="1613" max="1613" width="8.5546875" style="24" bestFit="1" customWidth="1"/>
    <col min="1614" max="1614" width="4.88671875" style="24" bestFit="1" customWidth="1"/>
    <col min="1615" max="1617" width="7.109375" style="24" bestFit="1" customWidth="1"/>
    <col min="1618" max="1618" width="6.88671875" style="24" bestFit="1" customWidth="1"/>
    <col min="1619" max="1619" width="11.88671875" style="24" bestFit="1" customWidth="1"/>
    <col min="1620" max="1620" width="11.5546875" style="24" bestFit="1" customWidth="1"/>
    <col min="1621" max="1621" width="9" style="24" bestFit="1" customWidth="1"/>
    <col min="1622" max="1622" width="10.109375" style="24" bestFit="1" customWidth="1"/>
    <col min="1623" max="1623" width="6.88671875" style="24" bestFit="1" customWidth="1"/>
    <col min="1624" max="1624" width="7.109375" style="24" bestFit="1" customWidth="1"/>
    <col min="1625" max="1900" width="9.109375" style="24"/>
    <col min="1901" max="1901" width="24.44140625" style="24" bestFit="1" customWidth="1"/>
    <col min="1902" max="1902" width="11.88671875" style="24" bestFit="1" customWidth="1"/>
    <col min="1903" max="1903" width="11.5546875" style="24" bestFit="1" customWidth="1"/>
    <col min="1904" max="1904" width="9" style="24" bestFit="1" customWidth="1"/>
    <col min="1905" max="1905" width="10.109375" style="24" bestFit="1" customWidth="1"/>
    <col min="1906" max="2000" width="9.109375" style="24"/>
    <col min="2001" max="2001" width="21" style="24" bestFit="1" customWidth="1"/>
    <col min="2002" max="2002" width="11.88671875" style="24" bestFit="1" customWidth="1"/>
    <col min="2003" max="2003" width="11.5546875" style="24" bestFit="1" customWidth="1"/>
    <col min="2004" max="2004" width="9" style="24" bestFit="1" customWidth="1"/>
    <col min="2005" max="2005" width="10.109375" style="24" bestFit="1" customWidth="1"/>
    <col min="2006" max="2006" width="6.5546875" style="24" bestFit="1" customWidth="1"/>
    <col min="2007" max="2007" width="7" style="24" bestFit="1" customWidth="1"/>
    <col min="2008" max="2008" width="11.109375" style="24" bestFit="1" customWidth="1"/>
    <col min="2009" max="2009" width="10" style="24" bestFit="1" customWidth="1"/>
    <col min="2010" max="2010" width="7" style="24" bestFit="1" customWidth="1"/>
    <col min="2011" max="2011" width="5.5546875" style="24" bestFit="1" customWidth="1"/>
    <col min="2012" max="2012" width="17.88671875" style="24" bestFit="1" customWidth="1"/>
    <col min="2013" max="2100" width="9.109375" style="24"/>
    <col min="2101" max="2101" width="18.44140625" style="24" bestFit="1" customWidth="1"/>
    <col min="2102" max="2102" width="11.88671875" style="24" bestFit="1" customWidth="1"/>
    <col min="2103" max="2103" width="11.5546875" style="24" bestFit="1" customWidth="1"/>
    <col min="2104" max="2104" width="9" style="24" bestFit="1" customWidth="1"/>
    <col min="2105" max="2105" width="10.109375" style="24" bestFit="1" customWidth="1"/>
    <col min="2106" max="2109" width="9.109375" style="24"/>
  </cols>
  <sheetData>
    <row r="1" spans="1:2420" s="19" customFormat="1" x14ac:dyDescent="0.3">
      <c r="A1" s="13" t="s">
        <v>12</v>
      </c>
      <c r="B1" s="13" t="s">
        <v>13</v>
      </c>
      <c r="C1" s="13">
        <v>1</v>
      </c>
      <c r="D1" s="13">
        <v>2</v>
      </c>
      <c r="E1" s="13">
        <v>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21" t="s">
        <v>23</v>
      </c>
      <c r="P1" s="13" t="s">
        <v>24</v>
      </c>
      <c r="Q1" s="13" t="s">
        <v>25</v>
      </c>
      <c r="R1" s="13" t="s">
        <v>26</v>
      </c>
      <c r="S1" s="13" t="s">
        <v>27</v>
      </c>
      <c r="T1" s="13" t="s">
        <v>28</v>
      </c>
      <c r="U1" s="13" t="s">
        <v>29</v>
      </c>
      <c r="V1" s="13" t="s">
        <v>30</v>
      </c>
      <c r="W1" s="13" t="s">
        <v>31</v>
      </c>
      <c r="X1" s="13" t="s">
        <v>32</v>
      </c>
      <c r="Y1" s="13" t="s">
        <v>33</v>
      </c>
      <c r="Z1" s="14" t="s">
        <v>34</v>
      </c>
      <c r="AA1" s="14">
        <v>1</v>
      </c>
      <c r="AB1" s="14">
        <v>2</v>
      </c>
      <c r="AC1" s="14">
        <v>3</v>
      </c>
      <c r="AD1" s="14" t="s">
        <v>14</v>
      </c>
      <c r="AE1" s="14" t="s">
        <v>15</v>
      </c>
      <c r="AF1" s="14" t="s">
        <v>16</v>
      </c>
      <c r="AG1" s="14" t="s">
        <v>35</v>
      </c>
      <c r="AH1" s="14" t="s">
        <v>36</v>
      </c>
      <c r="AI1" s="22" t="s">
        <v>37</v>
      </c>
      <c r="AJ1" s="22" t="s">
        <v>38</v>
      </c>
      <c r="AK1" s="22" t="s">
        <v>39</v>
      </c>
      <c r="AL1" s="22" t="s">
        <v>40</v>
      </c>
      <c r="AM1" s="22" t="s">
        <v>41</v>
      </c>
      <c r="AN1" s="22" t="s">
        <v>42</v>
      </c>
      <c r="AO1" s="22" t="s">
        <v>43</v>
      </c>
      <c r="AP1" s="22" t="s">
        <v>44</v>
      </c>
      <c r="AQ1" s="22" t="s">
        <v>45</v>
      </c>
      <c r="AR1" s="22" t="s">
        <v>46</v>
      </c>
      <c r="AS1" s="22" t="s">
        <v>47</v>
      </c>
      <c r="AT1" s="22" t="s">
        <v>48</v>
      </c>
      <c r="AU1" s="22" t="s">
        <v>49</v>
      </c>
      <c r="AV1" s="22" t="s">
        <v>50</v>
      </c>
      <c r="AW1" s="22" t="s">
        <v>51</v>
      </c>
      <c r="AX1" s="22" t="s">
        <v>52</v>
      </c>
      <c r="AY1" s="22" t="s">
        <v>53</v>
      </c>
      <c r="AZ1" s="22" t="s">
        <v>54</v>
      </c>
      <c r="BA1" s="22" t="s">
        <v>55</v>
      </c>
      <c r="BB1" s="23" t="s">
        <v>56</v>
      </c>
      <c r="BC1" s="23" t="s">
        <v>57</v>
      </c>
      <c r="BD1" s="12" t="s">
        <v>58</v>
      </c>
      <c r="BE1" s="13">
        <v>1</v>
      </c>
      <c r="BF1" s="13">
        <v>2</v>
      </c>
      <c r="BG1" s="13">
        <v>3</v>
      </c>
      <c r="BH1" s="14">
        <v>1</v>
      </c>
      <c r="BI1" s="14">
        <v>2</v>
      </c>
      <c r="BJ1" s="14">
        <v>3</v>
      </c>
      <c r="BK1" s="13" t="s">
        <v>59</v>
      </c>
      <c r="BL1" s="13" t="s">
        <v>60</v>
      </c>
      <c r="BM1" s="13" t="s">
        <v>61</v>
      </c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5" t="s">
        <v>62</v>
      </c>
      <c r="CX1" s="15" t="s">
        <v>27</v>
      </c>
      <c r="CY1" s="15" t="s">
        <v>28</v>
      </c>
      <c r="CZ1" s="16" t="s">
        <v>29</v>
      </c>
      <c r="DA1" s="15" t="s">
        <v>30</v>
      </c>
      <c r="DB1" s="16" t="s">
        <v>63</v>
      </c>
      <c r="DC1" s="16" t="s">
        <v>64</v>
      </c>
      <c r="DD1" s="16" t="s">
        <v>65</v>
      </c>
      <c r="DE1" s="16" t="s">
        <v>66</v>
      </c>
      <c r="DF1" s="16" t="s">
        <v>67</v>
      </c>
      <c r="DG1" s="16" t="s">
        <v>63</v>
      </c>
      <c r="DH1" s="16" t="s">
        <v>64</v>
      </c>
      <c r="DI1" s="16" t="s">
        <v>65</v>
      </c>
      <c r="DJ1" s="16" t="s">
        <v>66</v>
      </c>
      <c r="DK1" s="16" t="s">
        <v>67</v>
      </c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/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/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/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  <c r="OJ1" s="16"/>
      <c r="OK1" s="16"/>
      <c r="OL1" s="16"/>
      <c r="OM1" s="16"/>
      <c r="ON1" s="16"/>
      <c r="OO1" s="16"/>
      <c r="OP1" s="16"/>
      <c r="OQ1" s="16"/>
      <c r="OR1" s="16"/>
      <c r="OS1" s="16"/>
      <c r="OT1" s="16"/>
      <c r="OU1" s="16"/>
      <c r="OV1" s="16"/>
      <c r="OW1" s="16"/>
      <c r="OX1" s="16"/>
      <c r="OY1" s="16"/>
      <c r="OZ1" s="16"/>
      <c r="PA1" s="16"/>
      <c r="PB1" s="16"/>
      <c r="PC1" s="16"/>
      <c r="PD1" s="16"/>
      <c r="PE1" s="16"/>
      <c r="PF1" s="16"/>
      <c r="PG1" s="16"/>
      <c r="PH1" s="16"/>
      <c r="PI1" s="16"/>
      <c r="PJ1" s="16"/>
      <c r="PK1" s="16"/>
      <c r="PL1" s="16"/>
      <c r="PM1" s="16"/>
      <c r="PN1" s="16"/>
      <c r="PO1" s="16"/>
      <c r="PP1" s="16"/>
      <c r="PQ1" s="16"/>
      <c r="PR1" s="16"/>
      <c r="PS1" s="16"/>
      <c r="PT1" s="16"/>
      <c r="PU1" s="16"/>
      <c r="PV1" s="16"/>
      <c r="PW1" s="16"/>
      <c r="PX1" s="16"/>
      <c r="PY1" s="16"/>
      <c r="PZ1" s="16"/>
      <c r="QA1" s="16"/>
      <c r="QB1" s="16"/>
      <c r="QC1" s="16"/>
      <c r="QD1" s="16"/>
      <c r="QE1" s="16"/>
      <c r="QF1" s="16"/>
      <c r="QG1" s="16"/>
      <c r="QH1" s="16"/>
      <c r="QI1" s="16"/>
      <c r="QJ1" s="16"/>
      <c r="QK1" s="16"/>
      <c r="QL1" s="16"/>
      <c r="QM1" s="16"/>
      <c r="QN1" s="16"/>
      <c r="QO1" s="16"/>
      <c r="QP1" s="16"/>
      <c r="QQ1" s="16"/>
      <c r="QR1" s="16"/>
      <c r="QS1" s="16"/>
      <c r="QT1" s="16"/>
      <c r="QU1" s="16"/>
      <c r="QV1" s="16"/>
      <c r="QW1" s="16"/>
      <c r="QX1" s="16"/>
      <c r="QY1" s="16"/>
      <c r="QZ1" s="16"/>
      <c r="RA1" s="16"/>
      <c r="RB1" s="16"/>
      <c r="RC1" s="16"/>
      <c r="RD1" s="16"/>
      <c r="RE1" s="16"/>
      <c r="RF1" s="16"/>
      <c r="RG1" s="16"/>
      <c r="RH1" s="16"/>
      <c r="RI1" s="16"/>
      <c r="RJ1" s="16"/>
      <c r="RK1" s="16"/>
      <c r="RL1" s="16"/>
      <c r="RM1" s="16"/>
      <c r="RN1" s="16"/>
      <c r="RO1" s="16"/>
      <c r="RP1" s="16"/>
      <c r="RQ1" s="16"/>
      <c r="RR1" s="16"/>
      <c r="RS1" s="16"/>
      <c r="RT1" s="16"/>
      <c r="RU1" s="16"/>
      <c r="RV1" s="16"/>
      <c r="RW1" s="16"/>
      <c r="RX1" s="16"/>
      <c r="RY1" s="16"/>
      <c r="RZ1" s="16"/>
      <c r="SA1" s="16"/>
      <c r="SB1" s="16"/>
      <c r="SC1" s="16"/>
      <c r="SD1" s="16"/>
      <c r="SE1" s="16"/>
      <c r="SF1" s="16"/>
      <c r="SG1" s="16"/>
      <c r="SH1" s="16"/>
      <c r="SI1" s="16"/>
      <c r="SJ1" s="16"/>
      <c r="SK1" s="16"/>
      <c r="SL1" s="16"/>
      <c r="SM1" s="16"/>
      <c r="SN1" s="16"/>
      <c r="SO1" s="16"/>
      <c r="SP1" s="16"/>
      <c r="SQ1" s="16"/>
      <c r="SR1" s="16"/>
      <c r="SS1" s="16"/>
      <c r="ST1" s="16"/>
      <c r="SU1" s="16"/>
      <c r="SV1" s="16"/>
      <c r="SW1" s="16"/>
      <c r="SX1" s="16"/>
      <c r="SY1" s="16"/>
      <c r="SZ1" s="16"/>
      <c r="TA1" s="16"/>
      <c r="TB1" s="16"/>
      <c r="TC1" s="16"/>
      <c r="TD1" s="16"/>
      <c r="TE1" s="16"/>
      <c r="TF1" s="16"/>
      <c r="TG1" s="16"/>
      <c r="TH1" s="16"/>
      <c r="TI1" s="16"/>
      <c r="TJ1" s="16"/>
      <c r="TK1" s="16"/>
      <c r="TL1" s="16"/>
      <c r="TM1" s="16"/>
      <c r="TN1" s="16"/>
      <c r="TO1" s="16"/>
      <c r="TP1" s="16"/>
      <c r="TQ1" s="16"/>
      <c r="TR1" s="16"/>
      <c r="TS1" s="16"/>
      <c r="TT1" s="16"/>
      <c r="TU1" s="16"/>
      <c r="TV1" s="16"/>
      <c r="TW1" s="16"/>
      <c r="TX1" s="16"/>
      <c r="TY1" s="16"/>
      <c r="TZ1" s="16"/>
      <c r="UA1" s="16"/>
      <c r="UB1" s="16"/>
      <c r="UC1" s="16"/>
      <c r="UD1" s="16"/>
      <c r="UE1" s="16"/>
      <c r="UF1" s="16"/>
      <c r="UG1" s="16"/>
      <c r="UH1" s="16"/>
      <c r="UI1" s="16"/>
      <c r="UJ1" s="16"/>
      <c r="UK1" s="16"/>
      <c r="UL1" s="16"/>
      <c r="UM1" s="16"/>
      <c r="UN1" s="16"/>
      <c r="UO1" s="16"/>
      <c r="UP1" s="16"/>
      <c r="UQ1" s="16"/>
      <c r="UR1" s="16"/>
      <c r="US1" s="16"/>
      <c r="UT1" s="16"/>
      <c r="UU1" s="16"/>
      <c r="UV1" s="16"/>
      <c r="UW1" s="16"/>
      <c r="UX1" s="16"/>
      <c r="UY1" s="16"/>
      <c r="UZ1" s="16"/>
      <c r="VA1" s="16"/>
      <c r="VB1" s="16"/>
      <c r="VC1" s="16"/>
      <c r="VD1" s="16"/>
      <c r="VE1" s="16"/>
      <c r="VF1" s="16"/>
      <c r="VG1" s="16"/>
      <c r="VH1" s="16"/>
      <c r="VI1" s="16"/>
      <c r="VJ1" s="16"/>
      <c r="VK1" s="16"/>
      <c r="VL1" s="16"/>
      <c r="VM1" s="16"/>
      <c r="VN1" s="16"/>
      <c r="VO1" s="16"/>
      <c r="VP1" s="16"/>
      <c r="VQ1" s="16"/>
      <c r="VR1" s="16"/>
      <c r="VS1" s="16"/>
      <c r="VT1" s="16"/>
      <c r="VU1" s="16"/>
      <c r="VV1" s="16"/>
      <c r="VW1" s="16"/>
      <c r="VX1" s="16"/>
      <c r="VY1" s="16"/>
      <c r="VZ1" s="16"/>
      <c r="WA1" s="16"/>
      <c r="WB1" s="16"/>
      <c r="WC1" s="16"/>
      <c r="WD1" s="16"/>
      <c r="WE1" s="16"/>
      <c r="WF1" s="16"/>
      <c r="WG1" s="16"/>
      <c r="WH1" s="16"/>
      <c r="WI1" s="16"/>
      <c r="WJ1" s="16"/>
      <c r="WK1" s="16"/>
      <c r="WL1" s="16"/>
      <c r="WM1" s="16"/>
      <c r="WN1" s="16"/>
      <c r="WO1" s="16"/>
      <c r="WP1" s="16"/>
      <c r="WQ1" s="16"/>
      <c r="WR1" s="16"/>
      <c r="WS1" s="16"/>
      <c r="WT1" s="16"/>
      <c r="WU1" s="16"/>
      <c r="WV1" s="16"/>
      <c r="WW1" s="16"/>
      <c r="WX1" s="16"/>
      <c r="WY1" s="16"/>
      <c r="WZ1" s="16"/>
      <c r="XA1" s="16"/>
      <c r="XB1" s="16"/>
      <c r="XC1" s="16"/>
      <c r="XD1" s="16"/>
      <c r="XE1" s="16"/>
      <c r="XF1" s="16"/>
      <c r="XG1" s="16"/>
      <c r="XH1" s="16"/>
      <c r="XI1" s="16"/>
      <c r="XJ1" s="16"/>
      <c r="XK1" s="16"/>
      <c r="XL1" s="16"/>
      <c r="XM1" s="16"/>
      <c r="XN1" s="16"/>
      <c r="XO1" s="16"/>
      <c r="XP1" s="16"/>
      <c r="XQ1" s="16"/>
      <c r="XR1" s="16"/>
      <c r="XS1" s="16"/>
      <c r="XT1" s="16"/>
      <c r="XU1" s="16"/>
      <c r="XV1" s="16"/>
      <c r="XW1" s="16"/>
      <c r="XX1" s="16"/>
      <c r="XY1" s="16"/>
      <c r="XZ1" s="16"/>
      <c r="YA1" s="16"/>
      <c r="YB1" s="16"/>
      <c r="YC1" s="16"/>
      <c r="YD1" s="16"/>
      <c r="YE1" s="16"/>
      <c r="YF1" s="16"/>
      <c r="YG1" s="16"/>
      <c r="YH1" s="16"/>
      <c r="YI1" s="16"/>
      <c r="YJ1" s="16"/>
      <c r="YK1" s="16"/>
      <c r="YL1" s="16"/>
      <c r="YM1" s="16"/>
      <c r="YN1" s="16"/>
      <c r="YO1" s="16"/>
      <c r="YP1" s="16"/>
      <c r="YQ1" s="16"/>
      <c r="YR1" s="16"/>
      <c r="YS1" s="16"/>
      <c r="YT1" s="16"/>
      <c r="YU1" s="16"/>
      <c r="YV1" s="16"/>
      <c r="YW1" s="16"/>
      <c r="YX1" s="16"/>
      <c r="YY1" s="16"/>
      <c r="YZ1" s="16"/>
      <c r="ZA1" s="16"/>
      <c r="ZB1" s="16"/>
      <c r="ZC1" s="16"/>
      <c r="ZD1" s="16"/>
      <c r="ZE1" s="16"/>
      <c r="ZF1" s="16"/>
      <c r="ZG1" s="16"/>
      <c r="ZH1" s="16"/>
      <c r="ZI1" s="16"/>
      <c r="ZJ1" s="16"/>
      <c r="ZK1" s="16"/>
      <c r="ZL1" s="16"/>
      <c r="ZM1" s="16"/>
      <c r="ZN1" s="16"/>
      <c r="ZO1" s="16"/>
      <c r="ZP1" s="16"/>
      <c r="ZQ1" s="16"/>
      <c r="ZR1" s="16"/>
      <c r="ZS1" s="16"/>
      <c r="ZT1" s="16"/>
      <c r="ZU1" s="16"/>
      <c r="ZV1" s="16"/>
      <c r="ZW1" s="16"/>
      <c r="ZX1" s="16"/>
      <c r="ZY1" s="16"/>
      <c r="ZZ1" s="16"/>
      <c r="AAA1" s="16"/>
      <c r="AAB1" s="16"/>
      <c r="AAC1" s="16"/>
      <c r="AAD1" s="16"/>
      <c r="AAE1" s="16"/>
      <c r="AAF1" s="16"/>
      <c r="AAG1" s="16"/>
      <c r="AAH1" s="16"/>
      <c r="AAI1" s="16"/>
      <c r="AAJ1" s="16"/>
      <c r="AAK1" s="16"/>
      <c r="AAL1" s="16"/>
      <c r="AAM1" s="16"/>
      <c r="AAN1" s="16"/>
      <c r="AAO1" s="16"/>
      <c r="AAP1" s="16"/>
      <c r="AAQ1" s="16"/>
      <c r="AAR1" s="16"/>
      <c r="AAS1" s="16"/>
      <c r="AAT1" s="16"/>
      <c r="AAU1" s="16"/>
      <c r="AAV1" s="16"/>
      <c r="AAW1" s="16"/>
      <c r="AAX1" s="16"/>
      <c r="AAY1" s="16"/>
      <c r="AAZ1" s="16"/>
      <c r="ABA1" s="16"/>
      <c r="ABB1" s="16"/>
      <c r="ABC1" s="16"/>
      <c r="ABD1" s="16"/>
      <c r="ABE1" s="16"/>
      <c r="ABF1" s="16"/>
      <c r="ABG1" s="16"/>
      <c r="ABH1" s="16"/>
      <c r="ABI1" s="16"/>
      <c r="ABJ1" s="16"/>
      <c r="ABK1" s="16"/>
      <c r="ABL1" s="16"/>
      <c r="ABM1" s="16"/>
      <c r="ABN1" s="16"/>
      <c r="ABO1" s="16"/>
      <c r="ABP1" s="16"/>
      <c r="ABQ1" s="16"/>
      <c r="ABR1" s="16"/>
      <c r="ABS1" s="16"/>
      <c r="ABT1" s="16"/>
      <c r="ABU1" s="16"/>
      <c r="ABV1" s="16"/>
      <c r="ABW1" s="16"/>
      <c r="ABX1" s="16"/>
      <c r="ABY1" s="16"/>
      <c r="ABZ1" s="16"/>
      <c r="ACA1" s="16"/>
      <c r="ACB1" s="16"/>
      <c r="ACC1" s="16"/>
      <c r="ACD1" s="16"/>
      <c r="ACE1" s="16"/>
      <c r="ACF1" s="16"/>
      <c r="ACG1" s="16"/>
      <c r="ACH1" s="16"/>
      <c r="ACI1" s="16"/>
      <c r="ACJ1" s="16"/>
      <c r="ACK1" s="16"/>
      <c r="ACL1" s="16"/>
      <c r="ACM1" s="16"/>
      <c r="ACN1" s="16"/>
      <c r="ACO1" s="16"/>
      <c r="ACP1" s="16"/>
      <c r="ACQ1" s="16"/>
      <c r="ACR1" s="16"/>
      <c r="ACS1" s="16"/>
      <c r="ACT1" s="16"/>
      <c r="ACU1" s="16"/>
      <c r="ACV1" s="16"/>
      <c r="ACW1" s="16"/>
      <c r="ACX1" s="16"/>
      <c r="ACY1" s="16"/>
      <c r="ACZ1" s="16"/>
      <c r="ADA1" s="16"/>
      <c r="ADB1" s="16"/>
      <c r="ADC1" s="16"/>
      <c r="ADD1" s="16"/>
      <c r="ADE1" s="16"/>
      <c r="ADF1" s="16"/>
      <c r="ADG1" s="16"/>
      <c r="ADH1" s="16"/>
      <c r="ADI1" s="16"/>
      <c r="ADJ1" s="16"/>
      <c r="ADK1" s="16"/>
      <c r="ADL1" s="16"/>
      <c r="ADM1" s="16"/>
      <c r="ADN1" s="16"/>
      <c r="ADO1" s="16"/>
      <c r="ADP1" s="16"/>
      <c r="ADQ1" s="16"/>
      <c r="ADR1" s="16"/>
      <c r="ADS1" s="16"/>
      <c r="ADT1" s="16"/>
      <c r="ADU1" s="16"/>
      <c r="ADV1" s="16"/>
      <c r="ADW1" s="16"/>
      <c r="ADX1" s="16"/>
      <c r="ADY1" s="16"/>
      <c r="ADZ1" s="16"/>
      <c r="AEA1" s="16"/>
      <c r="AEB1" s="16"/>
      <c r="AEC1" s="16"/>
      <c r="AED1" s="16"/>
      <c r="AEE1" s="16"/>
      <c r="AEF1" s="16"/>
      <c r="AEG1" s="16"/>
      <c r="AEH1" s="16"/>
      <c r="AEI1" s="16"/>
      <c r="AEJ1" s="16"/>
      <c r="AEK1" s="16"/>
      <c r="AEL1" s="16"/>
      <c r="AEM1" s="16"/>
      <c r="AEN1" s="16"/>
      <c r="AEO1" s="16"/>
      <c r="AEP1" s="16"/>
      <c r="AEQ1" s="16"/>
      <c r="AER1" s="16"/>
      <c r="AES1" s="16"/>
      <c r="AET1" s="16"/>
      <c r="AEU1" s="16"/>
      <c r="AEV1" s="16"/>
      <c r="AEW1" s="16"/>
      <c r="AEX1" s="16"/>
      <c r="AEY1" s="16"/>
      <c r="AEZ1" s="16"/>
      <c r="AFA1" s="16"/>
      <c r="AFB1" s="16"/>
      <c r="AFC1" s="16"/>
      <c r="AFD1" s="16"/>
      <c r="AFE1" s="16"/>
      <c r="AFF1" s="16"/>
      <c r="AFG1" s="16"/>
      <c r="AFH1" s="16"/>
      <c r="AFI1" s="16"/>
      <c r="AFJ1" s="16"/>
      <c r="AFK1" s="16"/>
      <c r="AFL1" s="16"/>
      <c r="AFM1" s="16"/>
      <c r="AFN1" s="16"/>
      <c r="AFO1" s="16"/>
      <c r="AFP1" s="16"/>
      <c r="AFQ1" s="16"/>
      <c r="AFR1" s="16"/>
      <c r="AFS1" s="16"/>
      <c r="AFT1" s="16"/>
      <c r="AFU1" s="16"/>
      <c r="AFV1" s="16"/>
      <c r="AFW1" s="16"/>
      <c r="AFX1" s="16"/>
      <c r="AFY1" s="16"/>
      <c r="AFZ1" s="16"/>
      <c r="AGA1" s="16"/>
      <c r="AGB1" s="16"/>
      <c r="AGC1" s="16"/>
      <c r="AGD1" s="16"/>
      <c r="AGE1" s="16"/>
      <c r="AGF1" s="16"/>
      <c r="AGG1" s="16"/>
      <c r="AGH1" s="16"/>
      <c r="AGI1" s="16"/>
      <c r="AGJ1" s="16"/>
      <c r="AGK1" s="16"/>
      <c r="AGL1" s="16"/>
      <c r="AGM1" s="16"/>
      <c r="AGN1" s="16"/>
      <c r="AGO1" s="16"/>
      <c r="AGP1" s="16"/>
      <c r="AGQ1" s="16"/>
      <c r="AGR1" s="16"/>
      <c r="AGS1" s="16"/>
      <c r="AGT1" s="16"/>
      <c r="AGU1" s="16"/>
      <c r="AGV1" s="16"/>
      <c r="AGW1" s="16"/>
      <c r="AGX1" s="16"/>
      <c r="AGY1" s="16"/>
      <c r="AGZ1" s="16"/>
      <c r="AHA1" s="16"/>
      <c r="AHB1" s="16"/>
      <c r="AHC1" s="16"/>
      <c r="AHD1" s="16"/>
      <c r="AHE1" s="16"/>
      <c r="AHF1" s="16"/>
      <c r="AHG1" s="16"/>
      <c r="AHH1" s="16"/>
      <c r="AHI1" s="16"/>
      <c r="AHJ1" s="16"/>
      <c r="AHK1" s="16"/>
      <c r="AHL1" s="16"/>
      <c r="AHM1" s="16"/>
      <c r="AHN1" s="16"/>
      <c r="AHO1" s="16"/>
      <c r="AHP1" s="16"/>
      <c r="AHQ1" s="16"/>
      <c r="AHR1" s="16"/>
      <c r="AHS1" s="16"/>
      <c r="AHT1" s="16"/>
      <c r="AHU1" s="16"/>
      <c r="AHV1" s="16"/>
      <c r="AHW1" s="16"/>
      <c r="AHX1" s="16"/>
      <c r="AHY1" s="16"/>
      <c r="AHZ1" s="16"/>
      <c r="AIA1" s="16"/>
      <c r="AIB1" s="16"/>
      <c r="AIC1" s="16"/>
      <c r="AID1" s="16"/>
      <c r="AIE1" s="16"/>
      <c r="AIF1" s="16"/>
      <c r="AIG1" s="16"/>
      <c r="AIH1" s="16"/>
      <c r="AII1" s="16"/>
      <c r="AIJ1" s="16"/>
      <c r="AIK1" s="16"/>
      <c r="AIL1" s="16"/>
      <c r="AIM1" s="16"/>
      <c r="AIN1" s="16"/>
      <c r="AIO1" s="16"/>
      <c r="AIP1" s="16"/>
      <c r="AIQ1" s="16"/>
      <c r="AIR1" s="16"/>
      <c r="AIS1" s="16"/>
      <c r="AIT1" s="16"/>
      <c r="AIU1" s="16"/>
      <c r="AIV1" s="16"/>
      <c r="AIW1" s="16"/>
      <c r="AIX1" s="16"/>
      <c r="AIY1" s="16"/>
      <c r="AIZ1" s="16"/>
      <c r="AJA1" s="16"/>
      <c r="AJB1" s="16"/>
      <c r="AJC1" s="16"/>
      <c r="AJD1" s="16"/>
      <c r="AJE1" s="16"/>
      <c r="AJF1" s="16"/>
      <c r="AJG1" s="16"/>
      <c r="AJH1" s="16"/>
      <c r="AJI1" s="16"/>
      <c r="AJJ1" s="16"/>
      <c r="AJK1" s="16"/>
      <c r="AJL1" s="16"/>
      <c r="AJM1" s="16"/>
      <c r="AJN1" s="16"/>
      <c r="AJO1" s="16"/>
      <c r="AJP1" s="16"/>
      <c r="AJQ1" s="16"/>
      <c r="AJR1" s="16"/>
      <c r="AJS1" s="16"/>
      <c r="AJT1" s="16"/>
      <c r="AJU1" s="16"/>
      <c r="AJV1" s="16"/>
      <c r="AJW1" s="16"/>
      <c r="AJX1" s="16"/>
      <c r="AJY1" s="16"/>
      <c r="AJZ1" s="16"/>
      <c r="AKA1" s="16"/>
      <c r="AKB1" s="16"/>
      <c r="AKC1" s="16"/>
      <c r="AKD1" s="16"/>
      <c r="AKE1" s="16"/>
      <c r="AKF1" s="16"/>
      <c r="AKG1" s="16"/>
      <c r="AKH1" s="16"/>
      <c r="AKI1" s="16"/>
      <c r="AKJ1" s="16"/>
      <c r="AKK1" s="16"/>
      <c r="AKL1" s="16"/>
      <c r="AKM1" s="16"/>
      <c r="AKN1" s="16"/>
      <c r="AKO1" s="16"/>
      <c r="AKP1" s="16"/>
      <c r="AKQ1" s="16"/>
      <c r="AKR1" s="16"/>
      <c r="AKS1" s="16"/>
      <c r="AKT1" s="16"/>
      <c r="AKU1" s="16"/>
      <c r="AKV1" s="16"/>
      <c r="AKW1" s="16"/>
      <c r="AKX1" s="16"/>
      <c r="AKY1" s="16"/>
      <c r="AKZ1" s="16"/>
      <c r="ALA1" s="16"/>
      <c r="ALB1" s="16"/>
      <c r="ALC1" s="16"/>
      <c r="ALD1" s="16"/>
      <c r="ALE1" s="16"/>
      <c r="ALF1" s="16"/>
      <c r="ALG1" s="16"/>
      <c r="ALH1" s="16"/>
      <c r="ALI1" s="16"/>
      <c r="ALJ1" s="16"/>
      <c r="ALK1" s="16"/>
      <c r="ALL1" s="16"/>
      <c r="ALM1" s="16"/>
      <c r="ALN1" s="16"/>
      <c r="ALO1" s="16"/>
      <c r="ALP1" s="16"/>
      <c r="ALQ1" s="16"/>
      <c r="ALR1" s="16"/>
      <c r="ALS1" s="16"/>
      <c r="ALT1" s="16"/>
      <c r="ALU1" s="16"/>
      <c r="ALV1" s="16"/>
      <c r="ALW1" s="16"/>
      <c r="ALX1" s="16"/>
      <c r="ALY1" s="16"/>
      <c r="ALZ1" s="16"/>
      <c r="AMA1" s="16"/>
      <c r="AMB1" s="16"/>
      <c r="AMC1" s="16"/>
      <c r="AMD1" s="16"/>
      <c r="AME1" s="16"/>
      <c r="AMF1" s="16"/>
      <c r="AMG1" s="16"/>
      <c r="AMH1" s="16"/>
      <c r="AMI1" s="16"/>
      <c r="AMJ1" s="16"/>
      <c r="AMK1" s="16"/>
      <c r="AML1" s="16"/>
      <c r="AMM1" s="16"/>
      <c r="AMN1" s="16"/>
      <c r="AMO1" s="16"/>
      <c r="AMP1" s="16"/>
      <c r="AMQ1" s="16"/>
      <c r="AMR1" s="16"/>
      <c r="AMS1" s="16"/>
      <c r="AMT1" s="16"/>
      <c r="AMU1" s="16"/>
      <c r="AMV1" s="16"/>
      <c r="AMW1" s="16"/>
      <c r="AMX1" s="16"/>
      <c r="AMY1" s="16"/>
      <c r="AMZ1" s="16"/>
      <c r="ANA1" s="16"/>
      <c r="ANB1" s="16"/>
      <c r="ANC1" s="16"/>
      <c r="AND1" s="16"/>
      <c r="ANE1" s="16"/>
      <c r="ANF1" s="16"/>
      <c r="ANG1" s="16"/>
      <c r="ANH1" s="16"/>
      <c r="ANI1" s="16"/>
      <c r="ANJ1" s="16"/>
      <c r="ANK1" s="16"/>
      <c r="ANL1" s="16"/>
      <c r="ANM1" s="16"/>
      <c r="ANN1" s="16"/>
      <c r="ANO1" s="16"/>
      <c r="ANP1" s="16"/>
      <c r="ANQ1" s="16"/>
      <c r="ANR1" s="16"/>
      <c r="ANS1" s="16"/>
      <c r="ANT1" s="16"/>
      <c r="ANU1" s="16"/>
      <c r="ANV1" s="16"/>
      <c r="ANW1" s="16"/>
      <c r="ANX1" s="16"/>
      <c r="ANY1" s="16"/>
      <c r="ANZ1" s="16"/>
      <c r="AOA1" s="16"/>
      <c r="AOB1" s="16"/>
      <c r="AOC1" s="16"/>
      <c r="AOD1" s="16"/>
      <c r="AOE1" s="16"/>
      <c r="AOF1" s="16"/>
      <c r="AOG1" s="16"/>
      <c r="AOH1" s="16"/>
      <c r="AOI1" s="16"/>
      <c r="AOJ1" s="16"/>
      <c r="AOK1" s="16"/>
      <c r="AOL1" s="16"/>
      <c r="AOM1" s="16"/>
      <c r="AON1" s="16"/>
      <c r="AOO1" s="16"/>
      <c r="AOP1" s="16"/>
      <c r="AOQ1" s="16"/>
      <c r="AOR1" s="16"/>
      <c r="AOS1" s="16"/>
      <c r="AOT1" s="16"/>
      <c r="AOU1" s="16"/>
      <c r="AOV1" s="16"/>
      <c r="AOW1" s="16"/>
      <c r="AOX1" s="16"/>
      <c r="AOY1" s="16"/>
      <c r="AOZ1" s="16"/>
      <c r="APA1" s="16"/>
      <c r="APB1" s="16"/>
      <c r="APC1" s="16"/>
      <c r="APD1" s="16"/>
      <c r="APE1" s="16"/>
      <c r="APF1" s="16"/>
      <c r="APG1" s="16"/>
      <c r="APH1" s="16"/>
      <c r="API1" s="16"/>
      <c r="APJ1" s="16"/>
      <c r="APK1" s="16"/>
      <c r="APL1" s="16"/>
      <c r="APM1" s="16"/>
      <c r="APN1" s="16"/>
      <c r="APO1" s="16"/>
      <c r="APP1" s="16"/>
      <c r="APQ1" s="16"/>
      <c r="APR1" s="16"/>
      <c r="APS1" s="16"/>
      <c r="APT1" s="16"/>
      <c r="APU1" s="16"/>
      <c r="APV1" s="16"/>
      <c r="APW1" s="16"/>
      <c r="APX1" s="16"/>
      <c r="APY1" s="16"/>
      <c r="APZ1" s="16"/>
      <c r="AQA1" s="16"/>
      <c r="AQB1" s="16"/>
      <c r="AQC1" s="16"/>
      <c r="AQD1" s="16"/>
      <c r="AQE1" s="16"/>
      <c r="AQF1" s="16"/>
      <c r="AQG1" s="16"/>
      <c r="AQH1" s="16"/>
      <c r="AQI1" s="16"/>
      <c r="AQJ1" s="16"/>
      <c r="AQK1" s="16"/>
      <c r="AQL1" s="16"/>
      <c r="AQM1" s="16"/>
      <c r="AQN1" s="16"/>
      <c r="AQO1" s="16"/>
      <c r="AQP1" s="16"/>
      <c r="AQQ1" s="16"/>
      <c r="AQR1" s="16"/>
      <c r="AQS1" s="16"/>
      <c r="AQT1" s="16"/>
      <c r="AQU1" s="16"/>
      <c r="AQV1" s="16"/>
      <c r="AQW1" s="16"/>
      <c r="AQX1" s="16"/>
      <c r="AQY1" s="16"/>
      <c r="AQZ1" s="16"/>
      <c r="ARA1" s="16"/>
      <c r="ARB1" s="16"/>
      <c r="ARC1" s="16"/>
      <c r="ARD1" s="16"/>
      <c r="ARE1" s="16"/>
      <c r="ARF1" s="16"/>
      <c r="ARG1" s="16"/>
      <c r="ARH1" s="16"/>
      <c r="ARI1" s="16"/>
      <c r="ARJ1" s="16"/>
      <c r="ARK1" s="16"/>
      <c r="ARL1" s="16"/>
      <c r="ARM1" s="16"/>
      <c r="ARN1" s="16"/>
      <c r="ARO1" s="16"/>
      <c r="ARP1" s="16"/>
      <c r="ARQ1" s="16"/>
      <c r="ARR1" s="16"/>
      <c r="ARS1" s="16"/>
      <c r="ART1" s="16"/>
      <c r="ARU1" s="16"/>
      <c r="ARV1" s="16"/>
      <c r="ARW1" s="16"/>
      <c r="ARX1" s="16"/>
      <c r="ARY1" s="16"/>
      <c r="ARZ1" s="16"/>
      <c r="ASA1" s="16"/>
      <c r="ASB1" s="16"/>
      <c r="ASC1" s="16"/>
      <c r="ASD1" s="16"/>
      <c r="ASE1" s="16"/>
      <c r="ASF1" s="16"/>
      <c r="ASG1" s="16"/>
      <c r="ASH1" s="16"/>
      <c r="ASI1" s="16"/>
      <c r="ASJ1" s="16"/>
      <c r="ASK1" s="16"/>
      <c r="ASL1" s="16"/>
      <c r="ASM1" s="16"/>
      <c r="ASN1" s="16"/>
      <c r="ASO1" s="16"/>
      <c r="ASP1" s="16"/>
      <c r="ASQ1" s="16"/>
      <c r="ASR1" s="16"/>
      <c r="ASS1" s="16"/>
      <c r="AST1" s="16"/>
      <c r="ASU1" s="16"/>
      <c r="ASV1" s="16"/>
      <c r="ASW1" s="16"/>
      <c r="ASX1" s="16"/>
      <c r="ASY1" s="16"/>
      <c r="ASZ1" s="16"/>
      <c r="ATA1" s="16"/>
      <c r="ATB1" s="16"/>
      <c r="ATC1" s="16"/>
      <c r="ATD1" s="16"/>
      <c r="ATE1" s="16"/>
      <c r="ATF1" s="16"/>
      <c r="ATG1" s="16"/>
      <c r="ATH1" s="16"/>
      <c r="ATI1" s="16"/>
      <c r="ATJ1" s="16"/>
      <c r="ATK1" s="16"/>
      <c r="ATL1" s="16"/>
      <c r="ATM1" s="16"/>
      <c r="ATN1" s="16"/>
      <c r="ATO1" s="16"/>
      <c r="ATP1" s="16"/>
      <c r="ATQ1" s="16"/>
      <c r="ATR1" s="16"/>
      <c r="ATS1" s="16"/>
      <c r="ATT1" s="16"/>
      <c r="ATU1" s="16"/>
      <c r="ATV1" s="16"/>
      <c r="ATW1" s="16"/>
      <c r="ATX1" s="16"/>
      <c r="ATY1" s="16"/>
      <c r="ATZ1" s="16"/>
      <c r="AUA1" s="16"/>
      <c r="AUB1" s="16"/>
      <c r="AUC1" s="16"/>
      <c r="AUD1" s="16"/>
      <c r="AUE1" s="16"/>
      <c r="AUF1" s="16"/>
      <c r="AUG1" s="16"/>
      <c r="AUH1" s="16"/>
      <c r="AUI1" s="16"/>
      <c r="AUJ1" s="16"/>
      <c r="AUK1" s="16"/>
      <c r="AUL1" s="16"/>
      <c r="AUM1" s="16"/>
      <c r="AUN1" s="16"/>
      <c r="AUO1" s="16"/>
      <c r="AUP1" s="16"/>
      <c r="AUQ1" s="16"/>
      <c r="AUR1" s="16"/>
      <c r="AUS1" s="16"/>
      <c r="AUT1" s="16"/>
      <c r="AUU1" s="16"/>
      <c r="AUV1" s="16"/>
      <c r="AUW1" s="16"/>
      <c r="AUX1" s="16"/>
      <c r="AUY1" s="16"/>
      <c r="AUZ1" s="16"/>
      <c r="AVA1" s="16"/>
      <c r="AVB1" s="16"/>
      <c r="AVC1" s="16"/>
      <c r="AVD1" s="16"/>
      <c r="AVE1" s="16"/>
      <c r="AVF1" s="16"/>
      <c r="AVG1" s="16"/>
      <c r="AVH1" s="16"/>
      <c r="AVI1" s="16"/>
      <c r="AVJ1" s="16"/>
      <c r="AVK1" s="16"/>
      <c r="AVL1" s="16"/>
      <c r="AVM1" s="16"/>
      <c r="AVN1" s="16"/>
      <c r="AVO1" s="16"/>
      <c r="AVP1" s="16"/>
      <c r="AVQ1" s="16"/>
      <c r="AVR1" s="16"/>
      <c r="AVS1" s="16"/>
      <c r="AVT1" s="16"/>
      <c r="AVU1" s="16"/>
      <c r="AVV1" s="16"/>
      <c r="AVW1" s="16"/>
      <c r="AVX1" s="16"/>
      <c r="AVY1" s="16"/>
      <c r="AVZ1" s="16"/>
      <c r="AWA1" s="16"/>
      <c r="AWB1" s="16"/>
      <c r="AWC1" s="16"/>
      <c r="AWD1" s="16"/>
      <c r="AWE1" s="16"/>
      <c r="AWF1" s="16"/>
      <c r="AWG1" s="16"/>
      <c r="AWH1" s="16"/>
      <c r="AWI1" s="16"/>
      <c r="AWJ1" s="16"/>
      <c r="AWK1" s="16"/>
      <c r="AWL1" s="16"/>
      <c r="AWM1" s="16"/>
      <c r="AWN1" s="16"/>
      <c r="AWO1" s="16"/>
      <c r="AWP1" s="16"/>
      <c r="AWQ1" s="16"/>
      <c r="AWR1" s="16"/>
      <c r="AWS1" s="16"/>
      <c r="AWT1" s="16"/>
      <c r="AWU1" s="16"/>
      <c r="AWV1" s="16"/>
      <c r="AWW1" s="16"/>
      <c r="AWX1" s="16"/>
      <c r="AWY1" s="16"/>
      <c r="AWZ1" s="16"/>
      <c r="AXA1" s="16"/>
      <c r="AXB1" s="16"/>
      <c r="AXC1" s="16"/>
      <c r="AXD1" s="16"/>
      <c r="AXE1" s="16"/>
      <c r="AXF1" s="16"/>
      <c r="AXG1" s="16"/>
      <c r="AXH1" s="16"/>
      <c r="AXI1" s="16"/>
      <c r="AXJ1" s="16"/>
      <c r="AXK1" s="16"/>
      <c r="AXL1" s="16"/>
      <c r="AXM1" s="16"/>
      <c r="AXN1" s="16"/>
      <c r="AXO1" s="16"/>
      <c r="AXP1" s="16"/>
      <c r="AXQ1" s="16"/>
      <c r="AXR1" s="16"/>
      <c r="AXS1" s="16"/>
      <c r="AXT1" s="16"/>
      <c r="AXU1" s="16"/>
      <c r="AXV1" s="16"/>
      <c r="AXW1" s="16"/>
      <c r="AXX1" s="16"/>
      <c r="AXY1" s="16"/>
      <c r="AXZ1" s="16"/>
      <c r="AYA1" s="16"/>
      <c r="AYB1" s="16"/>
      <c r="AYC1" s="16"/>
      <c r="AYD1" s="16"/>
      <c r="AYE1" s="16"/>
      <c r="AYF1" s="16"/>
      <c r="AYG1" s="16"/>
      <c r="AYH1" s="16"/>
      <c r="AYI1" s="16"/>
      <c r="AYJ1" s="16"/>
      <c r="AYK1" s="16"/>
      <c r="AYL1" s="16"/>
      <c r="AYM1" s="16"/>
      <c r="AYN1" s="16"/>
      <c r="AYO1" s="16"/>
      <c r="AYP1" s="16"/>
      <c r="AYQ1" s="16"/>
      <c r="AYR1" s="16"/>
      <c r="AYS1" s="16"/>
      <c r="AYT1" s="16"/>
      <c r="AYU1" s="16"/>
      <c r="AYV1" s="16"/>
      <c r="AYW1" s="16"/>
      <c r="AYX1" s="16"/>
      <c r="AYY1" s="16"/>
      <c r="AYZ1" s="16"/>
      <c r="AZA1" s="16"/>
      <c r="AZB1" s="16"/>
      <c r="AZC1" s="16"/>
      <c r="AZD1" s="16"/>
      <c r="AZE1" s="16"/>
      <c r="AZF1" s="16"/>
      <c r="AZG1" s="16"/>
      <c r="AZH1" s="16"/>
      <c r="AZI1" s="16"/>
      <c r="AZJ1" s="16"/>
      <c r="AZK1" s="16"/>
      <c r="AZL1" s="16"/>
      <c r="AZM1" s="16"/>
      <c r="AZN1" s="16"/>
      <c r="AZO1" s="16"/>
      <c r="AZP1" s="16"/>
      <c r="AZQ1" s="16"/>
      <c r="AZR1" s="16"/>
      <c r="AZS1" s="16"/>
      <c r="AZT1" s="16"/>
      <c r="AZU1" s="16"/>
      <c r="AZV1" s="16"/>
      <c r="AZW1" s="16"/>
      <c r="AZX1" s="16"/>
      <c r="AZY1" s="16"/>
      <c r="AZZ1" s="16"/>
      <c r="BAA1" s="16"/>
      <c r="BAB1" s="16"/>
      <c r="BAC1" s="16"/>
      <c r="BAD1" s="16"/>
      <c r="BAE1" s="16"/>
      <c r="BAF1" s="16"/>
      <c r="BAG1" s="16"/>
      <c r="BAH1" s="16"/>
      <c r="BAI1" s="16"/>
      <c r="BAJ1" s="16"/>
      <c r="BAK1" s="16"/>
      <c r="BAL1" s="16"/>
      <c r="BAM1" s="16"/>
      <c r="BAN1" s="16"/>
      <c r="BAO1" s="16"/>
      <c r="BAP1" s="16"/>
      <c r="BAQ1" s="16"/>
      <c r="BAR1" s="16"/>
      <c r="BAS1" s="16"/>
      <c r="BAT1" s="16"/>
      <c r="BAU1" s="16"/>
      <c r="BAV1" s="16"/>
      <c r="BAW1" s="16"/>
      <c r="BAX1" s="16"/>
      <c r="BAY1" s="16"/>
      <c r="BAZ1" s="16"/>
      <c r="BBA1" s="16"/>
      <c r="BBB1" s="16"/>
      <c r="BBC1" s="16"/>
      <c r="BBD1" s="16"/>
      <c r="BBE1" s="16"/>
      <c r="BBF1" s="16"/>
      <c r="BBG1" s="16"/>
      <c r="BBH1" s="16"/>
      <c r="BBI1" s="16"/>
      <c r="BBJ1" s="16"/>
      <c r="BBK1" s="16"/>
      <c r="BBL1" s="16"/>
      <c r="BBM1" s="16"/>
      <c r="BBN1" s="16"/>
      <c r="BBO1" s="16"/>
      <c r="BBP1" s="16"/>
      <c r="BBQ1" s="16"/>
      <c r="BBR1" s="16"/>
      <c r="BBS1" s="16"/>
      <c r="BBT1" s="16"/>
      <c r="BBU1" s="16"/>
      <c r="BBV1" s="16"/>
      <c r="BBW1" s="16"/>
      <c r="BBX1" s="16"/>
      <c r="BBY1" s="16"/>
      <c r="BBZ1" s="16"/>
      <c r="BCA1" s="16"/>
      <c r="BCB1" s="16"/>
      <c r="BCC1" s="16"/>
      <c r="BCD1" s="16"/>
      <c r="BCE1" s="16"/>
      <c r="BCF1" s="16"/>
      <c r="BCG1" s="16"/>
      <c r="BCH1" s="16"/>
      <c r="BCI1" s="16"/>
      <c r="BCJ1" s="16"/>
      <c r="BCK1" s="16"/>
      <c r="BCL1" s="16"/>
      <c r="BCM1" s="16"/>
      <c r="BCN1" s="16"/>
      <c r="BCO1" s="16"/>
      <c r="BCP1" s="16"/>
      <c r="BCQ1" s="16"/>
      <c r="BCR1" s="16"/>
      <c r="BCS1" s="16"/>
      <c r="BCT1" s="16"/>
      <c r="BCU1" s="16"/>
      <c r="BCV1" s="16"/>
      <c r="BCW1" s="16"/>
      <c r="BCX1" s="16"/>
      <c r="BCY1" s="16"/>
      <c r="BCZ1" s="16"/>
      <c r="BDA1" s="16"/>
      <c r="BDB1" s="16"/>
      <c r="BDC1" s="16"/>
      <c r="BDD1" s="16"/>
      <c r="BDE1" s="16"/>
      <c r="BDF1" s="16"/>
      <c r="BDG1" s="16"/>
      <c r="BDH1" s="16"/>
      <c r="BDI1" s="16"/>
      <c r="BDJ1" s="16"/>
      <c r="BDK1" s="16"/>
      <c r="BDL1" s="16"/>
      <c r="BDM1" s="16"/>
      <c r="BDN1" s="16"/>
      <c r="BDO1" s="16"/>
      <c r="BDP1" s="16"/>
      <c r="BDQ1" s="16"/>
      <c r="BDR1" s="16"/>
      <c r="BDS1" s="16"/>
      <c r="BDT1" s="16"/>
      <c r="BDU1" s="16"/>
      <c r="BDV1" s="16"/>
      <c r="BDW1" s="16"/>
      <c r="BDX1" s="16"/>
      <c r="BDY1" s="16"/>
      <c r="BDZ1" s="16"/>
      <c r="BEA1" s="16"/>
      <c r="BEB1" s="16"/>
      <c r="BEC1" s="16"/>
      <c r="BED1" s="16"/>
      <c r="BEE1" s="16"/>
      <c r="BEF1" s="16"/>
      <c r="BEG1" s="16"/>
      <c r="BEH1" s="16"/>
      <c r="BEI1" s="16"/>
      <c r="BEJ1" s="16"/>
      <c r="BEK1" s="16"/>
      <c r="BEL1" s="16"/>
      <c r="BEM1" s="16"/>
      <c r="BEN1" s="16"/>
      <c r="BEO1" s="16"/>
      <c r="BEP1" s="16"/>
      <c r="BEQ1" s="16"/>
      <c r="BER1" s="16"/>
      <c r="BES1" s="15" t="s">
        <v>68</v>
      </c>
      <c r="BET1" s="15" t="s">
        <v>27</v>
      </c>
      <c r="BEU1" s="15" t="s">
        <v>28</v>
      </c>
      <c r="BEV1" s="16" t="s">
        <v>29</v>
      </c>
      <c r="BEW1" s="15" t="s">
        <v>30</v>
      </c>
      <c r="BEX1" s="16" t="s">
        <v>66</v>
      </c>
      <c r="BEY1" s="16"/>
      <c r="BEZ1" s="16"/>
      <c r="BFA1" s="16"/>
      <c r="BFB1" s="16"/>
      <c r="BFC1" s="16"/>
      <c r="BFD1" s="16"/>
      <c r="BFE1" s="16"/>
      <c r="BFF1" s="16"/>
      <c r="BFG1" s="16"/>
      <c r="BFH1" s="16"/>
      <c r="BFI1" s="16"/>
      <c r="BFJ1" s="16"/>
      <c r="BFK1" s="16"/>
      <c r="BFL1" s="16"/>
      <c r="BFM1" s="16"/>
      <c r="BFN1" s="16"/>
      <c r="BFO1" s="16"/>
      <c r="BFP1" s="16"/>
      <c r="BFQ1" s="16"/>
      <c r="BFR1" s="16"/>
      <c r="BFS1" s="16"/>
      <c r="BFT1" s="16"/>
      <c r="BFU1" s="16"/>
      <c r="BFV1" s="16"/>
      <c r="BFW1" s="16"/>
      <c r="BFX1" s="16"/>
      <c r="BFY1" s="16"/>
      <c r="BFZ1" s="16"/>
      <c r="BGA1" s="16"/>
      <c r="BGB1" s="16"/>
      <c r="BGC1" s="16"/>
      <c r="BGD1" s="16"/>
      <c r="BGE1" s="16"/>
      <c r="BGF1" s="16"/>
      <c r="BGG1" s="16"/>
      <c r="BGH1" s="16"/>
      <c r="BGI1" s="16"/>
      <c r="BGJ1" s="16"/>
      <c r="BGK1" s="16"/>
      <c r="BGL1" s="16"/>
      <c r="BGM1" s="16"/>
      <c r="BGN1" s="16"/>
      <c r="BGO1" s="16"/>
      <c r="BGP1" s="16"/>
      <c r="BGQ1" s="16"/>
      <c r="BGR1" s="16"/>
      <c r="BGS1" s="16"/>
      <c r="BGT1" s="16"/>
      <c r="BGU1" s="16"/>
      <c r="BGV1" s="16"/>
      <c r="BGW1" s="16"/>
      <c r="BGX1" s="16"/>
      <c r="BGY1" s="16"/>
      <c r="BGZ1" s="16"/>
      <c r="BHA1" s="16"/>
      <c r="BHB1" s="16"/>
      <c r="BHC1" s="16"/>
      <c r="BHD1" s="16"/>
      <c r="BHE1" s="16"/>
      <c r="BHF1" s="16"/>
      <c r="BHG1" s="16"/>
      <c r="BHH1" s="16"/>
      <c r="BHI1" s="16"/>
      <c r="BHJ1" s="16"/>
      <c r="BHK1" s="16"/>
      <c r="BHL1" s="16"/>
      <c r="BHM1" s="16"/>
      <c r="BHN1" s="16"/>
      <c r="BHO1" s="16"/>
      <c r="BHP1" s="16"/>
      <c r="BHQ1" s="16"/>
      <c r="BHR1" s="16"/>
      <c r="BHS1" s="16"/>
      <c r="BHT1" s="16"/>
      <c r="BHU1" s="16"/>
      <c r="BHV1" s="16"/>
      <c r="BHW1" s="16"/>
      <c r="BHX1" s="16"/>
      <c r="BHY1" s="16"/>
      <c r="BHZ1" s="16"/>
      <c r="BIA1" s="16"/>
      <c r="BIB1" s="16"/>
      <c r="BIC1" s="16"/>
      <c r="BID1" s="16"/>
      <c r="BIE1" s="16"/>
      <c r="BIF1" s="16"/>
      <c r="BIG1" s="16"/>
      <c r="BIH1" s="16"/>
      <c r="BII1" s="16"/>
      <c r="BIJ1" s="16"/>
      <c r="BIK1" s="16"/>
      <c r="BIL1" s="16"/>
      <c r="BIM1" s="16"/>
      <c r="BIN1" s="16"/>
      <c r="BIO1" s="15" t="s">
        <v>69</v>
      </c>
      <c r="BIP1" s="15" t="s">
        <v>13</v>
      </c>
      <c r="BIQ1" s="15" t="s">
        <v>70</v>
      </c>
      <c r="BIR1" s="15" t="s">
        <v>71</v>
      </c>
      <c r="BIS1" s="16" t="s">
        <v>72</v>
      </c>
      <c r="BIT1" s="15" t="s">
        <v>73</v>
      </c>
      <c r="BIU1" s="15" t="s">
        <v>74</v>
      </c>
      <c r="BIV1" s="15" t="s">
        <v>75</v>
      </c>
      <c r="BIW1" s="15" t="s">
        <v>17</v>
      </c>
      <c r="BIX1" s="15" t="s">
        <v>18</v>
      </c>
      <c r="BIY1" s="17" t="s">
        <v>76</v>
      </c>
      <c r="BIZ1" s="17" t="s">
        <v>77</v>
      </c>
      <c r="BJA1" s="17" t="s">
        <v>78</v>
      </c>
      <c r="BJB1" s="17" t="s">
        <v>79</v>
      </c>
      <c r="BJC1" s="18" t="s">
        <v>80</v>
      </c>
      <c r="BJD1" s="15" t="s">
        <v>81</v>
      </c>
      <c r="BJE1" s="15" t="s">
        <v>82</v>
      </c>
      <c r="BJF1" s="15" t="s">
        <v>83</v>
      </c>
      <c r="BJG1" s="15" t="s">
        <v>27</v>
      </c>
      <c r="BJH1" s="15" t="s">
        <v>28</v>
      </c>
      <c r="BJI1" s="15" t="s">
        <v>29</v>
      </c>
      <c r="BJJ1" s="15" t="s">
        <v>30</v>
      </c>
      <c r="BJK1" s="16" t="s">
        <v>84</v>
      </c>
      <c r="BJL1" s="16" t="s">
        <v>85</v>
      </c>
      <c r="BJM1" s="16"/>
      <c r="BJN1" s="16"/>
      <c r="BJO1" s="16"/>
      <c r="BJP1" s="16"/>
      <c r="BJQ1" s="16"/>
      <c r="BJR1" s="16"/>
      <c r="BJS1" s="16"/>
      <c r="BJT1" s="16"/>
      <c r="BJU1" s="16"/>
      <c r="BJV1" s="16"/>
      <c r="BJW1" s="16"/>
      <c r="BJX1" s="16"/>
      <c r="BJY1" s="16"/>
      <c r="BJZ1" s="16"/>
      <c r="BKA1" s="16"/>
      <c r="BKB1" s="16"/>
      <c r="BKC1" s="16"/>
      <c r="BKD1" s="16"/>
      <c r="BKE1" s="16"/>
      <c r="BKF1" s="16"/>
      <c r="BKG1" s="16"/>
      <c r="BKH1" s="16"/>
      <c r="BKI1" s="16"/>
      <c r="BKJ1" s="16"/>
      <c r="BKK1" s="16"/>
      <c r="BKL1" s="16"/>
      <c r="BKM1" s="16"/>
      <c r="BKN1" s="16"/>
      <c r="BKO1" s="16"/>
      <c r="BKP1" s="16"/>
      <c r="BKQ1" s="16"/>
      <c r="BKR1" s="16"/>
      <c r="BKS1" s="16"/>
      <c r="BKT1" s="16"/>
      <c r="BKU1" s="16"/>
      <c r="BKV1" s="16"/>
      <c r="BKW1" s="16"/>
      <c r="BKX1" s="16"/>
      <c r="BKY1" s="16"/>
      <c r="BKZ1" s="16"/>
      <c r="BLA1" s="16"/>
      <c r="BLB1" s="16"/>
      <c r="BLC1" s="16"/>
      <c r="BLD1" s="16"/>
      <c r="BLE1" s="16"/>
      <c r="BLF1" s="16"/>
      <c r="BLG1" s="16"/>
      <c r="BLH1" s="16"/>
      <c r="BLI1" s="16"/>
      <c r="BLJ1" s="16"/>
      <c r="BLK1" s="16"/>
      <c r="BLL1" s="16"/>
      <c r="BLM1" s="16"/>
      <c r="BLN1" s="16"/>
      <c r="BLO1" s="16"/>
      <c r="BLP1" s="16"/>
      <c r="BLQ1" s="16"/>
      <c r="BLR1" s="16"/>
      <c r="BLS1" s="16"/>
      <c r="BLT1" s="16"/>
      <c r="BLU1" s="16"/>
      <c r="BLV1" s="16"/>
      <c r="BLW1" s="16"/>
      <c r="BLX1" s="16"/>
      <c r="BLY1" s="16"/>
      <c r="BLZ1" s="16"/>
      <c r="BMA1" s="16"/>
      <c r="BMB1" s="16"/>
      <c r="BMC1" s="16"/>
      <c r="BMD1" s="16"/>
      <c r="BME1" s="16"/>
      <c r="BMF1" s="16"/>
      <c r="BMG1" s="16"/>
      <c r="BMH1" s="16"/>
      <c r="BMI1" s="16"/>
      <c r="BMJ1" s="16"/>
      <c r="BMK1" s="16"/>
      <c r="BML1" s="16"/>
      <c r="BMM1" s="16"/>
      <c r="BMN1" s="16"/>
      <c r="BMO1" s="16"/>
      <c r="BMP1" s="16"/>
      <c r="BMQ1" s="16"/>
      <c r="BMR1" s="16"/>
      <c r="BMS1" s="16"/>
      <c r="BMT1" s="16"/>
      <c r="BMU1" s="16"/>
      <c r="BMV1" s="16"/>
      <c r="BMW1" s="16"/>
      <c r="BMX1" s="16"/>
      <c r="BMY1" s="16"/>
      <c r="BMZ1" s="16"/>
      <c r="BNA1" s="16"/>
      <c r="BNB1" s="16"/>
      <c r="BNC1" s="16"/>
      <c r="BND1" s="16"/>
      <c r="BNE1" s="16"/>
      <c r="BNF1" s="16"/>
      <c r="BNG1" s="16"/>
      <c r="BNH1" s="16"/>
      <c r="BNI1" s="16"/>
      <c r="BNJ1" s="16"/>
      <c r="BNK1" s="16"/>
      <c r="BNL1" s="16"/>
      <c r="BNM1" s="16"/>
      <c r="BNN1" s="16"/>
      <c r="BNO1" s="16"/>
      <c r="BNP1" s="16"/>
      <c r="BNQ1" s="16"/>
      <c r="BNR1" s="16"/>
      <c r="BNS1" s="16"/>
      <c r="BNT1" s="16"/>
      <c r="BNU1" s="16"/>
      <c r="BNV1" s="16"/>
      <c r="BNW1" s="16"/>
      <c r="BNX1" s="16"/>
      <c r="BNY1" s="16"/>
      <c r="BNZ1" s="16"/>
      <c r="BOA1" s="16"/>
      <c r="BOB1" s="16"/>
      <c r="BOC1" s="16"/>
      <c r="BOD1" s="16"/>
      <c r="BOE1" s="16"/>
      <c r="BOF1" s="16"/>
      <c r="BOG1" s="16"/>
      <c r="BOH1" s="16"/>
      <c r="BOI1" s="16"/>
      <c r="BOJ1" s="16"/>
      <c r="BOK1" s="16"/>
      <c r="BOL1" s="16"/>
      <c r="BOM1" s="16"/>
      <c r="BON1" s="16"/>
      <c r="BOO1" s="16"/>
      <c r="BOP1" s="16"/>
      <c r="BOQ1" s="16"/>
      <c r="BOR1" s="16"/>
      <c r="BOS1" s="16"/>
      <c r="BOT1" s="16"/>
      <c r="BOU1" s="16"/>
      <c r="BOV1" s="16"/>
      <c r="BOW1" s="16"/>
      <c r="BOX1" s="16"/>
      <c r="BOY1" s="16"/>
      <c r="BOZ1" s="16"/>
      <c r="BPA1" s="16"/>
      <c r="BPB1" s="16"/>
      <c r="BPC1" s="16"/>
      <c r="BPD1" s="16"/>
      <c r="BPE1" s="16"/>
      <c r="BPF1" s="16"/>
      <c r="BPG1" s="16"/>
      <c r="BPH1" s="16"/>
      <c r="BPI1" s="16"/>
      <c r="BPJ1" s="16"/>
      <c r="BPK1" s="16"/>
      <c r="BPL1" s="16"/>
      <c r="BPM1" s="16"/>
      <c r="BPN1" s="16"/>
      <c r="BPO1" s="16"/>
      <c r="BPP1" s="16"/>
      <c r="BPQ1" s="16"/>
      <c r="BPR1" s="16"/>
      <c r="BPS1" s="16"/>
      <c r="BPT1" s="16"/>
      <c r="BPU1" s="16"/>
      <c r="BPV1" s="16"/>
      <c r="BPW1" s="16"/>
      <c r="BPX1" s="16"/>
      <c r="BPY1" s="16"/>
      <c r="BPZ1" s="16"/>
      <c r="BQA1" s="16"/>
      <c r="BQB1" s="16"/>
      <c r="BQC1" s="16"/>
      <c r="BQD1" s="16"/>
      <c r="BQE1" s="16"/>
      <c r="BQF1" s="16"/>
      <c r="BQG1" s="16"/>
      <c r="BQH1" s="16"/>
      <c r="BQI1" s="16"/>
      <c r="BQJ1" s="16"/>
      <c r="BQK1" s="16"/>
      <c r="BQL1" s="16"/>
      <c r="BQM1" s="16"/>
      <c r="BQN1" s="16"/>
      <c r="BQO1" s="16"/>
      <c r="BQP1" s="16"/>
      <c r="BQQ1" s="16"/>
      <c r="BQR1" s="16"/>
      <c r="BQS1" s="16"/>
      <c r="BQT1" s="16"/>
      <c r="BQU1" s="16"/>
      <c r="BQV1" s="16"/>
      <c r="BQW1" s="16"/>
      <c r="BQX1" s="16"/>
      <c r="BQY1" s="16"/>
      <c r="BQZ1" s="16"/>
      <c r="BRA1" s="16"/>
      <c r="BRB1" s="16"/>
      <c r="BRC1" s="16"/>
      <c r="BRD1" s="16"/>
      <c r="BRE1" s="16"/>
      <c r="BRF1" s="16"/>
      <c r="BRG1" s="16"/>
      <c r="BRH1" s="16"/>
      <c r="BRI1" s="16"/>
      <c r="BRJ1" s="16"/>
      <c r="BRK1" s="16"/>
      <c r="BRL1" s="16"/>
      <c r="BRM1" s="16"/>
      <c r="BRN1" s="16"/>
      <c r="BRO1" s="16"/>
      <c r="BRP1" s="16"/>
      <c r="BRQ1" s="16"/>
      <c r="BRR1" s="16"/>
      <c r="BRS1" s="16"/>
      <c r="BRT1" s="16"/>
      <c r="BRU1" s="16"/>
      <c r="BRV1" s="16"/>
      <c r="BRW1" s="16"/>
      <c r="BRX1" s="16"/>
      <c r="BRY1" s="16"/>
      <c r="BRZ1" s="16"/>
      <c r="BSA1" s="16"/>
      <c r="BSB1" s="16"/>
      <c r="BSC1" s="16"/>
      <c r="BSD1" s="16"/>
      <c r="BSE1" s="16"/>
      <c r="BSF1" s="16"/>
      <c r="BSG1" s="16"/>
      <c r="BSH1" s="16"/>
      <c r="BSI1" s="16"/>
      <c r="BSJ1" s="16"/>
      <c r="BSK1" s="16"/>
      <c r="BSL1" s="16"/>
      <c r="BSM1" s="16"/>
      <c r="BSN1" s="16"/>
      <c r="BSO1" s="16"/>
      <c r="BSP1" s="16"/>
      <c r="BSQ1" s="16"/>
      <c r="BSR1" s="16"/>
      <c r="BSS1" s="16"/>
      <c r="BST1" s="16"/>
      <c r="BSU1" s="16"/>
      <c r="BSV1" s="16"/>
      <c r="BSW1" s="16"/>
      <c r="BSX1" s="16"/>
      <c r="BSY1" s="16"/>
      <c r="BSZ1" s="16"/>
      <c r="BTA1" s="16"/>
      <c r="BTB1" s="16"/>
      <c r="BTC1" s="16"/>
      <c r="BTD1" s="16"/>
      <c r="BTE1" s="16"/>
      <c r="BTF1" s="16"/>
      <c r="BTG1" s="16"/>
      <c r="BTH1" s="16"/>
      <c r="BTI1" s="16"/>
      <c r="BTJ1" s="16"/>
      <c r="BTK1" s="16"/>
      <c r="BTL1" s="16"/>
      <c r="BTM1" s="16"/>
      <c r="BTN1" s="16"/>
      <c r="BTO1" s="16"/>
      <c r="BTP1" s="16"/>
      <c r="BTQ1" s="16"/>
      <c r="BTR1" s="16"/>
      <c r="BTS1" s="16"/>
      <c r="BTT1" s="16"/>
      <c r="BTU1" s="16"/>
      <c r="BTV1" s="16"/>
      <c r="BTW1" s="16"/>
      <c r="BTX1" s="16"/>
      <c r="BTY1" s="16"/>
      <c r="BTZ1" s="16"/>
      <c r="BUA1" s="16"/>
      <c r="BUB1" s="16"/>
      <c r="BUC1" s="15" t="s">
        <v>86</v>
      </c>
      <c r="BUD1" s="15" t="s">
        <v>27</v>
      </c>
      <c r="BUE1" s="15" t="s">
        <v>28</v>
      </c>
      <c r="BUF1" s="16" t="s">
        <v>29</v>
      </c>
      <c r="BUG1" s="15" t="s">
        <v>30</v>
      </c>
      <c r="BUH1" s="16" t="s">
        <v>63</v>
      </c>
      <c r="BUI1" s="16" t="s">
        <v>64</v>
      </c>
      <c r="BUJ1" s="16" t="s">
        <v>156</v>
      </c>
      <c r="BUK1" s="16" t="s">
        <v>157</v>
      </c>
      <c r="BUL1" s="16" t="s">
        <v>158</v>
      </c>
      <c r="BUM1" s="16" t="s">
        <v>159</v>
      </c>
      <c r="BUN1" s="16" t="s">
        <v>160</v>
      </c>
      <c r="BUO1" s="16" t="s">
        <v>161</v>
      </c>
      <c r="BUP1" s="16" t="s">
        <v>162</v>
      </c>
      <c r="BUQ1" s="16" t="s">
        <v>163</v>
      </c>
      <c r="BUR1" s="16" t="s">
        <v>164</v>
      </c>
      <c r="BUS1" s="16" t="s">
        <v>165</v>
      </c>
      <c r="BUT1" s="16" t="s">
        <v>166</v>
      </c>
      <c r="BUU1" s="16" t="s">
        <v>167</v>
      </c>
      <c r="BUV1" s="16" t="s">
        <v>168</v>
      </c>
      <c r="BUW1" s="16" t="s">
        <v>169</v>
      </c>
      <c r="BUX1" s="16" t="s">
        <v>170</v>
      </c>
      <c r="BUY1" s="16" t="s">
        <v>171</v>
      </c>
      <c r="BUZ1" s="16" t="s">
        <v>172</v>
      </c>
      <c r="BVA1" s="16" t="s">
        <v>173</v>
      </c>
      <c r="BVB1" s="16" t="s">
        <v>174</v>
      </c>
      <c r="BVC1" s="16" t="s">
        <v>175</v>
      </c>
      <c r="BVD1" s="16" t="s">
        <v>176</v>
      </c>
      <c r="BVE1" s="16" t="s">
        <v>177</v>
      </c>
      <c r="BVF1" s="16" t="s">
        <v>178</v>
      </c>
      <c r="BVG1" s="16" t="s">
        <v>179</v>
      </c>
      <c r="BVH1" s="16" t="s">
        <v>180</v>
      </c>
      <c r="BVI1" s="16" t="s">
        <v>181</v>
      </c>
      <c r="BVJ1" s="16" t="s">
        <v>182</v>
      </c>
      <c r="BVK1" s="16" t="s">
        <v>183</v>
      </c>
      <c r="BVL1" s="16" t="s">
        <v>184</v>
      </c>
      <c r="BVM1" s="16" t="s">
        <v>185</v>
      </c>
      <c r="BVN1" s="16" t="s">
        <v>186</v>
      </c>
      <c r="BVO1" s="16" t="s">
        <v>187</v>
      </c>
      <c r="BVP1" s="16" t="s">
        <v>188</v>
      </c>
      <c r="BVQ1" s="16" t="s">
        <v>189</v>
      </c>
      <c r="BVR1" s="16" t="s">
        <v>190</v>
      </c>
      <c r="BVS1" s="16" t="s">
        <v>191</v>
      </c>
      <c r="BVT1" s="16" t="s">
        <v>192</v>
      </c>
      <c r="BVU1" s="16" t="s">
        <v>193</v>
      </c>
      <c r="BVV1" s="16" t="s">
        <v>194</v>
      </c>
      <c r="BVW1" s="16" t="s">
        <v>195</v>
      </c>
      <c r="BVX1" s="16" t="s">
        <v>196</v>
      </c>
      <c r="BVY1" s="16" t="s">
        <v>197</v>
      </c>
      <c r="BVZ1" s="16" t="s">
        <v>198</v>
      </c>
      <c r="BWA1" s="16" t="s">
        <v>199</v>
      </c>
      <c r="BWB1" s="16" t="s">
        <v>200</v>
      </c>
      <c r="BWC1" s="16" t="s">
        <v>201</v>
      </c>
      <c r="BWD1" s="16" t="s">
        <v>202</v>
      </c>
      <c r="BWE1" s="16" t="s">
        <v>203</v>
      </c>
      <c r="BWF1" s="16" t="s">
        <v>204</v>
      </c>
      <c r="BWG1" s="16" t="s">
        <v>205</v>
      </c>
      <c r="BWH1" s="16" t="s">
        <v>206</v>
      </c>
      <c r="BWI1" s="16" t="s">
        <v>207</v>
      </c>
      <c r="BWJ1" s="16" t="s">
        <v>208</v>
      </c>
      <c r="BWK1" s="16" t="s">
        <v>209</v>
      </c>
      <c r="BWL1" s="16" t="s">
        <v>210</v>
      </c>
      <c r="BWM1" s="16" t="s">
        <v>211</v>
      </c>
      <c r="BWN1" s="16" t="s">
        <v>212</v>
      </c>
      <c r="BWO1" s="16" t="s">
        <v>213</v>
      </c>
      <c r="BWP1" s="16" t="s">
        <v>214</v>
      </c>
      <c r="BWQ1" s="16" t="s">
        <v>215</v>
      </c>
      <c r="BWR1" s="16" t="s">
        <v>216</v>
      </c>
      <c r="BWS1" s="16" t="s">
        <v>217</v>
      </c>
      <c r="BWT1" s="16" t="s">
        <v>218</v>
      </c>
      <c r="BWU1" s="16" t="s">
        <v>219</v>
      </c>
      <c r="BWV1" s="16" t="s">
        <v>220</v>
      </c>
      <c r="BWW1" s="16" t="s">
        <v>221</v>
      </c>
      <c r="BWX1" s="16" t="s">
        <v>222</v>
      </c>
      <c r="BWY1" s="16" t="s">
        <v>223</v>
      </c>
      <c r="BWZ1" s="16" t="s">
        <v>224</v>
      </c>
      <c r="BXA1" s="16" t="s">
        <v>225</v>
      </c>
      <c r="BXB1" s="16" t="s">
        <v>226</v>
      </c>
      <c r="BXC1" s="16" t="s">
        <v>227</v>
      </c>
      <c r="BXD1" s="16" t="s">
        <v>228</v>
      </c>
      <c r="BXE1" s="16" t="s">
        <v>229</v>
      </c>
      <c r="BXF1" s="16" t="s">
        <v>230</v>
      </c>
      <c r="BXG1" s="16" t="s">
        <v>231</v>
      </c>
      <c r="BXH1" s="16" t="s">
        <v>232</v>
      </c>
      <c r="BXI1" s="16" t="s">
        <v>233</v>
      </c>
      <c r="BXJ1" s="16" t="s">
        <v>234</v>
      </c>
      <c r="BXK1" s="16" t="s">
        <v>235</v>
      </c>
      <c r="BXL1" s="16" t="s">
        <v>236</v>
      </c>
      <c r="BXM1" s="16" t="s">
        <v>237</v>
      </c>
      <c r="BXN1" s="16" t="s">
        <v>238</v>
      </c>
      <c r="BXO1" s="16" t="s">
        <v>239</v>
      </c>
      <c r="BXP1" s="16" t="s">
        <v>240</v>
      </c>
      <c r="BXQ1" s="16" t="s">
        <v>241</v>
      </c>
      <c r="BXR1" s="16" t="s">
        <v>242</v>
      </c>
      <c r="BXS1" s="16" t="s">
        <v>243</v>
      </c>
      <c r="BXT1" s="16" t="s">
        <v>244</v>
      </c>
      <c r="BXU1" s="16" t="s">
        <v>245</v>
      </c>
      <c r="BXV1" s="16" t="s">
        <v>246</v>
      </c>
      <c r="BXW1" s="16" t="s">
        <v>247</v>
      </c>
      <c r="BXX1" s="16" t="s">
        <v>248</v>
      </c>
      <c r="BXY1" s="15" t="s">
        <v>87</v>
      </c>
      <c r="BXZ1" s="15" t="s">
        <v>27</v>
      </c>
      <c r="BYA1" s="15" t="s">
        <v>28</v>
      </c>
      <c r="BYB1" s="16" t="s">
        <v>29</v>
      </c>
      <c r="BYC1" s="15" t="s">
        <v>30</v>
      </c>
      <c r="BYD1" s="16" t="s">
        <v>88</v>
      </c>
      <c r="BYE1" s="16" t="s">
        <v>89</v>
      </c>
      <c r="BYF1" s="16" t="s">
        <v>90</v>
      </c>
      <c r="BYG1" s="16" t="s">
        <v>91</v>
      </c>
      <c r="BYH1" s="16" t="s">
        <v>92</v>
      </c>
      <c r="BYI1" s="16" t="s">
        <v>93</v>
      </c>
      <c r="BYJ1" s="16" t="s">
        <v>94</v>
      </c>
      <c r="BYK1" s="16"/>
      <c r="BYL1" s="16"/>
      <c r="BYM1" s="16"/>
      <c r="BYN1" s="16"/>
      <c r="BYO1" s="16"/>
      <c r="BYP1" s="16"/>
      <c r="BYQ1" s="16"/>
      <c r="BYR1" s="16"/>
      <c r="BYS1" s="16"/>
      <c r="BYT1" s="16"/>
      <c r="BYU1" s="16"/>
      <c r="BYV1" s="16"/>
      <c r="BYW1" s="16"/>
      <c r="BYX1" s="16"/>
      <c r="BYY1" s="16"/>
      <c r="BYZ1" s="16"/>
      <c r="BZA1" s="16"/>
      <c r="BZB1" s="16"/>
      <c r="BZC1" s="16"/>
      <c r="BZD1" s="16"/>
      <c r="BZE1" s="16"/>
      <c r="BZF1" s="16"/>
      <c r="BZG1" s="16"/>
      <c r="BZH1" s="16"/>
      <c r="BZI1" s="16"/>
      <c r="BZJ1" s="16"/>
      <c r="BZK1" s="16"/>
      <c r="BZL1" s="16"/>
      <c r="BZM1" s="16"/>
      <c r="BZN1" s="16"/>
      <c r="BZO1" s="16"/>
      <c r="BZP1" s="16"/>
      <c r="BZQ1" s="16"/>
      <c r="BZR1" s="16"/>
      <c r="BZS1" s="16"/>
      <c r="BZT1" s="16"/>
      <c r="BZU1" s="16"/>
      <c r="BZV1" s="16"/>
      <c r="BZW1" s="16"/>
      <c r="BZX1" s="16"/>
      <c r="BZY1" s="16"/>
      <c r="BZZ1" s="16"/>
      <c r="CAA1" s="16"/>
      <c r="CAB1" s="16"/>
      <c r="CAC1" s="16"/>
      <c r="CAD1" s="16"/>
      <c r="CAE1" s="16"/>
      <c r="CAF1" s="16"/>
      <c r="CAG1" s="16"/>
      <c r="CAH1" s="16"/>
      <c r="CAI1" s="16"/>
      <c r="CAJ1" s="16"/>
      <c r="CAK1" s="16"/>
      <c r="CAL1" s="16"/>
      <c r="CAM1" s="16"/>
      <c r="CAN1" s="16"/>
      <c r="CAO1" s="16"/>
      <c r="CAP1" s="16"/>
      <c r="CAQ1" s="16"/>
      <c r="CAR1" s="16"/>
      <c r="CAS1" s="16"/>
      <c r="CAT1" s="16"/>
      <c r="CAU1" s="16"/>
      <c r="CAV1" s="16"/>
      <c r="CAW1" s="16"/>
      <c r="CAX1" s="16"/>
      <c r="CAY1" s="16"/>
      <c r="CAZ1" s="16"/>
      <c r="CBA1" s="16"/>
      <c r="CBB1" s="16"/>
      <c r="CBC1" s="16"/>
      <c r="CBD1" s="16"/>
      <c r="CBE1" s="16"/>
      <c r="CBF1" s="16"/>
      <c r="CBG1" s="16"/>
      <c r="CBH1" s="16"/>
      <c r="CBI1" s="16"/>
      <c r="CBJ1" s="16"/>
      <c r="CBK1" s="16"/>
      <c r="CBL1" s="16"/>
      <c r="CBM1" s="16"/>
      <c r="CBN1" s="16"/>
      <c r="CBO1" s="16"/>
      <c r="CBP1" s="16"/>
      <c r="CBQ1" s="16"/>
      <c r="CBR1" s="16"/>
      <c r="CBS1" s="16"/>
      <c r="CBT1" s="16"/>
      <c r="CBU1" s="15" t="s">
        <v>95</v>
      </c>
      <c r="CBV1" s="15" t="s">
        <v>27</v>
      </c>
      <c r="CBW1" s="15" t="s">
        <v>28</v>
      </c>
      <c r="CBX1" s="16" t="s">
        <v>29</v>
      </c>
      <c r="CBY1" s="15" t="s">
        <v>30</v>
      </c>
      <c r="CBZ1" s="16"/>
      <c r="CCA1" s="16"/>
      <c r="CCB1" s="16"/>
      <c r="CCC1" s="16"/>
      <c r="CFQ1" s="15" t="s">
        <v>96</v>
      </c>
      <c r="CFR1" s="15" t="s">
        <v>27</v>
      </c>
      <c r="CFS1" s="15" t="s">
        <v>28</v>
      </c>
      <c r="CFT1" s="16" t="s">
        <v>29</v>
      </c>
      <c r="CFU1" s="15" t="s">
        <v>30</v>
      </c>
      <c r="CJM1" s="15" t="s">
        <v>97</v>
      </c>
      <c r="CJN1" s="15" t="s">
        <v>27</v>
      </c>
      <c r="CJO1" s="15" t="s">
        <v>28</v>
      </c>
      <c r="CJP1" s="16" t="s">
        <v>29</v>
      </c>
      <c r="CJQ1" s="15" t="s">
        <v>30</v>
      </c>
      <c r="CJR1" s="15" t="s">
        <v>98</v>
      </c>
      <c r="CJS1" s="16" t="s">
        <v>99</v>
      </c>
      <c r="CJT1" s="16" t="s">
        <v>100</v>
      </c>
      <c r="CJU1" s="16" t="s">
        <v>101</v>
      </c>
      <c r="CJV1" s="16" t="s">
        <v>102</v>
      </c>
      <c r="CJW1" s="16" t="s">
        <v>103</v>
      </c>
      <c r="CJX1" s="16" t="s">
        <v>104</v>
      </c>
      <c r="CJY1" s="16" t="s">
        <v>105</v>
      </c>
      <c r="CJZ1" s="16" t="s">
        <v>106</v>
      </c>
      <c r="CKA1" s="16" t="s">
        <v>107</v>
      </c>
      <c r="CKB1" s="16" t="s">
        <v>108</v>
      </c>
      <c r="CKC1" s="16" t="s">
        <v>109</v>
      </c>
      <c r="CKD1" s="16" t="s">
        <v>110</v>
      </c>
      <c r="CKE1" s="16" t="s">
        <v>111</v>
      </c>
      <c r="CKF1" s="16" t="s">
        <v>112</v>
      </c>
      <c r="CKG1" s="16" t="s">
        <v>113</v>
      </c>
      <c r="CKH1" s="16" t="s">
        <v>114</v>
      </c>
      <c r="CKI1" s="16" t="s">
        <v>115</v>
      </c>
      <c r="CKJ1" s="16" t="s">
        <v>116</v>
      </c>
      <c r="CKK1" s="16" t="s">
        <v>117</v>
      </c>
      <c r="CKL1" s="16" t="s">
        <v>118</v>
      </c>
      <c r="CKM1" s="16" t="s">
        <v>119</v>
      </c>
      <c r="CKN1" s="16" t="s">
        <v>120</v>
      </c>
      <c r="CKO1" s="16" t="s">
        <v>121</v>
      </c>
      <c r="CKP1" s="16" t="s">
        <v>122</v>
      </c>
      <c r="CKQ1" s="16" t="s">
        <v>123</v>
      </c>
      <c r="CKR1" s="16" t="s">
        <v>124</v>
      </c>
      <c r="CKS1" s="16" t="s">
        <v>125</v>
      </c>
      <c r="CKT1" s="16" t="s">
        <v>126</v>
      </c>
      <c r="CKU1" s="16" t="s">
        <v>127</v>
      </c>
      <c r="CKV1" s="16" t="s">
        <v>128</v>
      </c>
      <c r="CKW1" s="16" t="s">
        <v>129</v>
      </c>
      <c r="CKX1" s="16" t="s">
        <v>130</v>
      </c>
      <c r="CKY1" s="16" t="s">
        <v>131</v>
      </c>
      <c r="CKZ1" s="16" t="s">
        <v>132</v>
      </c>
      <c r="CLA1" s="16" t="s">
        <v>133</v>
      </c>
      <c r="CLB1" s="16" t="s">
        <v>134</v>
      </c>
      <c r="CLC1" s="16" t="s">
        <v>135</v>
      </c>
      <c r="CLD1" s="16" t="s">
        <v>136</v>
      </c>
      <c r="CLE1" s="16" t="s">
        <v>137</v>
      </c>
      <c r="CLF1" s="16" t="s">
        <v>138</v>
      </c>
      <c r="CLG1" s="16"/>
      <c r="CLH1" s="16"/>
      <c r="CLI1" s="16"/>
      <c r="CLJ1" s="16"/>
      <c r="CLK1" s="16"/>
      <c r="CLL1" s="16"/>
      <c r="CLM1" s="16"/>
      <c r="CNI1" s="15" t="s">
        <v>139</v>
      </c>
      <c r="CNJ1" s="15" t="s">
        <v>27</v>
      </c>
      <c r="CNK1" s="15" t="s">
        <v>28</v>
      </c>
      <c r="CNL1" s="16" t="s">
        <v>29</v>
      </c>
      <c r="CNM1" s="15" t="s">
        <v>30</v>
      </c>
      <c r="CNN1" s="18" t="s">
        <v>140</v>
      </c>
      <c r="CNO1" s="18" t="s">
        <v>141</v>
      </c>
      <c r="CNP1" s="18" t="s">
        <v>142</v>
      </c>
      <c r="CNQ1" s="18" t="s">
        <v>143</v>
      </c>
      <c r="CNR1" s="18" t="s">
        <v>144</v>
      </c>
      <c r="CNS1" s="18" t="s">
        <v>145</v>
      </c>
      <c r="CNT1" s="18" t="s">
        <v>146</v>
      </c>
      <c r="CNU1" s="18" t="s">
        <v>147</v>
      </c>
      <c r="CNV1" s="20" t="s">
        <v>148</v>
      </c>
      <c r="CNW1" s="16" t="s">
        <v>149</v>
      </c>
      <c r="CNX1" s="16" t="s">
        <v>150</v>
      </c>
      <c r="CNY1" s="16" t="s">
        <v>151</v>
      </c>
      <c r="CNZ1" s="16" t="s">
        <v>152</v>
      </c>
      <c r="COA1" s="16" t="s">
        <v>152</v>
      </c>
      <c r="COB1" s="16" t="s">
        <v>152</v>
      </c>
    </row>
    <row r="2" spans="1:2420" x14ac:dyDescent="0.3">
      <c r="A2" s="24" t="s">
        <v>153</v>
      </c>
      <c r="B2" s="24">
        <f>75</f>
        <v>75</v>
      </c>
      <c r="C2" s="24">
        <f>B2-F2</f>
        <v>75</v>
      </c>
      <c r="D2" s="24">
        <f>H2/50</f>
        <v>2</v>
      </c>
      <c r="E2" s="24">
        <f>1.5*H2-C2-D2</f>
        <v>73</v>
      </c>
      <c r="F2" s="24">
        <v>0</v>
      </c>
      <c r="G2" s="24">
        <v>100</v>
      </c>
      <c r="H2" s="24">
        <f>G2-F2</f>
        <v>100</v>
      </c>
      <c r="I2" s="24" t="s">
        <v>154</v>
      </c>
      <c r="J2" s="24">
        <v>0</v>
      </c>
      <c r="K2" s="24">
        <v>9</v>
      </c>
      <c r="L2" s="24">
        <v>15</v>
      </c>
      <c r="M2" s="24">
        <v>70</v>
      </c>
      <c r="N2" s="24">
        <v>30</v>
      </c>
      <c r="O2" s="24">
        <v>255</v>
      </c>
      <c r="P2" s="24">
        <v>65535</v>
      </c>
      <c r="Q2" s="24">
        <v>49152</v>
      </c>
      <c r="R2" s="24" t="s">
        <v>155</v>
      </c>
      <c r="S2" s="24" t="str">
        <f ca="1">SUBSTITUTE(MID(_xlfn.FORMULATEXT(V2),2,FIND("!",_xlfn.FORMULATEXT(V2),1)-2), "'","")</f>
        <v>Dashboard</v>
      </c>
      <c r="T2" s="24">
        <f ca="1">_xlfn.SHEET( Dashboard!$NTO$999979)</f>
        <v>3</v>
      </c>
      <c r="V2" s="24">
        <f>Dashboard!$NTO$999979</f>
        <v>0</v>
      </c>
      <c r="W2" s="24">
        <v>128</v>
      </c>
      <c r="X2" s="24" t="s">
        <v>32</v>
      </c>
      <c r="Y2" s="24">
        <v>13</v>
      </c>
      <c r="Z2" s="25">
        <f>25</f>
        <v>25</v>
      </c>
      <c r="AA2" s="25">
        <f>Z2-AD2</f>
        <v>25</v>
      </c>
      <c r="AB2" s="24">
        <f>AF2/50</f>
        <v>2</v>
      </c>
      <c r="AC2" s="24">
        <f>1.5*AF2-AA2-AB2</f>
        <v>123</v>
      </c>
      <c r="AD2" s="24">
        <v>0</v>
      </c>
      <c r="AE2" s="24">
        <v>100</v>
      </c>
      <c r="AF2" s="24">
        <f>AE2-AD2</f>
        <v>100</v>
      </c>
      <c r="AG2" s="26">
        <f>B2-Z2</f>
        <v>50</v>
      </c>
      <c r="AH2" s="24">
        <v>0</v>
      </c>
      <c r="BB2" s="24">
        <v>3</v>
      </c>
      <c r="BC2" s="24">
        <v>430</v>
      </c>
      <c r="BD2" s="24" t="b">
        <v>0</v>
      </c>
      <c r="BE2" s="24">
        <f>E2</f>
        <v>73</v>
      </c>
      <c r="BF2" s="24">
        <f>D2</f>
        <v>2</v>
      </c>
      <c r="BG2" s="24">
        <f>C2</f>
        <v>75</v>
      </c>
      <c r="BH2" s="24">
        <f>AC2</f>
        <v>123</v>
      </c>
      <c r="BI2" s="24">
        <f>AB2</f>
        <v>2</v>
      </c>
      <c r="BJ2" s="25">
        <f>AA2</f>
        <v>25</v>
      </c>
      <c r="BK2" s="24">
        <v>0</v>
      </c>
      <c r="BL2" s="24">
        <v>0</v>
      </c>
      <c r="BM2" s="24">
        <v>0</v>
      </c>
      <c r="CW2" s="24" t="s">
        <v>255</v>
      </c>
      <c r="CX2" s="24" t="str">
        <f ca="1">SUBSTITUTE(MID(_xlfn.FORMULATEXT(DA2),2,FIND("!",_xlfn.FORMULATEXT(DA2),1)-2), "'","")</f>
        <v>#REF</v>
      </c>
      <c r="CY2" s="24" t="e">
        <f ca="1" xml:space="preserve"> _xlfn.SHEET(#REF!)</f>
        <v>#REF!</v>
      </c>
      <c r="DA2" s="24" t="e">
        <f>#REF!</f>
        <v>#REF!</v>
      </c>
      <c r="DB2" s="24" t="e">
        <f>#REF!</f>
        <v>#REF!</v>
      </c>
      <c r="DC2" s="24" t="e">
        <f>#REF!</f>
        <v>#REF!</v>
      </c>
      <c r="DD2" s="24" t="e">
        <f>DC2-DB2</f>
        <v>#REF!</v>
      </c>
      <c r="DE2" s="24" t="e">
        <f>IF(DD2&lt;0,DD2,"")</f>
        <v>#REF!</v>
      </c>
      <c r="DF2" s="24" t="e">
        <f>IF(DD2&gt;0,DD2,"")</f>
        <v>#REF!</v>
      </c>
      <c r="DG2" s="24" t="e">
        <f>#REF!</f>
        <v>#REF!</v>
      </c>
      <c r="DH2" s="24" t="e">
        <f>#REF!</f>
        <v>#REF!</v>
      </c>
      <c r="DI2" s="24" t="e">
        <f>DH2-DG2</f>
        <v>#REF!</v>
      </c>
      <c r="DJ2" s="24" t="e">
        <f>IF(DI2&lt;0,DI2,"")</f>
        <v>#REF!</v>
      </c>
      <c r="DK2" s="24" t="e">
        <f>IF(DI2&gt;0,DI2,"")</f>
        <v>#REF!</v>
      </c>
      <c r="DL2" s="24" t="e">
        <f>#REF!</f>
        <v>#REF!</v>
      </c>
      <c r="DM2" s="24" t="e">
        <f>#REF!</f>
        <v>#REF!</v>
      </c>
      <c r="DN2" s="24" t="e">
        <f>DM2-DL2</f>
        <v>#REF!</v>
      </c>
      <c r="DO2" s="24" t="e">
        <f>IF(DN2&lt;0,DN2,"")</f>
        <v>#REF!</v>
      </c>
      <c r="DP2" s="24" t="e">
        <f>IF(DN2&gt;0,DN2,"")</f>
        <v>#REF!</v>
      </c>
      <c r="DQ2" s="24" t="e">
        <f>#REF!</f>
        <v>#REF!</v>
      </c>
      <c r="DR2" s="24" t="e">
        <f>#REF!</f>
        <v>#REF!</v>
      </c>
      <c r="DS2" s="24" t="e">
        <f>DR2-DQ2</f>
        <v>#REF!</v>
      </c>
      <c r="DT2" s="24" t="e">
        <f>IF(DS2&lt;0,DS2,"")</f>
        <v>#REF!</v>
      </c>
      <c r="DU2" s="24" t="e">
        <f>IF(DS2&gt;0,DS2,"")</f>
        <v>#REF!</v>
      </c>
      <c r="DV2" s="24" t="e">
        <f>#REF!</f>
        <v>#REF!</v>
      </c>
      <c r="DW2" s="24" t="e">
        <f>#REF!</f>
        <v>#REF!</v>
      </c>
      <c r="DX2" s="24" t="e">
        <f>DW2-DV2</f>
        <v>#REF!</v>
      </c>
      <c r="DY2" s="24" t="e">
        <f>IF(DX2&lt;0,DX2,"")</f>
        <v>#REF!</v>
      </c>
      <c r="DZ2" s="24" t="e">
        <f>IF(DX2&gt;0,DX2,"")</f>
        <v>#REF!</v>
      </c>
      <c r="EA2" s="24" t="e">
        <f>#REF!</f>
        <v>#REF!</v>
      </c>
      <c r="EB2" s="24" t="e">
        <f>#REF!</f>
        <v>#REF!</v>
      </c>
      <c r="EC2" s="24" t="e">
        <f>EB2-EA2</f>
        <v>#REF!</v>
      </c>
      <c r="ED2" s="24" t="e">
        <f>IF(EC2&lt;0,EC2,"")</f>
        <v>#REF!</v>
      </c>
      <c r="EE2" s="24" t="e">
        <f>IF(EC2&gt;0,EC2,"")</f>
        <v>#REF!</v>
      </c>
      <c r="EF2" s="24" t="e">
        <f>#REF!</f>
        <v>#REF!</v>
      </c>
      <c r="EG2" s="24" t="e">
        <f>#REF!</f>
        <v>#REF!</v>
      </c>
      <c r="EH2" s="24" t="e">
        <f>EG2-EF2</f>
        <v>#REF!</v>
      </c>
      <c r="EI2" s="24" t="e">
        <f>IF(EH2&lt;0,EH2,"")</f>
        <v>#REF!</v>
      </c>
      <c r="EJ2" s="24" t="e">
        <f>IF(EH2&gt;0,EH2,"")</f>
        <v>#REF!</v>
      </c>
      <c r="EK2" s="24" t="e">
        <f>#REF!</f>
        <v>#REF!</v>
      </c>
      <c r="EL2" s="24" t="e">
        <f>#REF!</f>
        <v>#REF!</v>
      </c>
      <c r="EM2" s="24" t="e">
        <f>EL2-EK2</f>
        <v>#REF!</v>
      </c>
      <c r="EN2" s="24" t="e">
        <f>IF(EM2&lt;0,EM2,"")</f>
        <v>#REF!</v>
      </c>
      <c r="EO2" s="24" t="e">
        <f>IF(EM2&gt;0,EM2,"")</f>
        <v>#REF!</v>
      </c>
      <c r="EP2" s="24" t="e">
        <f>#REF!</f>
        <v>#REF!</v>
      </c>
      <c r="EQ2" s="24" t="e">
        <f>#REF!</f>
        <v>#REF!</v>
      </c>
      <c r="ER2" s="24" t="e">
        <f>EQ2-EP2</f>
        <v>#REF!</v>
      </c>
      <c r="ES2" s="24" t="e">
        <f>IF(ER2&lt;0,ER2,"")</f>
        <v>#REF!</v>
      </c>
      <c r="ET2" s="24" t="e">
        <f>IF(ER2&gt;0,ER2,"")</f>
        <v>#REF!</v>
      </c>
      <c r="EU2" s="24" t="e">
        <f>#REF!</f>
        <v>#REF!</v>
      </c>
      <c r="EV2" s="24" t="e">
        <f>#REF!</f>
        <v>#REF!</v>
      </c>
      <c r="EW2" s="24" t="e">
        <f>EV2-EU2</f>
        <v>#REF!</v>
      </c>
      <c r="EX2" s="24" t="e">
        <f>IF(EW2&lt;0,EW2,"")</f>
        <v>#REF!</v>
      </c>
      <c r="EY2" s="24" t="e">
        <f>IF(EW2&gt;0,EW2,"")</f>
        <v>#REF!</v>
      </c>
      <c r="EZ2" s="24" t="e">
        <f>#REF!</f>
        <v>#REF!</v>
      </c>
      <c r="FA2" s="24" t="e">
        <f>#REF!</f>
        <v>#REF!</v>
      </c>
      <c r="FB2" s="24" t="e">
        <f>FA2-EZ2</f>
        <v>#REF!</v>
      </c>
      <c r="FC2" s="24" t="e">
        <f>IF(FB2&lt;0,FB2,"")</f>
        <v>#REF!</v>
      </c>
      <c r="FD2" s="24" t="e">
        <f>IF(FB2&gt;0,FB2,"")</f>
        <v>#REF!</v>
      </c>
      <c r="FE2" s="24" t="e">
        <f>#REF!</f>
        <v>#REF!</v>
      </c>
      <c r="FF2" s="24" t="e">
        <f>#REF!</f>
        <v>#REF!</v>
      </c>
      <c r="FG2" s="24" t="e">
        <f>FF2-FE2</f>
        <v>#REF!</v>
      </c>
      <c r="FH2" s="24" t="e">
        <f>IF(FG2&lt;0,FG2,"")</f>
        <v>#REF!</v>
      </c>
      <c r="FI2" s="24" t="e">
        <f>IF(FG2&gt;0,FG2,"")</f>
        <v>#REF!</v>
      </c>
      <c r="FJ2" s="24" t="e">
        <f>#REF!</f>
        <v>#REF!</v>
      </c>
      <c r="FK2" s="24" t="e">
        <f>#REF!</f>
        <v>#REF!</v>
      </c>
      <c r="FL2" s="24" t="e">
        <f>FK2-FJ2</f>
        <v>#REF!</v>
      </c>
      <c r="FM2" s="24" t="e">
        <f>IF(FL2&lt;0,FL2,"")</f>
        <v>#REF!</v>
      </c>
      <c r="FN2" s="24" t="e">
        <f>IF(FL2&gt;0,FL2,"")</f>
        <v>#REF!</v>
      </c>
      <c r="FO2" s="24" t="e">
        <f>#REF!</f>
        <v>#REF!</v>
      </c>
      <c r="FP2" s="24" t="e">
        <f>#REF!</f>
        <v>#REF!</v>
      </c>
      <c r="FQ2" s="24" t="e">
        <f>FP2-FO2</f>
        <v>#REF!</v>
      </c>
      <c r="FR2" s="24" t="e">
        <f>IF(FQ2&lt;0,FQ2,"")</f>
        <v>#REF!</v>
      </c>
      <c r="FS2" s="24" t="e">
        <f>IF(FQ2&gt;0,FQ2,"")</f>
        <v>#REF!</v>
      </c>
      <c r="BUC2" s="24" t="s">
        <v>249</v>
      </c>
      <c r="BUD2" s="24" t="str">
        <f ca="1">SUBSTITUTE(MID(_xlfn.FORMULATEXT(BUG2),2,FIND("!",_xlfn.FORMULATEXT(BUG2),1)-2), "'","")</f>
        <v>#REF</v>
      </c>
      <c r="BUE2" s="24" t="e">
        <f ca="1" xml:space="preserve"> _xlfn.SHEET(#REF!)</f>
        <v>#REF!</v>
      </c>
      <c r="BUG2" s="24" t="e">
        <f>#REF!</f>
        <v>#REF!</v>
      </c>
      <c r="CJM2" t="s">
        <v>258</v>
      </c>
      <c r="CJN2" t="str">
        <f ca="1">SUBSTITUTE(MID(_xlfn.FORMULATEXT(CJQ2),2,FIND("!",_xlfn.FORMULATEXT(CJQ2),1)-2), "'","")</f>
        <v>calc</v>
      </c>
      <c r="CJO2">
        <f ca="1">_xlfn.SHEET( calc!$NTF$999979)</f>
        <v>4</v>
      </c>
      <c r="CJQ2">
        <f>calc!$NTF$999979</f>
        <v>0</v>
      </c>
      <c r="CJR2" t="e">
        <f>MAX( calc!#REF!)</f>
        <v>#REF!</v>
      </c>
      <c r="CJS2" s="42" t="e">
        <f>calc!#REF!</f>
        <v>#REF!</v>
      </c>
      <c r="CJT2" t="e">
        <f>calc!#REF!</f>
        <v>#REF!</v>
      </c>
      <c r="CJU2" t="e">
        <f>0.75*CJS2/CJR2</f>
        <v>#REF!</v>
      </c>
      <c r="CJV2" t="e">
        <f>1-CJU2</f>
        <v>#REF!</v>
      </c>
      <c r="CJW2" s="42" t="e">
        <f>calc!#REF!</f>
        <v>#REF!</v>
      </c>
      <c r="CJX2" t="e">
        <f>calc!#REF!</f>
        <v>#REF!</v>
      </c>
      <c r="CJY2" t="e">
        <f>0.75*CJW2/CJR2</f>
        <v>#REF!</v>
      </c>
      <c r="CJZ2" t="e">
        <f>1-CJY2</f>
        <v>#REF!</v>
      </c>
    </row>
    <row r="3" spans="1:2420" x14ac:dyDescent="0.3">
      <c r="CW3" s="24" t="s">
        <v>256</v>
      </c>
      <c r="CX3" s="24" t="str">
        <f ca="1">SUBSTITUTE(MID(_xlfn.FORMULATEXT(DA3),2,FIND("!",_xlfn.FORMULATEXT(DA3),1)-2), "'","")</f>
        <v>#REF</v>
      </c>
      <c r="CY3" s="24" t="e">
        <f ca="1" xml:space="preserve"> _xlfn.SHEET(#REF!)</f>
        <v>#REF!</v>
      </c>
      <c r="DA3" s="24" t="e">
        <f>#REF!</f>
        <v>#REF!</v>
      </c>
      <c r="DB3" s="24" t="e">
        <f>#REF!</f>
        <v>#REF!</v>
      </c>
      <c r="DC3" s="24" t="e">
        <f>#REF!</f>
        <v>#REF!</v>
      </c>
      <c r="DD3" s="24" t="e">
        <f>DC3-DB3</f>
        <v>#REF!</v>
      </c>
      <c r="DE3" s="24" t="e">
        <f>IF(DD3&lt;0,DD3,"")</f>
        <v>#REF!</v>
      </c>
      <c r="DF3" s="24" t="e">
        <f>IF(DD3&gt;0,DD3,"")</f>
        <v>#REF!</v>
      </c>
      <c r="DG3" s="24" t="e">
        <f>#REF!</f>
        <v>#REF!</v>
      </c>
      <c r="DH3" s="24" t="e">
        <f>#REF!</f>
        <v>#REF!</v>
      </c>
      <c r="DI3" s="24" t="e">
        <f>DH3-DG3</f>
        <v>#REF!</v>
      </c>
      <c r="DJ3" s="24" t="e">
        <f>IF(DI3&lt;0,DI3,"")</f>
        <v>#REF!</v>
      </c>
      <c r="DK3" s="24" t="e">
        <f>IF(DI3&gt;0,DI3,"")</f>
        <v>#REF!</v>
      </c>
      <c r="DL3" s="24" t="e">
        <f>#REF!</f>
        <v>#REF!</v>
      </c>
      <c r="DM3" s="24" t="e">
        <f>#REF!</f>
        <v>#REF!</v>
      </c>
      <c r="DN3" s="24" t="e">
        <f>DM3-DL3</f>
        <v>#REF!</v>
      </c>
      <c r="DO3" s="24" t="e">
        <f>IF(DN3&lt;0,DN3,"")</f>
        <v>#REF!</v>
      </c>
      <c r="DP3" s="24" t="e">
        <f>IF(DN3&gt;0,DN3,"")</f>
        <v>#REF!</v>
      </c>
      <c r="DQ3" s="24" t="e">
        <f>#REF!</f>
        <v>#REF!</v>
      </c>
      <c r="DR3" s="24" t="e">
        <f>#REF!</f>
        <v>#REF!</v>
      </c>
      <c r="DS3" s="24" t="e">
        <f>DR3-DQ3</f>
        <v>#REF!</v>
      </c>
      <c r="DT3" s="24" t="e">
        <f>IF(DS3&lt;0,DS3,"")</f>
        <v>#REF!</v>
      </c>
      <c r="DU3" s="24" t="e">
        <f>IF(DS3&gt;0,DS3,"")</f>
        <v>#REF!</v>
      </c>
      <c r="DV3" s="24" t="e">
        <f>#REF!</f>
        <v>#REF!</v>
      </c>
      <c r="DW3" s="24" t="e">
        <f>#REF!</f>
        <v>#REF!</v>
      </c>
      <c r="DX3" s="24" t="e">
        <f>DW3-DV3</f>
        <v>#REF!</v>
      </c>
      <c r="DY3" s="24" t="e">
        <f>IF(DX3&lt;0,DX3,"")</f>
        <v>#REF!</v>
      </c>
      <c r="DZ3" s="24" t="e">
        <f>IF(DX3&gt;0,DX3,"")</f>
        <v>#REF!</v>
      </c>
      <c r="EA3" s="24" t="e">
        <f>#REF!</f>
        <v>#REF!</v>
      </c>
      <c r="EB3" s="24" t="e">
        <f>#REF!</f>
        <v>#REF!</v>
      </c>
      <c r="EC3" s="24" t="e">
        <f>EB3-EA3</f>
        <v>#REF!</v>
      </c>
      <c r="ED3" s="24" t="e">
        <f>IF(EC3&lt;0,EC3,"")</f>
        <v>#REF!</v>
      </c>
      <c r="EE3" s="24" t="e">
        <f>IF(EC3&gt;0,EC3,"")</f>
        <v>#REF!</v>
      </c>
      <c r="EF3" s="24" t="e">
        <f>#REF!</f>
        <v>#REF!</v>
      </c>
      <c r="EG3" s="24" t="e">
        <f>#REF!</f>
        <v>#REF!</v>
      </c>
      <c r="EH3" s="24" t="e">
        <f>EG3-EF3</f>
        <v>#REF!</v>
      </c>
      <c r="EI3" s="24" t="e">
        <f>IF(EH3&lt;0,EH3,"")</f>
        <v>#REF!</v>
      </c>
      <c r="EJ3" s="24" t="e">
        <f>IF(EH3&gt;0,EH3,"")</f>
        <v>#REF!</v>
      </c>
      <c r="EK3" s="24" t="e">
        <f>#REF!</f>
        <v>#REF!</v>
      </c>
      <c r="EL3" s="24" t="e">
        <f>#REF!</f>
        <v>#REF!</v>
      </c>
      <c r="EM3" s="24" t="e">
        <f>EL3-EK3</f>
        <v>#REF!</v>
      </c>
      <c r="EN3" s="24" t="e">
        <f>IF(EM3&lt;0,EM3,"")</f>
        <v>#REF!</v>
      </c>
      <c r="EO3" s="24" t="e">
        <f>IF(EM3&gt;0,EM3,"")</f>
        <v>#REF!</v>
      </c>
      <c r="EP3" s="24" t="e">
        <f>#REF!</f>
        <v>#REF!</v>
      </c>
      <c r="EQ3" s="24" t="e">
        <f>#REF!</f>
        <v>#REF!</v>
      </c>
      <c r="ER3" s="24" t="e">
        <f>EQ3-EP3</f>
        <v>#REF!</v>
      </c>
      <c r="ES3" s="24" t="e">
        <f>IF(ER3&lt;0,ER3,"")</f>
        <v>#REF!</v>
      </c>
      <c r="ET3" s="24" t="e">
        <f>IF(ER3&gt;0,ER3,"")</f>
        <v>#REF!</v>
      </c>
      <c r="EU3" s="24" t="e">
        <f>#REF!</f>
        <v>#REF!</v>
      </c>
      <c r="EV3" s="24" t="e">
        <f>#REF!</f>
        <v>#REF!</v>
      </c>
      <c r="EW3" s="24" t="e">
        <f>EV3-EU3</f>
        <v>#REF!</v>
      </c>
      <c r="EX3" s="24" t="e">
        <f>IF(EW3&lt;0,EW3,"")</f>
        <v>#REF!</v>
      </c>
      <c r="EY3" s="24" t="e">
        <f>IF(EW3&gt;0,EW3,"")</f>
        <v>#REF!</v>
      </c>
      <c r="EZ3" s="24" t="e">
        <f>#REF!</f>
        <v>#REF!</v>
      </c>
      <c r="FA3" s="24" t="e">
        <f>#REF!</f>
        <v>#REF!</v>
      </c>
      <c r="FB3" s="24" t="e">
        <f>FA3-EZ3</f>
        <v>#REF!</v>
      </c>
      <c r="FC3" s="24" t="e">
        <f>IF(FB3&lt;0,FB3,"")</f>
        <v>#REF!</v>
      </c>
      <c r="FD3" s="24" t="e">
        <f>IF(FB3&gt;0,FB3,"")</f>
        <v>#REF!</v>
      </c>
      <c r="FE3" s="24" t="e">
        <f>#REF!</f>
        <v>#REF!</v>
      </c>
      <c r="FF3" s="24" t="e">
        <f>#REF!</f>
        <v>#REF!</v>
      </c>
      <c r="FG3" s="24" t="e">
        <f>FF3-FE3</f>
        <v>#REF!</v>
      </c>
      <c r="FH3" s="24" t="e">
        <f>IF(FG3&lt;0,FG3,"")</f>
        <v>#REF!</v>
      </c>
      <c r="FI3" s="24" t="e">
        <f>IF(FG3&gt;0,FG3,"")</f>
        <v>#REF!</v>
      </c>
      <c r="FJ3" s="24" t="e">
        <f>#REF!</f>
        <v>#REF!</v>
      </c>
      <c r="FK3" s="24" t="e">
        <f>#REF!</f>
        <v>#REF!</v>
      </c>
      <c r="FL3" s="24" t="e">
        <f>FK3-FJ3</f>
        <v>#REF!</v>
      </c>
      <c r="FM3" s="24" t="e">
        <f>IF(FL3&lt;0,FL3,"")</f>
        <v>#REF!</v>
      </c>
      <c r="FN3" s="24" t="e">
        <f>IF(FL3&gt;0,FL3,"")</f>
        <v>#REF!</v>
      </c>
      <c r="FO3" s="24" t="e">
        <f>#REF!</f>
        <v>#REF!</v>
      </c>
      <c r="FP3" s="24" t="e">
        <f>#REF!</f>
        <v>#REF!</v>
      </c>
      <c r="FQ3" s="24" t="e">
        <f>FP3-FO3</f>
        <v>#REF!</v>
      </c>
      <c r="FR3" s="24" t="e">
        <f>IF(FQ3&lt;0,FQ3,"")</f>
        <v>#REF!</v>
      </c>
      <c r="FS3" s="24" t="e">
        <f>IF(FQ3&gt;0,FQ3,"")</f>
        <v>#REF!</v>
      </c>
      <c r="BUC3" s="24" t="s">
        <v>249</v>
      </c>
      <c r="BUD3" s="24" t="str">
        <f t="shared" ref="BUD3:BUD31" ca="1" si="0">SUBSTITUTE(MID(_xlfn.FORMULATEXT(BUG3),2,FIND("!",_xlfn.FORMULATEXT(BUG3),1)-2), "'","")</f>
        <v>#REF</v>
      </c>
      <c r="BUE3" s="24" t="e">
        <f ca="1" xml:space="preserve"> _xlfn.SHEET(#REF!)</f>
        <v>#REF!</v>
      </c>
      <c r="BUG3" s="24" t="e">
        <f>#REF!</f>
        <v>#REF!</v>
      </c>
      <c r="BUH3" s="24" t="e">
        <f>#REF!</f>
        <v>#REF!</v>
      </c>
      <c r="BUI3" s="24" t="e">
        <f>#REF!</f>
        <v>#REF!</v>
      </c>
      <c r="BUJ3" s="24" t="e">
        <f>#REF!</f>
        <v>#REF!</v>
      </c>
      <c r="BUK3" s="24" t="e">
        <f>#REF!</f>
        <v>#REF!</v>
      </c>
      <c r="BUL3" s="24" t="e">
        <f>#REF!</f>
        <v>#REF!</v>
      </c>
      <c r="BUM3" s="24" t="e">
        <f>#REF!</f>
        <v>#REF!</v>
      </c>
      <c r="BUN3" s="24" t="e">
        <f>#REF!</f>
        <v>#REF!</v>
      </c>
      <c r="BUO3" s="24" t="e">
        <f>#REF!</f>
        <v>#REF!</v>
      </c>
      <c r="BUP3" s="24" t="e">
        <f>#REF!</f>
        <v>#REF!</v>
      </c>
      <c r="BUQ3" s="24" t="e">
        <f>#REF!</f>
        <v>#REF!</v>
      </c>
      <c r="BUR3" s="24" t="e">
        <f>#REF!</f>
        <v>#REF!</v>
      </c>
      <c r="BUS3" s="24" t="e">
        <f>#REF!</f>
        <v>#REF!</v>
      </c>
      <c r="BUT3" s="24" t="e">
        <f>#REF!</f>
        <v>#REF!</v>
      </c>
      <c r="BUU3" s="24" t="e">
        <f>#REF!</f>
        <v>#REF!</v>
      </c>
      <c r="CJM3" t="s">
        <v>258</v>
      </c>
      <c r="CJN3" t="str">
        <f ca="1">SUBSTITUTE(MID(_xlfn.FORMULATEXT(CJQ3),2,FIND("!",_xlfn.FORMULATEXT(CJQ3),1)-2), "'","")</f>
        <v>chart</v>
      </c>
      <c r="CJO3">
        <f ca="1">_xlfn.SHEET( chart!$NTP$1000000)</f>
        <v>5</v>
      </c>
      <c r="CJQ3">
        <f>chart!$NTP$1000000</f>
        <v>0</v>
      </c>
      <c r="CJR3">
        <f>MAX( chart!$F$9:$G$12)</f>
        <v>-0.16666666666666663</v>
      </c>
      <c r="CJS3" s="42">
        <f>chart!$G$9</f>
        <v>-0.16666666666666663</v>
      </c>
      <c r="CJT3" t="str">
        <f>chart!$F$9</f>
        <v>Name</v>
      </c>
      <c r="CJU3">
        <f>0.75*CJS3/CJR3</f>
        <v>0.75</v>
      </c>
      <c r="CJV3">
        <f>1-CJU3</f>
        <v>0.25</v>
      </c>
      <c r="CJW3" s="42">
        <f>chart!$G$10</f>
        <v>-0.16666666666666663</v>
      </c>
      <c r="CJX3" t="str">
        <f>chart!$F$10</f>
        <v>Name</v>
      </c>
      <c r="CJY3">
        <f>0.75*CJW3/CJR3</f>
        <v>0.75</v>
      </c>
      <c r="CJZ3">
        <f>1-CJY3</f>
        <v>0.25</v>
      </c>
      <c r="CKA3" s="42">
        <f>chart!$G$11</f>
        <v>-0.16666666666666663</v>
      </c>
      <c r="CKB3" t="str">
        <f>chart!$F$11</f>
        <v>Name</v>
      </c>
      <c r="CKC3">
        <f>0.75*CKA3/CJR3</f>
        <v>0.75</v>
      </c>
      <c r="CKD3">
        <f>1-CKC3</f>
        <v>0.25</v>
      </c>
      <c r="CKE3" s="42">
        <f>chart!$G$12</f>
        <v>-0.16666666666666663</v>
      </c>
      <c r="CKF3" t="str">
        <f>chart!$F$12</f>
        <v>Name</v>
      </c>
      <c r="CKG3">
        <f>0.75*CKE3/CJR3</f>
        <v>0.75</v>
      </c>
      <c r="CKH3">
        <f>1-CKG3</f>
        <v>0.25</v>
      </c>
    </row>
    <row r="4" spans="1:2420" x14ac:dyDescent="0.3">
      <c r="BUC4" s="24" t="s">
        <v>249</v>
      </c>
      <c r="BUD4" s="24" t="str">
        <f t="shared" ca="1" si="0"/>
        <v>#REF</v>
      </c>
      <c r="BUE4" s="24" t="e">
        <f ca="1" xml:space="preserve"> _xlfn.SHEET(#REF!)</f>
        <v>#REF!</v>
      </c>
      <c r="BUG4" s="24" t="e">
        <f>#REF!</f>
        <v>#REF!</v>
      </c>
      <c r="BUH4" s="24" t="e">
        <f>#REF!</f>
        <v>#REF!</v>
      </c>
      <c r="BUI4" s="24" t="e">
        <f>#REF!</f>
        <v>#REF!</v>
      </c>
      <c r="BUJ4" s="24" t="e">
        <f>#REF!</f>
        <v>#REF!</v>
      </c>
      <c r="BUK4" s="24" t="e">
        <f>#REF!</f>
        <v>#REF!</v>
      </c>
      <c r="BUL4" s="24" t="e">
        <f>#REF!</f>
        <v>#REF!</v>
      </c>
      <c r="BUM4" s="24" t="e">
        <f>#REF!</f>
        <v>#REF!</v>
      </c>
      <c r="BUN4" s="24" t="e">
        <f>#REF!</f>
        <v>#REF!</v>
      </c>
      <c r="BUO4" s="24" t="e">
        <f>#REF!</f>
        <v>#REF!</v>
      </c>
      <c r="BUP4" s="24" t="e">
        <f>#REF!</f>
        <v>#REF!</v>
      </c>
      <c r="BUQ4" s="24" t="e">
        <f>#REF!</f>
        <v>#REF!</v>
      </c>
      <c r="BUR4" s="24" t="e">
        <f>#REF!</f>
        <v>#REF!</v>
      </c>
      <c r="BUS4" s="24" t="e">
        <f>#REF!</f>
        <v>#REF!</v>
      </c>
      <c r="BUT4" s="24" t="e">
        <f>#REF!</f>
        <v>#REF!</v>
      </c>
      <c r="BUU4" s="24" t="e">
        <f>#REF!</f>
        <v>#REF!</v>
      </c>
    </row>
    <row r="5" spans="1:2420" x14ac:dyDescent="0.3">
      <c r="BUC5" s="24" t="s">
        <v>249</v>
      </c>
      <c r="BUD5" s="24" t="str">
        <f t="shared" ca="1" si="0"/>
        <v>#REF</v>
      </c>
      <c r="BUE5" s="24" t="e">
        <f ca="1" xml:space="preserve"> _xlfn.SHEET(#REF!)</f>
        <v>#REF!</v>
      </c>
      <c r="BUG5" s="24" t="e">
        <f>#REF!</f>
        <v>#REF!</v>
      </c>
      <c r="BUH5" s="27" t="s">
        <v>250</v>
      </c>
    </row>
    <row r="6" spans="1:2420" x14ac:dyDescent="0.3">
      <c r="BUC6" s="24" t="s">
        <v>249</v>
      </c>
      <c r="BUD6" s="24" t="str">
        <f t="shared" ca="1" si="0"/>
        <v>#REF</v>
      </c>
      <c r="BUE6" s="24" t="e">
        <f ca="1" xml:space="preserve"> _xlfn.SHEET(#REF!)</f>
        <v>#REF!</v>
      </c>
      <c r="BUG6" s="24" t="e">
        <f>#REF!</f>
        <v>#REF!</v>
      </c>
      <c r="BUH6" s="28" t="s">
        <v>70</v>
      </c>
      <c r="BUI6" s="28" t="s">
        <v>70</v>
      </c>
      <c r="BUJ6" s="28" t="s">
        <v>70</v>
      </c>
      <c r="BUK6" s="28" t="s">
        <v>70</v>
      </c>
      <c r="BUL6" s="28" t="s">
        <v>70</v>
      </c>
      <c r="BUM6" s="28" t="s">
        <v>70</v>
      </c>
      <c r="BUN6" s="28" t="s">
        <v>70</v>
      </c>
      <c r="BUO6" s="28" t="s">
        <v>70</v>
      </c>
      <c r="BUP6" s="28" t="s">
        <v>70</v>
      </c>
      <c r="BUQ6" s="28" t="s">
        <v>70</v>
      </c>
      <c r="BUR6" s="28" t="s">
        <v>70</v>
      </c>
      <c r="BUS6" s="28" t="s">
        <v>70</v>
      </c>
      <c r="BUT6" s="28" t="s">
        <v>70</v>
      </c>
      <c r="BUU6" s="28" t="s">
        <v>70</v>
      </c>
    </row>
    <row r="7" spans="1:2420" x14ac:dyDescent="0.3">
      <c r="BUC7" s="24" t="s">
        <v>249</v>
      </c>
      <c r="BUD7" s="24" t="str">
        <f t="shared" ca="1" si="0"/>
        <v>#REF</v>
      </c>
      <c r="BUE7" s="24" t="e">
        <f ca="1" xml:space="preserve"> _xlfn.SHEET(#REF!)</f>
        <v>#REF!</v>
      </c>
      <c r="BUG7" s="24" t="e">
        <f>#REF!</f>
        <v>#REF!</v>
      </c>
      <c r="BUH7" s="28" t="str">
        <f>CONCATENATE(BUH6," ",BUH8)</f>
        <v>Green 1</v>
      </c>
      <c r="BUI7" s="28" t="str">
        <f t="shared" ref="BUI7:BUU7" si="1">CONCATENATE(BUI6," ",BUI8)</f>
        <v>Green 2</v>
      </c>
      <c r="BUJ7" s="28" t="str">
        <f t="shared" si="1"/>
        <v>Green 3</v>
      </c>
      <c r="BUK7" s="28" t="str">
        <f t="shared" si="1"/>
        <v>Green 4</v>
      </c>
      <c r="BUL7" s="28" t="str">
        <f t="shared" si="1"/>
        <v>Green 5</v>
      </c>
      <c r="BUM7" s="28" t="str">
        <f t="shared" si="1"/>
        <v>Green 6</v>
      </c>
      <c r="BUN7" s="28" t="str">
        <f t="shared" si="1"/>
        <v>Green 7</v>
      </c>
      <c r="BUO7" s="28" t="str">
        <f t="shared" si="1"/>
        <v>Green 8</v>
      </c>
      <c r="BUP7" s="28" t="str">
        <f t="shared" si="1"/>
        <v>Green 9</v>
      </c>
      <c r="BUQ7" s="28" t="str">
        <f t="shared" si="1"/>
        <v>Green 10</v>
      </c>
      <c r="BUR7" s="28" t="str">
        <f t="shared" si="1"/>
        <v>Green 11</v>
      </c>
      <c r="BUS7" s="28" t="str">
        <f t="shared" si="1"/>
        <v>Green 12</v>
      </c>
      <c r="BUT7" s="28" t="str">
        <f t="shared" si="1"/>
        <v>Green 13</v>
      </c>
      <c r="BUU7" s="28" t="str">
        <f t="shared" si="1"/>
        <v>Green 14</v>
      </c>
    </row>
    <row r="8" spans="1:2420" x14ac:dyDescent="0.3">
      <c r="BUC8" s="24" t="s">
        <v>249</v>
      </c>
      <c r="BUD8" s="24" t="str">
        <f t="shared" ca="1" si="0"/>
        <v>#REF</v>
      </c>
      <c r="BUE8" s="24" t="e">
        <f ca="1" xml:space="preserve"> _xlfn.SHEET(#REF!)</f>
        <v>#REF!</v>
      </c>
      <c r="BUG8" s="24" t="e">
        <f>#REF!</f>
        <v>#REF!</v>
      </c>
      <c r="BUH8" s="29">
        <v>1</v>
      </c>
      <c r="BUI8" s="29">
        <f t="shared" ref="BUI8:BUU8" si="2">BUH8+1</f>
        <v>2</v>
      </c>
      <c r="BUJ8" s="29">
        <f t="shared" si="2"/>
        <v>3</v>
      </c>
      <c r="BUK8" s="29">
        <f t="shared" si="2"/>
        <v>4</v>
      </c>
      <c r="BUL8" s="29">
        <f t="shared" si="2"/>
        <v>5</v>
      </c>
      <c r="BUM8" s="29">
        <f t="shared" si="2"/>
        <v>6</v>
      </c>
      <c r="BUN8" s="29">
        <f t="shared" si="2"/>
        <v>7</v>
      </c>
      <c r="BUO8" s="29">
        <f t="shared" si="2"/>
        <v>8</v>
      </c>
      <c r="BUP8" s="29">
        <f t="shared" si="2"/>
        <v>9</v>
      </c>
      <c r="BUQ8" s="29">
        <f t="shared" si="2"/>
        <v>10</v>
      </c>
      <c r="BUR8" s="29">
        <f t="shared" si="2"/>
        <v>11</v>
      </c>
      <c r="BUS8" s="29">
        <f t="shared" si="2"/>
        <v>12</v>
      </c>
      <c r="BUT8" s="29">
        <f t="shared" si="2"/>
        <v>13</v>
      </c>
      <c r="BUU8" s="29">
        <f t="shared" si="2"/>
        <v>14</v>
      </c>
    </row>
    <row r="9" spans="1:2420" x14ac:dyDescent="0.3">
      <c r="BUC9" s="24" t="s">
        <v>249</v>
      </c>
      <c r="BUD9" s="24" t="str">
        <f t="shared" ca="1" si="0"/>
        <v>#REF</v>
      </c>
      <c r="BUE9" s="24" t="e">
        <f ca="1" xml:space="preserve"> _xlfn.SHEET(#REF!)</f>
        <v>#REF!</v>
      </c>
      <c r="BUG9" s="24" t="e">
        <f>#REF!</f>
        <v>#REF!</v>
      </c>
      <c r="BUH9" s="29">
        <f>BUH8</f>
        <v>1</v>
      </c>
      <c r="BUI9" s="29">
        <f t="shared" ref="BUI9:BUU9" si="3">BUI8</f>
        <v>2</v>
      </c>
      <c r="BUJ9" s="29">
        <f t="shared" si="3"/>
        <v>3</v>
      </c>
      <c r="BUK9" s="29">
        <f t="shared" si="3"/>
        <v>4</v>
      </c>
      <c r="BUL9" s="29">
        <f t="shared" si="3"/>
        <v>5</v>
      </c>
      <c r="BUM9" s="29">
        <f t="shared" si="3"/>
        <v>6</v>
      </c>
      <c r="BUN9" s="29">
        <f t="shared" si="3"/>
        <v>7</v>
      </c>
      <c r="BUO9" s="29">
        <f t="shared" si="3"/>
        <v>8</v>
      </c>
      <c r="BUP9" s="29">
        <f t="shared" si="3"/>
        <v>9</v>
      </c>
      <c r="BUQ9" s="29">
        <f t="shared" si="3"/>
        <v>10</v>
      </c>
      <c r="BUR9" s="29">
        <f t="shared" si="3"/>
        <v>11</v>
      </c>
      <c r="BUS9" s="29">
        <f t="shared" si="3"/>
        <v>12</v>
      </c>
      <c r="BUT9" s="29">
        <f t="shared" si="3"/>
        <v>13</v>
      </c>
      <c r="BUU9" s="29">
        <f t="shared" si="3"/>
        <v>14</v>
      </c>
    </row>
    <row r="10" spans="1:2420" x14ac:dyDescent="0.3">
      <c r="BUC10" s="24" t="s">
        <v>249</v>
      </c>
      <c r="BUD10" s="24" t="str">
        <f t="shared" ca="1" si="0"/>
        <v>#REF</v>
      </c>
      <c r="BUE10" s="24" t="e">
        <f ca="1" xml:space="preserve"> _xlfn.SHEET(#REF!)</f>
        <v>#REF!</v>
      </c>
      <c r="BUG10" s="24" t="e">
        <f>#REF!</f>
        <v>#REF!</v>
      </c>
      <c r="BUH10" s="29" t="e">
        <f t="shared" ref="BUH10:BUU10" si="4">IF(BUH4&gt;BUH3,BUH3,0)</f>
        <v>#REF!</v>
      </c>
      <c r="BUI10" s="29" t="e">
        <f t="shared" si="4"/>
        <v>#REF!</v>
      </c>
      <c r="BUJ10" s="29" t="e">
        <f t="shared" si="4"/>
        <v>#REF!</v>
      </c>
      <c r="BUK10" s="29" t="e">
        <f t="shared" si="4"/>
        <v>#REF!</v>
      </c>
      <c r="BUL10" s="29" t="e">
        <f t="shared" si="4"/>
        <v>#REF!</v>
      </c>
      <c r="BUM10" s="29" t="e">
        <f t="shared" si="4"/>
        <v>#REF!</v>
      </c>
      <c r="BUN10" s="29" t="e">
        <f t="shared" si="4"/>
        <v>#REF!</v>
      </c>
      <c r="BUO10" s="29" t="e">
        <f t="shared" si="4"/>
        <v>#REF!</v>
      </c>
      <c r="BUP10" s="29" t="e">
        <f t="shared" si="4"/>
        <v>#REF!</v>
      </c>
      <c r="BUQ10" s="29" t="e">
        <f t="shared" si="4"/>
        <v>#REF!</v>
      </c>
      <c r="BUR10" s="29" t="e">
        <f t="shared" si="4"/>
        <v>#REF!</v>
      </c>
      <c r="BUS10" s="29" t="e">
        <f t="shared" si="4"/>
        <v>#REF!</v>
      </c>
      <c r="BUT10" s="29" t="e">
        <f t="shared" si="4"/>
        <v>#REF!</v>
      </c>
      <c r="BUU10" s="29" t="e">
        <f t="shared" si="4"/>
        <v>#REF!</v>
      </c>
    </row>
    <row r="11" spans="1:2420" x14ac:dyDescent="0.3">
      <c r="BUC11" s="24" t="s">
        <v>249</v>
      </c>
      <c r="BUD11" s="24" t="str">
        <f t="shared" ca="1" si="0"/>
        <v>#REF</v>
      </c>
      <c r="BUE11" s="24" t="e">
        <f ca="1" xml:space="preserve"> _xlfn.SHEET(#REF!)</f>
        <v>#REF!</v>
      </c>
      <c r="BUG11" s="24" t="e">
        <f>#REF!</f>
        <v>#REF!</v>
      </c>
      <c r="BUH11" s="29" t="e">
        <f t="shared" ref="BUH11:BUU11" si="5">IF(BUH4&gt;BUH3,BUH4,0)</f>
        <v>#REF!</v>
      </c>
      <c r="BUI11" s="29" t="e">
        <f t="shared" si="5"/>
        <v>#REF!</v>
      </c>
      <c r="BUJ11" s="29" t="e">
        <f t="shared" si="5"/>
        <v>#REF!</v>
      </c>
      <c r="BUK11" s="29" t="e">
        <f t="shared" si="5"/>
        <v>#REF!</v>
      </c>
      <c r="BUL11" s="29" t="e">
        <f t="shared" si="5"/>
        <v>#REF!</v>
      </c>
      <c r="BUM11" s="29" t="e">
        <f t="shared" si="5"/>
        <v>#REF!</v>
      </c>
      <c r="BUN11" s="29" t="e">
        <f t="shared" si="5"/>
        <v>#REF!</v>
      </c>
      <c r="BUO11" s="29" t="e">
        <f t="shared" si="5"/>
        <v>#REF!</v>
      </c>
      <c r="BUP11" s="29" t="e">
        <f t="shared" si="5"/>
        <v>#REF!</v>
      </c>
      <c r="BUQ11" s="29" t="e">
        <f t="shared" si="5"/>
        <v>#REF!</v>
      </c>
      <c r="BUR11" s="29" t="e">
        <f t="shared" si="5"/>
        <v>#REF!</v>
      </c>
      <c r="BUS11" s="29" t="e">
        <f t="shared" si="5"/>
        <v>#REF!</v>
      </c>
      <c r="BUT11" s="29" t="e">
        <f t="shared" si="5"/>
        <v>#REF!</v>
      </c>
      <c r="BUU11" s="29" t="e">
        <f t="shared" si="5"/>
        <v>#REF!</v>
      </c>
    </row>
    <row r="12" spans="1:2420" x14ac:dyDescent="0.3">
      <c r="BUC12" s="24" t="s">
        <v>249</v>
      </c>
      <c r="BUD12" s="24" t="str">
        <f t="shared" ca="1" si="0"/>
        <v>#REF</v>
      </c>
      <c r="BUE12" s="24" t="e">
        <f ca="1" xml:space="preserve"> _xlfn.SHEET(#REF!)</f>
        <v>#REF!</v>
      </c>
      <c r="BUG12" s="24" t="e">
        <f>#REF!</f>
        <v>#REF!</v>
      </c>
      <c r="BUH12" s="30" t="s">
        <v>251</v>
      </c>
      <c r="BUI12" s="30" t="s">
        <v>251</v>
      </c>
      <c r="BUJ12" s="30" t="s">
        <v>251</v>
      </c>
      <c r="BUK12" s="30" t="s">
        <v>251</v>
      </c>
      <c r="BUL12" s="30" t="s">
        <v>251</v>
      </c>
      <c r="BUM12" s="30" t="s">
        <v>251</v>
      </c>
      <c r="BUN12" s="30" t="s">
        <v>251</v>
      </c>
      <c r="BUO12" s="30" t="s">
        <v>251</v>
      </c>
      <c r="BUP12" s="30" t="s">
        <v>251</v>
      </c>
      <c r="BUQ12" s="30" t="s">
        <v>251</v>
      </c>
      <c r="BUR12" s="30" t="s">
        <v>251</v>
      </c>
      <c r="BUS12" s="30" t="s">
        <v>251</v>
      </c>
      <c r="BUT12" s="30" t="s">
        <v>251</v>
      </c>
      <c r="BUU12" s="30" t="s">
        <v>251</v>
      </c>
    </row>
    <row r="13" spans="1:2420" x14ac:dyDescent="0.3">
      <c r="BUC13" s="24" t="s">
        <v>249</v>
      </c>
      <c r="BUD13" s="24" t="str">
        <f t="shared" ca="1" si="0"/>
        <v>#REF</v>
      </c>
      <c r="BUE13" s="24" t="e">
        <f ca="1" xml:space="preserve"> _xlfn.SHEET(#REF!)</f>
        <v>#REF!</v>
      </c>
      <c r="BUG13" s="24" t="e">
        <f>#REF!</f>
        <v>#REF!</v>
      </c>
      <c r="BUH13" s="30" t="str">
        <f>CONCATENATE(BUH12," ",BUH14)</f>
        <v>Red 1</v>
      </c>
      <c r="BUI13" s="30" t="str">
        <f t="shared" ref="BUI13:BUU13" si="6">CONCATENATE(BUI12," ",BUI14)</f>
        <v>Red 2</v>
      </c>
      <c r="BUJ13" s="30" t="str">
        <f t="shared" si="6"/>
        <v>Red 3</v>
      </c>
      <c r="BUK13" s="30" t="str">
        <f t="shared" si="6"/>
        <v>Red 4</v>
      </c>
      <c r="BUL13" s="30" t="str">
        <f t="shared" si="6"/>
        <v>Red 5</v>
      </c>
      <c r="BUM13" s="30" t="str">
        <f t="shared" si="6"/>
        <v>Red 6</v>
      </c>
      <c r="BUN13" s="30" t="str">
        <f t="shared" si="6"/>
        <v>Red 7</v>
      </c>
      <c r="BUO13" s="30" t="str">
        <f t="shared" si="6"/>
        <v>Red 8</v>
      </c>
      <c r="BUP13" s="30" t="str">
        <f t="shared" si="6"/>
        <v>Red 9</v>
      </c>
      <c r="BUQ13" s="30" t="str">
        <f t="shared" si="6"/>
        <v>Red 10</v>
      </c>
      <c r="BUR13" s="30" t="str">
        <f t="shared" si="6"/>
        <v>Red 11</v>
      </c>
      <c r="BUS13" s="30" t="str">
        <f t="shared" si="6"/>
        <v>Red 12</v>
      </c>
      <c r="BUT13" s="30" t="str">
        <f t="shared" si="6"/>
        <v>Red 13</v>
      </c>
      <c r="BUU13" s="30" t="str">
        <f t="shared" si="6"/>
        <v>Red 14</v>
      </c>
    </row>
    <row r="14" spans="1:2420" x14ac:dyDescent="0.3">
      <c r="BUC14" s="24" t="s">
        <v>249</v>
      </c>
      <c r="BUD14" s="24" t="str">
        <f t="shared" ca="1" si="0"/>
        <v>#REF</v>
      </c>
      <c r="BUE14" s="24" t="e">
        <f ca="1" xml:space="preserve"> _xlfn.SHEET(#REF!)</f>
        <v>#REF!</v>
      </c>
      <c r="BUG14" s="24" t="e">
        <f>#REF!</f>
        <v>#REF!</v>
      </c>
      <c r="BUH14" s="31">
        <f>BUH8</f>
        <v>1</v>
      </c>
      <c r="BUI14" s="31">
        <f t="shared" ref="BUI14:BUU14" si="7">BUI8</f>
        <v>2</v>
      </c>
      <c r="BUJ14" s="31">
        <f t="shared" si="7"/>
        <v>3</v>
      </c>
      <c r="BUK14" s="31">
        <f t="shared" si="7"/>
        <v>4</v>
      </c>
      <c r="BUL14" s="31">
        <f t="shared" si="7"/>
        <v>5</v>
      </c>
      <c r="BUM14" s="31">
        <f t="shared" si="7"/>
        <v>6</v>
      </c>
      <c r="BUN14" s="31">
        <f t="shared" si="7"/>
        <v>7</v>
      </c>
      <c r="BUO14" s="31">
        <f t="shared" si="7"/>
        <v>8</v>
      </c>
      <c r="BUP14" s="31">
        <f t="shared" si="7"/>
        <v>9</v>
      </c>
      <c r="BUQ14" s="31">
        <f t="shared" si="7"/>
        <v>10</v>
      </c>
      <c r="BUR14" s="31">
        <f t="shared" si="7"/>
        <v>11</v>
      </c>
      <c r="BUS14" s="31">
        <f t="shared" si="7"/>
        <v>12</v>
      </c>
      <c r="BUT14" s="31">
        <f t="shared" si="7"/>
        <v>13</v>
      </c>
      <c r="BUU14" s="31">
        <f t="shared" si="7"/>
        <v>14</v>
      </c>
    </row>
    <row r="15" spans="1:2420" x14ac:dyDescent="0.3">
      <c r="BUC15" s="24" t="s">
        <v>249</v>
      </c>
      <c r="BUD15" s="24" t="str">
        <f t="shared" ca="1" si="0"/>
        <v>#REF</v>
      </c>
      <c r="BUE15" s="24" t="e">
        <f ca="1" xml:space="preserve"> _xlfn.SHEET(#REF!)</f>
        <v>#REF!</v>
      </c>
      <c r="BUG15" s="24" t="e">
        <f>#REF!</f>
        <v>#REF!</v>
      </c>
      <c r="BUH15" s="31">
        <f>BUH8</f>
        <v>1</v>
      </c>
      <c r="BUI15" s="31">
        <f t="shared" ref="BUI15:BUU15" si="8">BUI8</f>
        <v>2</v>
      </c>
      <c r="BUJ15" s="31">
        <f t="shared" si="8"/>
        <v>3</v>
      </c>
      <c r="BUK15" s="31">
        <f t="shared" si="8"/>
        <v>4</v>
      </c>
      <c r="BUL15" s="31">
        <f t="shared" si="8"/>
        <v>5</v>
      </c>
      <c r="BUM15" s="31">
        <f t="shared" si="8"/>
        <v>6</v>
      </c>
      <c r="BUN15" s="31">
        <f t="shared" si="8"/>
        <v>7</v>
      </c>
      <c r="BUO15" s="31">
        <f t="shared" si="8"/>
        <v>8</v>
      </c>
      <c r="BUP15" s="31">
        <f t="shared" si="8"/>
        <v>9</v>
      </c>
      <c r="BUQ15" s="31">
        <f t="shared" si="8"/>
        <v>10</v>
      </c>
      <c r="BUR15" s="31">
        <f t="shared" si="8"/>
        <v>11</v>
      </c>
      <c r="BUS15" s="31">
        <f t="shared" si="8"/>
        <v>12</v>
      </c>
      <c r="BUT15" s="31">
        <f t="shared" si="8"/>
        <v>13</v>
      </c>
      <c r="BUU15" s="31">
        <f t="shared" si="8"/>
        <v>14</v>
      </c>
    </row>
    <row r="16" spans="1:2420" x14ac:dyDescent="0.3">
      <c r="BUC16" s="24" t="s">
        <v>249</v>
      </c>
      <c r="BUD16" s="24" t="str">
        <f t="shared" ca="1" si="0"/>
        <v>#REF</v>
      </c>
      <c r="BUE16" s="24" t="e">
        <f ca="1" xml:space="preserve"> _xlfn.SHEET(#REF!)</f>
        <v>#REF!</v>
      </c>
      <c r="BUG16" s="24" t="e">
        <f>#REF!</f>
        <v>#REF!</v>
      </c>
      <c r="BUH16" s="31" t="e">
        <f t="shared" ref="BUH16:BUU16" si="9">IF(BUH3&gt;BUH4,BUH3,0)</f>
        <v>#REF!</v>
      </c>
      <c r="BUI16" s="31" t="e">
        <f t="shared" si="9"/>
        <v>#REF!</v>
      </c>
      <c r="BUJ16" s="31" t="e">
        <f t="shared" si="9"/>
        <v>#REF!</v>
      </c>
      <c r="BUK16" s="31" t="e">
        <f t="shared" si="9"/>
        <v>#REF!</v>
      </c>
      <c r="BUL16" s="31" t="e">
        <f t="shared" si="9"/>
        <v>#REF!</v>
      </c>
      <c r="BUM16" s="31" t="e">
        <f t="shared" si="9"/>
        <v>#REF!</v>
      </c>
      <c r="BUN16" s="31" t="e">
        <f t="shared" si="9"/>
        <v>#REF!</v>
      </c>
      <c r="BUO16" s="31" t="e">
        <f t="shared" si="9"/>
        <v>#REF!</v>
      </c>
      <c r="BUP16" s="31" t="e">
        <f t="shared" si="9"/>
        <v>#REF!</v>
      </c>
      <c r="BUQ16" s="31" t="e">
        <f t="shared" si="9"/>
        <v>#REF!</v>
      </c>
      <c r="BUR16" s="31" t="e">
        <f t="shared" si="9"/>
        <v>#REF!</v>
      </c>
      <c r="BUS16" s="31" t="e">
        <f t="shared" si="9"/>
        <v>#REF!</v>
      </c>
      <c r="BUT16" s="31" t="e">
        <f t="shared" si="9"/>
        <v>#REF!</v>
      </c>
      <c r="BUU16" s="31" t="e">
        <f t="shared" si="9"/>
        <v>#REF!</v>
      </c>
    </row>
    <row r="17" spans="1901:1919" x14ac:dyDescent="0.3">
      <c r="BUC17" s="24" t="s">
        <v>249</v>
      </c>
      <c r="BUD17" s="24" t="str">
        <f t="shared" ca="1" si="0"/>
        <v>#REF</v>
      </c>
      <c r="BUE17" s="24" t="e">
        <f ca="1" xml:space="preserve"> _xlfn.SHEET(#REF!)</f>
        <v>#REF!</v>
      </c>
      <c r="BUG17" s="24" t="e">
        <f>#REF!</f>
        <v>#REF!</v>
      </c>
      <c r="BUH17" s="31" t="e">
        <f t="shared" ref="BUH17:BUU17" si="10">IF(BUH3&gt;BUH4,BUH4,0)</f>
        <v>#REF!</v>
      </c>
      <c r="BUI17" s="31" t="e">
        <f t="shared" si="10"/>
        <v>#REF!</v>
      </c>
      <c r="BUJ17" s="31" t="e">
        <f t="shared" si="10"/>
        <v>#REF!</v>
      </c>
      <c r="BUK17" s="31" t="e">
        <f t="shared" si="10"/>
        <v>#REF!</v>
      </c>
      <c r="BUL17" s="31" t="e">
        <f t="shared" si="10"/>
        <v>#REF!</v>
      </c>
      <c r="BUM17" s="31" t="e">
        <f t="shared" si="10"/>
        <v>#REF!</v>
      </c>
      <c r="BUN17" s="31" t="e">
        <f t="shared" si="10"/>
        <v>#REF!</v>
      </c>
      <c r="BUO17" s="31" t="e">
        <f t="shared" si="10"/>
        <v>#REF!</v>
      </c>
      <c r="BUP17" s="31" t="e">
        <f t="shared" si="10"/>
        <v>#REF!</v>
      </c>
      <c r="BUQ17" s="31" t="e">
        <f t="shared" si="10"/>
        <v>#REF!</v>
      </c>
      <c r="BUR17" s="31" t="e">
        <f t="shared" si="10"/>
        <v>#REF!</v>
      </c>
      <c r="BUS17" s="31" t="e">
        <f t="shared" si="10"/>
        <v>#REF!</v>
      </c>
      <c r="BUT17" s="31" t="e">
        <f t="shared" si="10"/>
        <v>#REF!</v>
      </c>
      <c r="BUU17" s="31" t="e">
        <f t="shared" si="10"/>
        <v>#REF!</v>
      </c>
    </row>
    <row r="18" spans="1901:1919" x14ac:dyDescent="0.3">
      <c r="BUC18" s="24" t="s">
        <v>249</v>
      </c>
      <c r="BUD18" s="24" t="str">
        <f t="shared" ca="1" si="0"/>
        <v>#REF</v>
      </c>
      <c r="BUE18" s="24" t="e">
        <f ca="1" xml:space="preserve"> _xlfn.SHEET(#REF!)</f>
        <v>#REF!</v>
      </c>
      <c r="BUG18" s="24" t="e">
        <f>#REF!</f>
        <v>#REF!</v>
      </c>
      <c r="BUH18" s="32" t="s">
        <v>252</v>
      </c>
      <c r="BUI18" s="32" t="s">
        <v>252</v>
      </c>
      <c r="BUJ18" s="32" t="s">
        <v>252</v>
      </c>
      <c r="BUK18" s="32" t="s">
        <v>252</v>
      </c>
      <c r="BUL18" s="32" t="s">
        <v>252</v>
      </c>
      <c r="BUM18" s="32" t="s">
        <v>252</v>
      </c>
      <c r="BUN18" s="32" t="s">
        <v>252</v>
      </c>
      <c r="BUO18" s="32" t="s">
        <v>252</v>
      </c>
      <c r="BUP18" s="32" t="s">
        <v>252</v>
      </c>
      <c r="BUQ18" s="32" t="s">
        <v>252</v>
      </c>
      <c r="BUR18" s="32" t="s">
        <v>252</v>
      </c>
      <c r="BUS18" s="32" t="s">
        <v>252</v>
      </c>
      <c r="BUT18" s="32" t="s">
        <v>252</v>
      </c>
      <c r="BUU18" s="32" t="s">
        <v>252</v>
      </c>
    </row>
    <row r="19" spans="1901:1919" x14ac:dyDescent="0.3">
      <c r="BUC19" s="24" t="s">
        <v>249</v>
      </c>
      <c r="BUD19" s="24" t="str">
        <f t="shared" ca="1" si="0"/>
        <v>#REF</v>
      </c>
      <c r="BUE19" s="24" t="e">
        <f ca="1" xml:space="preserve"> _xlfn.SHEET(#REF!)</f>
        <v>#REF!</v>
      </c>
      <c r="BUG19" s="24" t="e">
        <f>#REF!</f>
        <v>#REF!</v>
      </c>
      <c r="BUH19" s="32" t="str">
        <f>CONCATENATE(BUH18," ",BUH8)</f>
        <v>Actual 1</v>
      </c>
      <c r="BUI19" s="32" t="str">
        <f t="shared" ref="BUI19:BUU19" si="11">CONCATENATE(BUI18," ",BUI8)</f>
        <v>Actual 2</v>
      </c>
      <c r="BUJ19" s="32" t="str">
        <f t="shared" si="11"/>
        <v>Actual 3</v>
      </c>
      <c r="BUK19" s="32" t="str">
        <f t="shared" si="11"/>
        <v>Actual 4</v>
      </c>
      <c r="BUL19" s="32" t="str">
        <f t="shared" si="11"/>
        <v>Actual 5</v>
      </c>
      <c r="BUM19" s="32" t="str">
        <f t="shared" si="11"/>
        <v>Actual 6</v>
      </c>
      <c r="BUN19" s="32" t="str">
        <f t="shared" si="11"/>
        <v>Actual 7</v>
      </c>
      <c r="BUO19" s="32" t="str">
        <f t="shared" si="11"/>
        <v>Actual 8</v>
      </c>
      <c r="BUP19" s="32" t="str">
        <f t="shared" si="11"/>
        <v>Actual 9</v>
      </c>
      <c r="BUQ19" s="32" t="str">
        <f t="shared" si="11"/>
        <v>Actual 10</v>
      </c>
      <c r="BUR19" s="32" t="str">
        <f t="shared" si="11"/>
        <v>Actual 11</v>
      </c>
      <c r="BUS19" s="32" t="str">
        <f t="shared" si="11"/>
        <v>Actual 12</v>
      </c>
      <c r="BUT19" s="32" t="str">
        <f t="shared" si="11"/>
        <v>Actual 13</v>
      </c>
      <c r="BUU19" s="32" t="str">
        <f t="shared" si="11"/>
        <v>Actual 14</v>
      </c>
    </row>
    <row r="20" spans="1901:1919" x14ac:dyDescent="0.3">
      <c r="BUC20" s="24" t="s">
        <v>249</v>
      </c>
      <c r="BUD20" s="24" t="str">
        <f t="shared" ca="1" si="0"/>
        <v>#REF</v>
      </c>
      <c r="BUE20" s="24" t="e">
        <f ca="1" xml:space="preserve"> _xlfn.SHEET(#REF!)</f>
        <v>#REF!</v>
      </c>
      <c r="BUG20" s="24" t="e">
        <f>#REF!</f>
        <v>#REF!</v>
      </c>
      <c r="BUH20" s="33">
        <f>BUH8-0.25</f>
        <v>0.75</v>
      </c>
      <c r="BUI20" s="33">
        <f t="shared" ref="BUI20:BUU20" si="12">BUI8-0.25</f>
        <v>1.75</v>
      </c>
      <c r="BUJ20" s="33">
        <f t="shared" si="12"/>
        <v>2.75</v>
      </c>
      <c r="BUK20" s="33">
        <f t="shared" si="12"/>
        <v>3.75</v>
      </c>
      <c r="BUL20" s="33">
        <f t="shared" si="12"/>
        <v>4.75</v>
      </c>
      <c r="BUM20" s="33">
        <f t="shared" si="12"/>
        <v>5.75</v>
      </c>
      <c r="BUN20" s="33">
        <f t="shared" si="12"/>
        <v>6.75</v>
      </c>
      <c r="BUO20" s="33">
        <f t="shared" si="12"/>
        <v>7.75</v>
      </c>
      <c r="BUP20" s="33">
        <f t="shared" si="12"/>
        <v>8.75</v>
      </c>
      <c r="BUQ20" s="33">
        <f t="shared" si="12"/>
        <v>9.75</v>
      </c>
      <c r="BUR20" s="33">
        <f t="shared" si="12"/>
        <v>10.75</v>
      </c>
      <c r="BUS20" s="33">
        <f t="shared" si="12"/>
        <v>11.75</v>
      </c>
      <c r="BUT20" s="33">
        <f t="shared" si="12"/>
        <v>12.75</v>
      </c>
      <c r="BUU20" s="33">
        <f t="shared" si="12"/>
        <v>13.75</v>
      </c>
    </row>
    <row r="21" spans="1901:1919" x14ac:dyDescent="0.3">
      <c r="BUC21" s="24" t="s">
        <v>249</v>
      </c>
      <c r="BUD21" s="24" t="str">
        <f t="shared" ca="1" si="0"/>
        <v>#REF</v>
      </c>
      <c r="BUE21" s="24" t="e">
        <f ca="1" xml:space="preserve"> _xlfn.SHEET(#REF!)</f>
        <v>#REF!</v>
      </c>
      <c r="BUG21" s="24" t="e">
        <f>#REF!</f>
        <v>#REF!</v>
      </c>
      <c r="BUH21" s="33">
        <f>BUH8-0.25</f>
        <v>0.75</v>
      </c>
      <c r="BUI21" s="33">
        <f t="shared" ref="BUI21:BUU21" si="13">BUI8-0.25</f>
        <v>1.75</v>
      </c>
      <c r="BUJ21" s="33">
        <f t="shared" si="13"/>
        <v>2.75</v>
      </c>
      <c r="BUK21" s="33">
        <f t="shared" si="13"/>
        <v>3.75</v>
      </c>
      <c r="BUL21" s="33">
        <f t="shared" si="13"/>
        <v>4.75</v>
      </c>
      <c r="BUM21" s="33">
        <f t="shared" si="13"/>
        <v>5.75</v>
      </c>
      <c r="BUN21" s="33">
        <f t="shared" si="13"/>
        <v>6.75</v>
      </c>
      <c r="BUO21" s="33">
        <f t="shared" si="13"/>
        <v>7.75</v>
      </c>
      <c r="BUP21" s="33">
        <f t="shared" si="13"/>
        <v>8.75</v>
      </c>
      <c r="BUQ21" s="33">
        <f t="shared" si="13"/>
        <v>9.75</v>
      </c>
      <c r="BUR21" s="33">
        <f t="shared" si="13"/>
        <v>10.75</v>
      </c>
      <c r="BUS21" s="33">
        <f t="shared" si="13"/>
        <v>11.75</v>
      </c>
      <c r="BUT21" s="33">
        <f t="shared" si="13"/>
        <v>12.75</v>
      </c>
      <c r="BUU21" s="33">
        <f t="shared" si="13"/>
        <v>13.75</v>
      </c>
    </row>
    <row r="22" spans="1901:1919" x14ac:dyDescent="0.3">
      <c r="BUC22" s="24" t="s">
        <v>249</v>
      </c>
      <c r="BUD22" s="24" t="str">
        <f t="shared" ca="1" si="0"/>
        <v>#REF</v>
      </c>
      <c r="BUE22" s="24" t="e">
        <f ca="1" xml:space="preserve"> _xlfn.SHEET(#REF!)</f>
        <v>#REF!</v>
      </c>
      <c r="BUG22" s="24" t="e">
        <f>#REF!</f>
        <v>#REF!</v>
      </c>
      <c r="BUH22" s="33">
        <v>0</v>
      </c>
      <c r="BUI22" s="33">
        <v>0</v>
      </c>
      <c r="BUJ22" s="33">
        <v>0</v>
      </c>
      <c r="BUK22" s="33">
        <v>0</v>
      </c>
      <c r="BUL22" s="33">
        <v>0</v>
      </c>
      <c r="BUM22" s="33">
        <v>0</v>
      </c>
      <c r="BUN22" s="33">
        <v>0</v>
      </c>
      <c r="BUO22" s="33">
        <v>0</v>
      </c>
      <c r="BUP22" s="33">
        <v>0</v>
      </c>
      <c r="BUQ22" s="33">
        <v>0</v>
      </c>
      <c r="BUR22" s="33">
        <v>0</v>
      </c>
      <c r="BUS22" s="33">
        <v>0</v>
      </c>
      <c r="BUT22" s="33">
        <v>0</v>
      </c>
      <c r="BUU22" s="33">
        <v>0</v>
      </c>
    </row>
    <row r="23" spans="1901:1919" x14ac:dyDescent="0.3">
      <c r="BUC23" s="24" t="s">
        <v>249</v>
      </c>
      <c r="BUD23" s="24" t="str">
        <f t="shared" ca="1" si="0"/>
        <v>#REF</v>
      </c>
      <c r="BUE23" s="24" t="e">
        <f ca="1" xml:space="preserve"> _xlfn.SHEET(#REF!)</f>
        <v>#REF!</v>
      </c>
      <c r="BUG23" s="24" t="e">
        <f>#REF!</f>
        <v>#REF!</v>
      </c>
      <c r="BUH23" s="33" t="e">
        <f t="shared" ref="BUH23:BUU23" si="14">IF(BUH4=0,"",BUH4)</f>
        <v>#REF!</v>
      </c>
      <c r="BUI23" s="33" t="e">
        <f t="shared" si="14"/>
        <v>#REF!</v>
      </c>
      <c r="BUJ23" s="33" t="e">
        <f t="shared" si="14"/>
        <v>#REF!</v>
      </c>
      <c r="BUK23" s="33" t="e">
        <f t="shared" si="14"/>
        <v>#REF!</v>
      </c>
      <c r="BUL23" s="33" t="e">
        <f t="shared" si="14"/>
        <v>#REF!</v>
      </c>
      <c r="BUM23" s="33" t="e">
        <f t="shared" si="14"/>
        <v>#REF!</v>
      </c>
      <c r="BUN23" s="33" t="e">
        <f t="shared" si="14"/>
        <v>#REF!</v>
      </c>
      <c r="BUO23" s="33" t="e">
        <f t="shared" si="14"/>
        <v>#REF!</v>
      </c>
      <c r="BUP23" s="33" t="e">
        <f t="shared" si="14"/>
        <v>#REF!</v>
      </c>
      <c r="BUQ23" s="33" t="e">
        <f t="shared" si="14"/>
        <v>#REF!</v>
      </c>
      <c r="BUR23" s="33" t="e">
        <f t="shared" si="14"/>
        <v>#REF!</v>
      </c>
      <c r="BUS23" s="33" t="e">
        <f t="shared" si="14"/>
        <v>#REF!</v>
      </c>
      <c r="BUT23" s="33" t="e">
        <f t="shared" si="14"/>
        <v>#REF!</v>
      </c>
      <c r="BUU23" s="33" t="e">
        <f t="shared" si="14"/>
        <v>#REF!</v>
      </c>
    </row>
    <row r="24" spans="1901:1919" x14ac:dyDescent="0.3">
      <c r="BUC24" s="24" t="s">
        <v>249</v>
      </c>
      <c r="BUD24" s="24" t="str">
        <f t="shared" ca="1" si="0"/>
        <v>#REF</v>
      </c>
      <c r="BUE24" s="24" t="e">
        <f ca="1" xml:space="preserve"> _xlfn.SHEET(#REF!)</f>
        <v>#REF!</v>
      </c>
      <c r="BUG24" s="24" t="e">
        <f>#REF!</f>
        <v>#REF!</v>
      </c>
      <c r="BUH24" s="34" t="s">
        <v>253</v>
      </c>
      <c r="BUI24" s="34" t="s">
        <v>253</v>
      </c>
      <c r="BUJ24" s="34" t="s">
        <v>253</v>
      </c>
      <c r="BUK24" s="34" t="s">
        <v>253</v>
      </c>
      <c r="BUL24" s="34" t="s">
        <v>253</v>
      </c>
      <c r="BUM24" s="34" t="s">
        <v>253</v>
      </c>
      <c r="BUN24" s="34" t="s">
        <v>253</v>
      </c>
      <c r="BUO24" s="34" t="s">
        <v>253</v>
      </c>
      <c r="BUP24" s="34" t="s">
        <v>253</v>
      </c>
      <c r="BUQ24" s="34" t="s">
        <v>253</v>
      </c>
      <c r="BUR24" s="34" t="s">
        <v>253</v>
      </c>
      <c r="BUS24" s="34" t="s">
        <v>253</v>
      </c>
      <c r="BUT24" s="34" t="s">
        <v>253</v>
      </c>
      <c r="BUU24" s="34" t="s">
        <v>253</v>
      </c>
    </row>
    <row r="25" spans="1901:1919" x14ac:dyDescent="0.3">
      <c r="BUC25" s="24" t="s">
        <v>249</v>
      </c>
      <c r="BUD25" s="24" t="str">
        <f t="shared" ca="1" si="0"/>
        <v>#REF</v>
      </c>
      <c r="BUE25" s="24" t="e">
        <f ca="1" xml:space="preserve"> _xlfn.SHEET(#REF!)</f>
        <v>#REF!</v>
      </c>
      <c r="BUG25" s="24" t="e">
        <f>#REF!</f>
        <v>#REF!</v>
      </c>
      <c r="BUH25" s="35">
        <f>BUH8-0.23</f>
        <v>0.77</v>
      </c>
      <c r="BUI25" s="35">
        <f t="shared" ref="BUI25:BUU25" si="15">BUI8+0.22</f>
        <v>2.2200000000000002</v>
      </c>
      <c r="BUJ25" s="35">
        <f t="shared" si="15"/>
        <v>3.22</v>
      </c>
      <c r="BUK25" s="35">
        <f t="shared" si="15"/>
        <v>4.22</v>
      </c>
      <c r="BUL25" s="35">
        <f t="shared" si="15"/>
        <v>5.22</v>
      </c>
      <c r="BUM25" s="35">
        <f t="shared" si="15"/>
        <v>6.22</v>
      </c>
      <c r="BUN25" s="35">
        <f t="shared" si="15"/>
        <v>7.22</v>
      </c>
      <c r="BUO25" s="35">
        <f t="shared" si="15"/>
        <v>8.2200000000000006</v>
      </c>
      <c r="BUP25" s="35">
        <f t="shared" si="15"/>
        <v>9.2200000000000006</v>
      </c>
      <c r="BUQ25" s="35">
        <f t="shared" si="15"/>
        <v>10.220000000000001</v>
      </c>
      <c r="BUR25" s="35">
        <f t="shared" si="15"/>
        <v>11.22</v>
      </c>
      <c r="BUS25" s="35">
        <f t="shared" si="15"/>
        <v>12.22</v>
      </c>
      <c r="BUT25" s="35">
        <f t="shared" si="15"/>
        <v>13.22</v>
      </c>
      <c r="BUU25" s="35">
        <f t="shared" si="15"/>
        <v>14.22</v>
      </c>
    </row>
    <row r="26" spans="1901:1919" x14ac:dyDescent="0.3">
      <c r="BUC26" s="24" t="s">
        <v>249</v>
      </c>
      <c r="BUD26" s="24" t="str">
        <f t="shared" ca="1" si="0"/>
        <v>#REF</v>
      </c>
      <c r="BUE26" s="24" t="e">
        <f ca="1" xml:space="preserve"> _xlfn.SHEET(#REF!)</f>
        <v>#REF!</v>
      </c>
      <c r="BUG26" s="24" t="e">
        <f>#REF!</f>
        <v>#REF!</v>
      </c>
      <c r="BUH26" s="35">
        <v>0</v>
      </c>
      <c r="BUI26" s="35">
        <v>0</v>
      </c>
      <c r="BUJ26" s="35">
        <v>0</v>
      </c>
      <c r="BUK26" s="35">
        <v>0</v>
      </c>
      <c r="BUL26" s="35">
        <v>0</v>
      </c>
      <c r="BUM26" s="35">
        <v>0</v>
      </c>
      <c r="BUN26" s="35">
        <v>0</v>
      </c>
      <c r="BUO26" s="35">
        <v>0</v>
      </c>
      <c r="BUP26" s="35">
        <v>0</v>
      </c>
      <c r="BUQ26" s="35">
        <v>0</v>
      </c>
      <c r="BUR26" s="35">
        <v>0</v>
      </c>
      <c r="BUS26" s="35">
        <v>0</v>
      </c>
      <c r="BUT26" s="35">
        <v>0</v>
      </c>
      <c r="BUU26" s="35">
        <v>0</v>
      </c>
    </row>
    <row r="27" spans="1901:1919" x14ac:dyDescent="0.3">
      <c r="BUC27" s="24" t="s">
        <v>249</v>
      </c>
      <c r="BUD27" s="24" t="str">
        <f t="shared" ca="1" si="0"/>
        <v>#REF</v>
      </c>
      <c r="BUE27" s="24" t="e">
        <f ca="1" xml:space="preserve"> _xlfn.SHEET(#REF!)</f>
        <v>#REF!</v>
      </c>
      <c r="BUG27" s="24" t="e">
        <f>#REF!</f>
        <v>#REF!</v>
      </c>
      <c r="BUH27" s="36" t="s">
        <v>254</v>
      </c>
      <c r="BUI27" s="36" t="s">
        <v>254</v>
      </c>
      <c r="BUJ27" s="36" t="s">
        <v>254</v>
      </c>
      <c r="BUK27" s="36" t="s">
        <v>254</v>
      </c>
      <c r="BUL27" s="36" t="s">
        <v>254</v>
      </c>
      <c r="BUM27" s="36" t="s">
        <v>254</v>
      </c>
      <c r="BUN27" s="36" t="s">
        <v>254</v>
      </c>
      <c r="BUO27" s="36" t="s">
        <v>254</v>
      </c>
      <c r="BUP27" s="36" t="s">
        <v>254</v>
      </c>
      <c r="BUQ27" s="36" t="s">
        <v>254</v>
      </c>
      <c r="BUR27" s="36" t="s">
        <v>254</v>
      </c>
      <c r="BUS27" s="36" t="s">
        <v>254</v>
      </c>
      <c r="BUT27" s="36" t="s">
        <v>254</v>
      </c>
      <c r="BUU27" s="36" t="s">
        <v>254</v>
      </c>
    </row>
    <row r="28" spans="1901:1919" x14ac:dyDescent="0.3">
      <c r="BUC28" s="24" t="s">
        <v>249</v>
      </c>
      <c r="BUD28" s="24" t="str">
        <f t="shared" ca="1" si="0"/>
        <v>#REF</v>
      </c>
      <c r="BUE28" s="24" t="e">
        <f ca="1" xml:space="preserve"> _xlfn.SHEET(#REF!)</f>
        <v>#REF!</v>
      </c>
      <c r="BUG28" s="24" t="e">
        <f>#REF!</f>
        <v>#REF!</v>
      </c>
      <c r="BUH28" s="36" t="str">
        <f>CONCATENATE(BUH27," ",BUH29)</f>
        <v>Var 1</v>
      </c>
      <c r="BUI28" s="36" t="str">
        <f t="shared" ref="BUI28:BUU28" si="16">CONCATENATE(BUI27," ",BUI29)</f>
        <v>Var 2</v>
      </c>
      <c r="BUJ28" s="36" t="str">
        <f t="shared" si="16"/>
        <v>Var 3</v>
      </c>
      <c r="BUK28" s="36" t="str">
        <f t="shared" si="16"/>
        <v>Var 4</v>
      </c>
      <c r="BUL28" s="36" t="str">
        <f t="shared" si="16"/>
        <v>Var 5</v>
      </c>
      <c r="BUM28" s="36" t="str">
        <f t="shared" si="16"/>
        <v>Var 6</v>
      </c>
      <c r="BUN28" s="36" t="str">
        <f t="shared" si="16"/>
        <v>Var 7</v>
      </c>
      <c r="BUO28" s="36" t="str">
        <f t="shared" si="16"/>
        <v>Var 8</v>
      </c>
      <c r="BUP28" s="36" t="str">
        <f t="shared" si="16"/>
        <v>Var 9</v>
      </c>
      <c r="BUQ28" s="36" t="str">
        <f t="shared" si="16"/>
        <v>Var 10</v>
      </c>
      <c r="BUR28" s="36" t="str">
        <f t="shared" si="16"/>
        <v>Var 11</v>
      </c>
      <c r="BUS28" s="36" t="str">
        <f t="shared" si="16"/>
        <v>Var 12</v>
      </c>
      <c r="BUT28" s="36" t="str">
        <f t="shared" si="16"/>
        <v>Var 13</v>
      </c>
      <c r="BUU28" s="36" t="str">
        <f t="shared" si="16"/>
        <v>Var 14</v>
      </c>
    </row>
    <row r="29" spans="1901:1919" x14ac:dyDescent="0.3">
      <c r="BUC29" s="24" t="s">
        <v>249</v>
      </c>
      <c r="BUD29" s="24" t="str">
        <f t="shared" ca="1" si="0"/>
        <v>#REF</v>
      </c>
      <c r="BUE29" s="24" t="e">
        <f ca="1" xml:space="preserve"> _xlfn.SHEET(#REF!)</f>
        <v>#REF!</v>
      </c>
      <c r="BUG29" s="24" t="e">
        <f>#REF!</f>
        <v>#REF!</v>
      </c>
      <c r="BUH29" s="37">
        <f>BUH8</f>
        <v>1</v>
      </c>
      <c r="BUI29" s="37">
        <f t="shared" ref="BUI29:BUU29" si="17">BUI8</f>
        <v>2</v>
      </c>
      <c r="BUJ29" s="37">
        <f t="shared" si="17"/>
        <v>3</v>
      </c>
      <c r="BUK29" s="37">
        <f t="shared" si="17"/>
        <v>4</v>
      </c>
      <c r="BUL29" s="37">
        <f t="shared" si="17"/>
        <v>5</v>
      </c>
      <c r="BUM29" s="37">
        <f t="shared" si="17"/>
        <v>6</v>
      </c>
      <c r="BUN29" s="37">
        <f t="shared" si="17"/>
        <v>7</v>
      </c>
      <c r="BUO29" s="37">
        <f t="shared" si="17"/>
        <v>8</v>
      </c>
      <c r="BUP29" s="37">
        <f t="shared" si="17"/>
        <v>9</v>
      </c>
      <c r="BUQ29" s="37">
        <f t="shared" si="17"/>
        <v>10</v>
      </c>
      <c r="BUR29" s="37">
        <f t="shared" si="17"/>
        <v>11</v>
      </c>
      <c r="BUS29" s="37">
        <f t="shared" si="17"/>
        <v>12</v>
      </c>
      <c r="BUT29" s="37">
        <f t="shared" si="17"/>
        <v>13</v>
      </c>
      <c r="BUU29" s="37">
        <f t="shared" si="17"/>
        <v>14</v>
      </c>
    </row>
    <row r="30" spans="1901:1919" x14ac:dyDescent="0.3">
      <c r="BUC30" s="24" t="s">
        <v>249</v>
      </c>
      <c r="BUD30" s="24" t="str">
        <f t="shared" ca="1" si="0"/>
        <v>#REF</v>
      </c>
      <c r="BUE30" s="24" t="e">
        <f ca="1" xml:space="preserve"> _xlfn.SHEET(#REF!)</f>
        <v>#REF!</v>
      </c>
      <c r="BUG30" s="24" t="e">
        <f>#REF!</f>
        <v>#REF!</v>
      </c>
      <c r="BUH30" s="38" t="e">
        <f t="shared" ref="BUH30:BUU30" si="18">MAX(BUH3:BUH4)</f>
        <v>#REF!</v>
      </c>
      <c r="BUI30" s="38" t="e">
        <f t="shared" si="18"/>
        <v>#REF!</v>
      </c>
      <c r="BUJ30" s="38" t="e">
        <f t="shared" si="18"/>
        <v>#REF!</v>
      </c>
      <c r="BUK30" s="38" t="e">
        <f t="shared" si="18"/>
        <v>#REF!</v>
      </c>
      <c r="BUL30" s="38" t="e">
        <f t="shared" si="18"/>
        <v>#REF!</v>
      </c>
      <c r="BUM30" s="38" t="e">
        <f t="shared" si="18"/>
        <v>#REF!</v>
      </c>
      <c r="BUN30" s="38" t="e">
        <f t="shared" si="18"/>
        <v>#REF!</v>
      </c>
      <c r="BUO30" s="38" t="e">
        <f t="shared" si="18"/>
        <v>#REF!</v>
      </c>
      <c r="BUP30" s="38" t="e">
        <f t="shared" si="18"/>
        <v>#REF!</v>
      </c>
      <c r="BUQ30" s="38" t="e">
        <f t="shared" si="18"/>
        <v>#REF!</v>
      </c>
      <c r="BUR30" s="38" t="e">
        <f t="shared" si="18"/>
        <v>#REF!</v>
      </c>
      <c r="BUS30" s="38" t="e">
        <f t="shared" si="18"/>
        <v>#REF!</v>
      </c>
      <c r="BUT30" s="38" t="e">
        <f t="shared" si="18"/>
        <v>#REF!</v>
      </c>
      <c r="BUU30" s="38" t="e">
        <f t="shared" si="18"/>
        <v>#REF!</v>
      </c>
    </row>
    <row r="31" spans="1901:1919" x14ac:dyDescent="0.3">
      <c r="BUC31" s="24" t="s">
        <v>249</v>
      </c>
      <c r="BUD31" s="24" t="str">
        <f t="shared" ca="1" si="0"/>
        <v>#REF</v>
      </c>
      <c r="BUE31" s="24" t="e">
        <f ca="1" xml:space="preserve"> _xlfn.SHEET(#REF!)</f>
        <v>#REF!</v>
      </c>
      <c r="BUG31" s="24" t="e">
        <f>#REF!</f>
        <v>#REF!</v>
      </c>
      <c r="BUH31" s="39" t="e">
        <f t="shared" ref="BUH31:BUU31" si="19">IF(BUH4-BUH3=0,"",BUH4-BUH3)</f>
        <v>#REF!</v>
      </c>
      <c r="BUI31" s="39" t="e">
        <f t="shared" si="19"/>
        <v>#REF!</v>
      </c>
      <c r="BUJ31" s="39" t="e">
        <f t="shared" si="19"/>
        <v>#REF!</v>
      </c>
      <c r="BUK31" s="39" t="e">
        <f t="shared" si="19"/>
        <v>#REF!</v>
      </c>
      <c r="BUL31" s="39" t="e">
        <f t="shared" si="19"/>
        <v>#REF!</v>
      </c>
      <c r="BUM31" s="39" t="e">
        <f t="shared" si="19"/>
        <v>#REF!</v>
      </c>
      <c r="BUN31" s="39" t="e">
        <f t="shared" si="19"/>
        <v>#REF!</v>
      </c>
      <c r="BUO31" s="39" t="e">
        <f t="shared" si="19"/>
        <v>#REF!</v>
      </c>
      <c r="BUP31" s="39" t="e">
        <f t="shared" si="19"/>
        <v>#REF!</v>
      </c>
      <c r="BUQ31" s="39" t="e">
        <f t="shared" si="19"/>
        <v>#REF!</v>
      </c>
      <c r="BUR31" s="39" t="e">
        <f t="shared" si="19"/>
        <v>#REF!</v>
      </c>
      <c r="BUS31" s="39" t="e">
        <f t="shared" si="19"/>
        <v>#REF!</v>
      </c>
      <c r="BUT31" s="39" t="e">
        <f t="shared" si="19"/>
        <v>#REF!</v>
      </c>
      <c r="BUU31" s="39" t="e">
        <f t="shared" si="19"/>
        <v>#REF!</v>
      </c>
    </row>
    <row r="32" spans="1901:1919" x14ac:dyDescent="0.3">
      <c r="BUC32" s="24" t="s">
        <v>257</v>
      </c>
      <c r="BUD32" s="24" t="str">
        <f ca="1">SUBSTITUTE(MID(_xlfn.FORMULATEXT(BUG32),2,FIND("!",_xlfn.FORMULATEXT(BUG32),1)-2), "'","")</f>
        <v>#REF</v>
      </c>
      <c r="BUE32" s="24" t="e">
        <f ca="1" xml:space="preserve"> _xlfn.SHEET(#REF!)</f>
        <v>#REF!</v>
      </c>
      <c r="BUG32" s="24" t="e">
        <f>#REF!</f>
        <v>#REF!</v>
      </c>
    </row>
    <row r="33" spans="1901:1919" x14ac:dyDescent="0.3">
      <c r="BUC33" s="24" t="s">
        <v>257</v>
      </c>
      <c r="BUD33" s="24" t="str">
        <f t="shared" ref="BUD33:BUD61" ca="1" si="20">SUBSTITUTE(MID(_xlfn.FORMULATEXT(BUG33),2,FIND("!",_xlfn.FORMULATEXT(BUG33),1)-2), "'","")</f>
        <v>#REF</v>
      </c>
      <c r="BUE33" s="24" t="e">
        <f ca="1" xml:space="preserve"> _xlfn.SHEET(#REF!)</f>
        <v>#REF!</v>
      </c>
      <c r="BUG33" s="24" t="e">
        <f>#REF!</f>
        <v>#REF!</v>
      </c>
      <c r="BUH33" s="24" t="e">
        <f>#REF!</f>
        <v>#REF!</v>
      </c>
      <c r="BUI33" s="24" t="e">
        <f>#REF!</f>
        <v>#REF!</v>
      </c>
      <c r="BUJ33" s="24" t="e">
        <f>#REF!</f>
        <v>#REF!</v>
      </c>
      <c r="BUK33" s="24" t="e">
        <f>#REF!</f>
        <v>#REF!</v>
      </c>
      <c r="BUL33" s="24" t="e">
        <f>#REF!</f>
        <v>#REF!</v>
      </c>
      <c r="BUM33" s="24" t="e">
        <f>#REF!</f>
        <v>#REF!</v>
      </c>
      <c r="BUN33" s="24" t="e">
        <f>#REF!</f>
        <v>#REF!</v>
      </c>
      <c r="BUO33" s="24" t="e">
        <f>#REF!</f>
        <v>#REF!</v>
      </c>
      <c r="BUP33" s="24" t="e">
        <f>#REF!</f>
        <v>#REF!</v>
      </c>
      <c r="BUQ33" s="24" t="e">
        <f>#REF!</f>
        <v>#REF!</v>
      </c>
      <c r="BUR33" s="24" t="e">
        <f>#REF!</f>
        <v>#REF!</v>
      </c>
      <c r="BUS33" s="24" t="e">
        <f>#REF!</f>
        <v>#REF!</v>
      </c>
      <c r="BUT33" s="24" t="e">
        <f>#REF!</f>
        <v>#REF!</v>
      </c>
      <c r="BUU33" s="24" t="e">
        <f>#REF!</f>
        <v>#REF!</v>
      </c>
    </row>
    <row r="34" spans="1901:1919" x14ac:dyDescent="0.3">
      <c r="BUC34" s="24" t="s">
        <v>257</v>
      </c>
      <c r="BUD34" s="24" t="str">
        <f t="shared" ca="1" si="20"/>
        <v>#REF</v>
      </c>
      <c r="BUE34" s="24" t="e">
        <f ca="1" xml:space="preserve"> _xlfn.SHEET(#REF!)</f>
        <v>#REF!</v>
      </c>
      <c r="BUG34" s="24" t="e">
        <f>#REF!</f>
        <v>#REF!</v>
      </c>
      <c r="BUH34" s="24" t="e">
        <f>#REF!</f>
        <v>#REF!</v>
      </c>
      <c r="BUI34" s="24" t="e">
        <f>#REF!</f>
        <v>#REF!</v>
      </c>
      <c r="BUJ34" s="24" t="e">
        <f>#REF!</f>
        <v>#REF!</v>
      </c>
      <c r="BUK34" s="24" t="e">
        <f>#REF!</f>
        <v>#REF!</v>
      </c>
      <c r="BUL34" s="24" t="e">
        <f>#REF!</f>
        <v>#REF!</v>
      </c>
      <c r="BUM34" s="24" t="e">
        <f>#REF!</f>
        <v>#REF!</v>
      </c>
      <c r="BUN34" s="24" t="e">
        <f>#REF!</f>
        <v>#REF!</v>
      </c>
      <c r="BUO34" s="24" t="e">
        <f>#REF!</f>
        <v>#REF!</v>
      </c>
      <c r="BUP34" s="24" t="e">
        <f>#REF!</f>
        <v>#REF!</v>
      </c>
      <c r="BUQ34" s="24" t="e">
        <f>#REF!</f>
        <v>#REF!</v>
      </c>
      <c r="BUR34" s="24" t="e">
        <f>#REF!</f>
        <v>#REF!</v>
      </c>
      <c r="BUS34" s="24" t="e">
        <f>#REF!</f>
        <v>#REF!</v>
      </c>
      <c r="BUT34" s="24" t="e">
        <f>#REF!</f>
        <v>#REF!</v>
      </c>
      <c r="BUU34" s="24" t="e">
        <f>#REF!</f>
        <v>#REF!</v>
      </c>
    </row>
    <row r="35" spans="1901:1919" x14ac:dyDescent="0.3">
      <c r="BUC35" s="24" t="s">
        <v>257</v>
      </c>
      <c r="BUD35" s="24" t="str">
        <f t="shared" ca="1" si="20"/>
        <v>#REF</v>
      </c>
      <c r="BUE35" s="24" t="e">
        <f ca="1" xml:space="preserve"> _xlfn.SHEET(#REF!)</f>
        <v>#REF!</v>
      </c>
      <c r="BUG35" s="24" t="e">
        <f>#REF!</f>
        <v>#REF!</v>
      </c>
      <c r="BUH35" s="27" t="s">
        <v>250</v>
      </c>
    </row>
    <row r="36" spans="1901:1919" x14ac:dyDescent="0.3">
      <c r="BUC36" s="24" t="s">
        <v>257</v>
      </c>
      <c r="BUD36" s="24" t="str">
        <f t="shared" ca="1" si="20"/>
        <v>#REF</v>
      </c>
      <c r="BUE36" s="24" t="e">
        <f ca="1" xml:space="preserve"> _xlfn.SHEET(#REF!)</f>
        <v>#REF!</v>
      </c>
      <c r="BUG36" s="24" t="e">
        <f>#REF!</f>
        <v>#REF!</v>
      </c>
      <c r="BUH36" s="28" t="s">
        <v>70</v>
      </c>
      <c r="BUI36" s="28" t="s">
        <v>70</v>
      </c>
      <c r="BUJ36" s="28" t="s">
        <v>70</v>
      </c>
      <c r="BUK36" s="28" t="s">
        <v>70</v>
      </c>
      <c r="BUL36" s="28" t="s">
        <v>70</v>
      </c>
      <c r="BUM36" s="28" t="s">
        <v>70</v>
      </c>
      <c r="BUN36" s="28" t="s">
        <v>70</v>
      </c>
      <c r="BUO36" s="28" t="s">
        <v>70</v>
      </c>
      <c r="BUP36" s="28" t="s">
        <v>70</v>
      </c>
      <c r="BUQ36" s="28" t="s">
        <v>70</v>
      </c>
      <c r="BUR36" s="28" t="s">
        <v>70</v>
      </c>
      <c r="BUS36" s="28" t="s">
        <v>70</v>
      </c>
      <c r="BUT36" s="28" t="s">
        <v>70</v>
      </c>
      <c r="BUU36" s="28" t="s">
        <v>70</v>
      </c>
    </row>
    <row r="37" spans="1901:1919" x14ac:dyDescent="0.3">
      <c r="BUC37" s="24" t="s">
        <v>257</v>
      </c>
      <c r="BUD37" s="24" t="str">
        <f t="shared" ca="1" si="20"/>
        <v>#REF</v>
      </c>
      <c r="BUE37" s="24" t="e">
        <f ca="1" xml:space="preserve"> _xlfn.SHEET(#REF!)</f>
        <v>#REF!</v>
      </c>
      <c r="BUG37" s="24" t="e">
        <f>#REF!</f>
        <v>#REF!</v>
      </c>
      <c r="BUH37" s="28" t="str">
        <f>CONCATENATE(BUH36," ",BUH38)</f>
        <v>Green 1</v>
      </c>
      <c r="BUI37" s="28" t="str">
        <f t="shared" ref="BUI37:BUU37" si="21">CONCATENATE(BUI36," ",BUI38)</f>
        <v>Green 2</v>
      </c>
      <c r="BUJ37" s="28" t="str">
        <f t="shared" si="21"/>
        <v>Green 3</v>
      </c>
      <c r="BUK37" s="28" t="str">
        <f t="shared" si="21"/>
        <v>Green 4</v>
      </c>
      <c r="BUL37" s="28" t="str">
        <f t="shared" si="21"/>
        <v>Green 5</v>
      </c>
      <c r="BUM37" s="28" t="str">
        <f t="shared" si="21"/>
        <v>Green 6</v>
      </c>
      <c r="BUN37" s="28" t="str">
        <f t="shared" si="21"/>
        <v>Green 7</v>
      </c>
      <c r="BUO37" s="28" t="str">
        <f t="shared" si="21"/>
        <v>Green 8</v>
      </c>
      <c r="BUP37" s="28" t="str">
        <f t="shared" si="21"/>
        <v>Green 9</v>
      </c>
      <c r="BUQ37" s="28" t="str">
        <f t="shared" si="21"/>
        <v>Green 10</v>
      </c>
      <c r="BUR37" s="28" t="str">
        <f t="shared" si="21"/>
        <v>Green 11</v>
      </c>
      <c r="BUS37" s="28" t="str">
        <f t="shared" si="21"/>
        <v>Green 12</v>
      </c>
      <c r="BUT37" s="28" t="str">
        <f t="shared" si="21"/>
        <v>Green 13</v>
      </c>
      <c r="BUU37" s="28" t="str">
        <f t="shared" si="21"/>
        <v>Green 14</v>
      </c>
    </row>
    <row r="38" spans="1901:1919" x14ac:dyDescent="0.3">
      <c r="BUC38" s="24" t="s">
        <v>257</v>
      </c>
      <c r="BUD38" s="24" t="str">
        <f t="shared" ca="1" si="20"/>
        <v>#REF</v>
      </c>
      <c r="BUE38" s="24" t="e">
        <f ca="1" xml:space="preserve"> _xlfn.SHEET(#REF!)</f>
        <v>#REF!</v>
      </c>
      <c r="BUG38" s="24" t="e">
        <f>#REF!</f>
        <v>#REF!</v>
      </c>
      <c r="BUH38" s="29">
        <v>1</v>
      </c>
      <c r="BUI38" s="29">
        <f t="shared" ref="BUI38:BUU38" si="22">BUH38+1</f>
        <v>2</v>
      </c>
      <c r="BUJ38" s="29">
        <f t="shared" si="22"/>
        <v>3</v>
      </c>
      <c r="BUK38" s="29">
        <f t="shared" si="22"/>
        <v>4</v>
      </c>
      <c r="BUL38" s="29">
        <f t="shared" si="22"/>
        <v>5</v>
      </c>
      <c r="BUM38" s="29">
        <f t="shared" si="22"/>
        <v>6</v>
      </c>
      <c r="BUN38" s="29">
        <f t="shared" si="22"/>
        <v>7</v>
      </c>
      <c r="BUO38" s="29">
        <f t="shared" si="22"/>
        <v>8</v>
      </c>
      <c r="BUP38" s="29">
        <f t="shared" si="22"/>
        <v>9</v>
      </c>
      <c r="BUQ38" s="29">
        <f t="shared" si="22"/>
        <v>10</v>
      </c>
      <c r="BUR38" s="29">
        <f t="shared" si="22"/>
        <v>11</v>
      </c>
      <c r="BUS38" s="29">
        <f t="shared" si="22"/>
        <v>12</v>
      </c>
      <c r="BUT38" s="29">
        <f t="shared" si="22"/>
        <v>13</v>
      </c>
      <c r="BUU38" s="29">
        <f t="shared" si="22"/>
        <v>14</v>
      </c>
    </row>
    <row r="39" spans="1901:1919" x14ac:dyDescent="0.3">
      <c r="BUC39" s="24" t="s">
        <v>257</v>
      </c>
      <c r="BUD39" s="24" t="str">
        <f t="shared" ca="1" si="20"/>
        <v>#REF</v>
      </c>
      <c r="BUE39" s="24" t="e">
        <f ca="1" xml:space="preserve"> _xlfn.SHEET(#REF!)</f>
        <v>#REF!</v>
      </c>
      <c r="BUG39" s="24" t="e">
        <f>#REF!</f>
        <v>#REF!</v>
      </c>
      <c r="BUH39" s="29">
        <f>BUH38</f>
        <v>1</v>
      </c>
      <c r="BUI39" s="29">
        <f t="shared" ref="BUI39:BUU39" si="23">BUI38</f>
        <v>2</v>
      </c>
      <c r="BUJ39" s="29">
        <f t="shared" si="23"/>
        <v>3</v>
      </c>
      <c r="BUK39" s="29">
        <f t="shared" si="23"/>
        <v>4</v>
      </c>
      <c r="BUL39" s="29">
        <f t="shared" si="23"/>
        <v>5</v>
      </c>
      <c r="BUM39" s="29">
        <f t="shared" si="23"/>
        <v>6</v>
      </c>
      <c r="BUN39" s="29">
        <f t="shared" si="23"/>
        <v>7</v>
      </c>
      <c r="BUO39" s="29">
        <f t="shared" si="23"/>
        <v>8</v>
      </c>
      <c r="BUP39" s="29">
        <f t="shared" si="23"/>
        <v>9</v>
      </c>
      <c r="BUQ39" s="29">
        <f t="shared" si="23"/>
        <v>10</v>
      </c>
      <c r="BUR39" s="29">
        <f t="shared" si="23"/>
        <v>11</v>
      </c>
      <c r="BUS39" s="29">
        <f t="shared" si="23"/>
        <v>12</v>
      </c>
      <c r="BUT39" s="29">
        <f t="shared" si="23"/>
        <v>13</v>
      </c>
      <c r="BUU39" s="29">
        <f t="shared" si="23"/>
        <v>14</v>
      </c>
    </row>
    <row r="40" spans="1901:1919" x14ac:dyDescent="0.3">
      <c r="BUC40" s="24" t="s">
        <v>257</v>
      </c>
      <c r="BUD40" s="24" t="str">
        <f t="shared" ca="1" si="20"/>
        <v>#REF</v>
      </c>
      <c r="BUE40" s="24" t="e">
        <f ca="1" xml:space="preserve"> _xlfn.SHEET(#REF!)</f>
        <v>#REF!</v>
      </c>
      <c r="BUG40" s="24" t="e">
        <f>#REF!</f>
        <v>#REF!</v>
      </c>
      <c r="BUH40" s="29" t="e">
        <f t="shared" ref="BUH40:BUU40" si="24">IF(BUH34&gt;BUH33,BUH33,0)</f>
        <v>#REF!</v>
      </c>
      <c r="BUI40" s="29" t="e">
        <f t="shared" si="24"/>
        <v>#REF!</v>
      </c>
      <c r="BUJ40" s="29" t="e">
        <f t="shared" si="24"/>
        <v>#REF!</v>
      </c>
      <c r="BUK40" s="29" t="e">
        <f t="shared" si="24"/>
        <v>#REF!</v>
      </c>
      <c r="BUL40" s="29" t="e">
        <f t="shared" si="24"/>
        <v>#REF!</v>
      </c>
      <c r="BUM40" s="29" t="e">
        <f t="shared" si="24"/>
        <v>#REF!</v>
      </c>
      <c r="BUN40" s="29" t="e">
        <f t="shared" si="24"/>
        <v>#REF!</v>
      </c>
      <c r="BUO40" s="29" t="e">
        <f t="shared" si="24"/>
        <v>#REF!</v>
      </c>
      <c r="BUP40" s="29" t="e">
        <f t="shared" si="24"/>
        <v>#REF!</v>
      </c>
      <c r="BUQ40" s="29" t="e">
        <f t="shared" si="24"/>
        <v>#REF!</v>
      </c>
      <c r="BUR40" s="29" t="e">
        <f t="shared" si="24"/>
        <v>#REF!</v>
      </c>
      <c r="BUS40" s="29" t="e">
        <f t="shared" si="24"/>
        <v>#REF!</v>
      </c>
      <c r="BUT40" s="29" t="e">
        <f t="shared" si="24"/>
        <v>#REF!</v>
      </c>
      <c r="BUU40" s="29" t="e">
        <f t="shared" si="24"/>
        <v>#REF!</v>
      </c>
    </row>
    <row r="41" spans="1901:1919" x14ac:dyDescent="0.3">
      <c r="BUC41" s="24" t="s">
        <v>257</v>
      </c>
      <c r="BUD41" s="24" t="str">
        <f t="shared" ca="1" si="20"/>
        <v>#REF</v>
      </c>
      <c r="BUE41" s="24" t="e">
        <f ca="1" xml:space="preserve"> _xlfn.SHEET(#REF!)</f>
        <v>#REF!</v>
      </c>
      <c r="BUG41" s="24" t="e">
        <f>#REF!</f>
        <v>#REF!</v>
      </c>
      <c r="BUH41" s="29" t="e">
        <f t="shared" ref="BUH41:BUU41" si="25">IF(BUH34&gt;BUH33,BUH34,0)</f>
        <v>#REF!</v>
      </c>
      <c r="BUI41" s="29" t="e">
        <f t="shared" si="25"/>
        <v>#REF!</v>
      </c>
      <c r="BUJ41" s="29" t="e">
        <f t="shared" si="25"/>
        <v>#REF!</v>
      </c>
      <c r="BUK41" s="29" t="e">
        <f t="shared" si="25"/>
        <v>#REF!</v>
      </c>
      <c r="BUL41" s="29" t="e">
        <f t="shared" si="25"/>
        <v>#REF!</v>
      </c>
      <c r="BUM41" s="29" t="e">
        <f t="shared" si="25"/>
        <v>#REF!</v>
      </c>
      <c r="BUN41" s="29" t="e">
        <f t="shared" si="25"/>
        <v>#REF!</v>
      </c>
      <c r="BUO41" s="29" t="e">
        <f t="shared" si="25"/>
        <v>#REF!</v>
      </c>
      <c r="BUP41" s="29" t="e">
        <f t="shared" si="25"/>
        <v>#REF!</v>
      </c>
      <c r="BUQ41" s="29" t="e">
        <f t="shared" si="25"/>
        <v>#REF!</v>
      </c>
      <c r="BUR41" s="29" t="e">
        <f t="shared" si="25"/>
        <v>#REF!</v>
      </c>
      <c r="BUS41" s="29" t="e">
        <f t="shared" si="25"/>
        <v>#REF!</v>
      </c>
      <c r="BUT41" s="29" t="e">
        <f t="shared" si="25"/>
        <v>#REF!</v>
      </c>
      <c r="BUU41" s="29" t="e">
        <f t="shared" si="25"/>
        <v>#REF!</v>
      </c>
    </row>
    <row r="42" spans="1901:1919" x14ac:dyDescent="0.3">
      <c r="BUC42" s="24" t="s">
        <v>257</v>
      </c>
      <c r="BUD42" s="24" t="str">
        <f t="shared" ca="1" si="20"/>
        <v>#REF</v>
      </c>
      <c r="BUE42" s="24" t="e">
        <f ca="1" xml:space="preserve"> _xlfn.SHEET(#REF!)</f>
        <v>#REF!</v>
      </c>
      <c r="BUG42" s="24" t="e">
        <f>#REF!</f>
        <v>#REF!</v>
      </c>
      <c r="BUH42" s="30" t="s">
        <v>251</v>
      </c>
      <c r="BUI42" s="30" t="s">
        <v>251</v>
      </c>
      <c r="BUJ42" s="30" t="s">
        <v>251</v>
      </c>
      <c r="BUK42" s="30" t="s">
        <v>251</v>
      </c>
      <c r="BUL42" s="30" t="s">
        <v>251</v>
      </c>
      <c r="BUM42" s="30" t="s">
        <v>251</v>
      </c>
      <c r="BUN42" s="30" t="s">
        <v>251</v>
      </c>
      <c r="BUO42" s="30" t="s">
        <v>251</v>
      </c>
      <c r="BUP42" s="30" t="s">
        <v>251</v>
      </c>
      <c r="BUQ42" s="30" t="s">
        <v>251</v>
      </c>
      <c r="BUR42" s="30" t="s">
        <v>251</v>
      </c>
      <c r="BUS42" s="30" t="s">
        <v>251</v>
      </c>
      <c r="BUT42" s="30" t="s">
        <v>251</v>
      </c>
      <c r="BUU42" s="30" t="s">
        <v>251</v>
      </c>
    </row>
    <row r="43" spans="1901:1919" x14ac:dyDescent="0.3">
      <c r="BUC43" s="24" t="s">
        <v>257</v>
      </c>
      <c r="BUD43" s="24" t="str">
        <f t="shared" ca="1" si="20"/>
        <v>#REF</v>
      </c>
      <c r="BUE43" s="24" t="e">
        <f ca="1" xml:space="preserve"> _xlfn.SHEET(#REF!)</f>
        <v>#REF!</v>
      </c>
      <c r="BUG43" s="24" t="e">
        <f>#REF!</f>
        <v>#REF!</v>
      </c>
      <c r="BUH43" s="30" t="str">
        <f>CONCATENATE(BUH42," ",BUH44)</f>
        <v>Red 1</v>
      </c>
      <c r="BUI43" s="30" t="str">
        <f t="shared" ref="BUI43:BUU43" si="26">CONCATENATE(BUI42," ",BUI44)</f>
        <v>Red 2</v>
      </c>
      <c r="BUJ43" s="30" t="str">
        <f t="shared" si="26"/>
        <v>Red 3</v>
      </c>
      <c r="BUK43" s="30" t="str">
        <f t="shared" si="26"/>
        <v>Red 4</v>
      </c>
      <c r="BUL43" s="30" t="str">
        <f t="shared" si="26"/>
        <v>Red 5</v>
      </c>
      <c r="BUM43" s="30" t="str">
        <f t="shared" si="26"/>
        <v>Red 6</v>
      </c>
      <c r="BUN43" s="30" t="str">
        <f t="shared" si="26"/>
        <v>Red 7</v>
      </c>
      <c r="BUO43" s="30" t="str">
        <f t="shared" si="26"/>
        <v>Red 8</v>
      </c>
      <c r="BUP43" s="30" t="str">
        <f t="shared" si="26"/>
        <v>Red 9</v>
      </c>
      <c r="BUQ43" s="30" t="str">
        <f t="shared" si="26"/>
        <v>Red 10</v>
      </c>
      <c r="BUR43" s="30" t="str">
        <f t="shared" si="26"/>
        <v>Red 11</v>
      </c>
      <c r="BUS43" s="30" t="str">
        <f t="shared" si="26"/>
        <v>Red 12</v>
      </c>
      <c r="BUT43" s="30" t="str">
        <f t="shared" si="26"/>
        <v>Red 13</v>
      </c>
      <c r="BUU43" s="30" t="str">
        <f t="shared" si="26"/>
        <v>Red 14</v>
      </c>
    </row>
    <row r="44" spans="1901:1919" x14ac:dyDescent="0.3">
      <c r="BUC44" s="24" t="s">
        <v>257</v>
      </c>
      <c r="BUD44" s="24" t="str">
        <f t="shared" ca="1" si="20"/>
        <v>#REF</v>
      </c>
      <c r="BUE44" s="24" t="e">
        <f ca="1" xml:space="preserve"> _xlfn.SHEET(#REF!)</f>
        <v>#REF!</v>
      </c>
      <c r="BUG44" s="24" t="e">
        <f>#REF!</f>
        <v>#REF!</v>
      </c>
      <c r="BUH44" s="31">
        <f>BUH38</f>
        <v>1</v>
      </c>
      <c r="BUI44" s="31">
        <f t="shared" ref="BUI44:BUU44" si="27">BUI38</f>
        <v>2</v>
      </c>
      <c r="BUJ44" s="31">
        <f t="shared" si="27"/>
        <v>3</v>
      </c>
      <c r="BUK44" s="31">
        <f t="shared" si="27"/>
        <v>4</v>
      </c>
      <c r="BUL44" s="31">
        <f t="shared" si="27"/>
        <v>5</v>
      </c>
      <c r="BUM44" s="31">
        <f t="shared" si="27"/>
        <v>6</v>
      </c>
      <c r="BUN44" s="31">
        <f t="shared" si="27"/>
        <v>7</v>
      </c>
      <c r="BUO44" s="31">
        <f t="shared" si="27"/>
        <v>8</v>
      </c>
      <c r="BUP44" s="31">
        <f t="shared" si="27"/>
        <v>9</v>
      </c>
      <c r="BUQ44" s="31">
        <f t="shared" si="27"/>
        <v>10</v>
      </c>
      <c r="BUR44" s="31">
        <f t="shared" si="27"/>
        <v>11</v>
      </c>
      <c r="BUS44" s="31">
        <f t="shared" si="27"/>
        <v>12</v>
      </c>
      <c r="BUT44" s="31">
        <f t="shared" si="27"/>
        <v>13</v>
      </c>
      <c r="BUU44" s="31">
        <f t="shared" si="27"/>
        <v>14</v>
      </c>
    </row>
    <row r="45" spans="1901:1919" x14ac:dyDescent="0.3">
      <c r="BUC45" s="24" t="s">
        <v>257</v>
      </c>
      <c r="BUD45" s="24" t="str">
        <f t="shared" ca="1" si="20"/>
        <v>#REF</v>
      </c>
      <c r="BUE45" s="24" t="e">
        <f ca="1" xml:space="preserve"> _xlfn.SHEET(#REF!)</f>
        <v>#REF!</v>
      </c>
      <c r="BUG45" s="24" t="e">
        <f>#REF!</f>
        <v>#REF!</v>
      </c>
      <c r="BUH45" s="31">
        <f>BUH38</f>
        <v>1</v>
      </c>
      <c r="BUI45" s="31">
        <f t="shared" ref="BUI45:BUU45" si="28">BUI38</f>
        <v>2</v>
      </c>
      <c r="BUJ45" s="31">
        <f t="shared" si="28"/>
        <v>3</v>
      </c>
      <c r="BUK45" s="31">
        <f t="shared" si="28"/>
        <v>4</v>
      </c>
      <c r="BUL45" s="31">
        <f t="shared" si="28"/>
        <v>5</v>
      </c>
      <c r="BUM45" s="31">
        <f t="shared" si="28"/>
        <v>6</v>
      </c>
      <c r="BUN45" s="31">
        <f t="shared" si="28"/>
        <v>7</v>
      </c>
      <c r="BUO45" s="31">
        <f t="shared" si="28"/>
        <v>8</v>
      </c>
      <c r="BUP45" s="31">
        <f t="shared" si="28"/>
        <v>9</v>
      </c>
      <c r="BUQ45" s="31">
        <f t="shared" si="28"/>
        <v>10</v>
      </c>
      <c r="BUR45" s="31">
        <f t="shared" si="28"/>
        <v>11</v>
      </c>
      <c r="BUS45" s="31">
        <f t="shared" si="28"/>
        <v>12</v>
      </c>
      <c r="BUT45" s="31">
        <f t="shared" si="28"/>
        <v>13</v>
      </c>
      <c r="BUU45" s="31">
        <f t="shared" si="28"/>
        <v>14</v>
      </c>
    </row>
    <row r="46" spans="1901:1919" x14ac:dyDescent="0.3">
      <c r="BUC46" s="24" t="s">
        <v>257</v>
      </c>
      <c r="BUD46" s="24" t="str">
        <f t="shared" ca="1" si="20"/>
        <v>#REF</v>
      </c>
      <c r="BUE46" s="24" t="e">
        <f ca="1" xml:space="preserve"> _xlfn.SHEET(#REF!)</f>
        <v>#REF!</v>
      </c>
      <c r="BUG46" s="24" t="e">
        <f>#REF!</f>
        <v>#REF!</v>
      </c>
      <c r="BUH46" s="31" t="e">
        <f t="shared" ref="BUH46:BUU46" si="29">IF(BUH33&gt;BUH34,BUH33,0)</f>
        <v>#REF!</v>
      </c>
      <c r="BUI46" s="31" t="e">
        <f t="shared" si="29"/>
        <v>#REF!</v>
      </c>
      <c r="BUJ46" s="31" t="e">
        <f t="shared" si="29"/>
        <v>#REF!</v>
      </c>
      <c r="BUK46" s="31" t="e">
        <f t="shared" si="29"/>
        <v>#REF!</v>
      </c>
      <c r="BUL46" s="31" t="e">
        <f t="shared" si="29"/>
        <v>#REF!</v>
      </c>
      <c r="BUM46" s="31" t="e">
        <f t="shared" si="29"/>
        <v>#REF!</v>
      </c>
      <c r="BUN46" s="31" t="e">
        <f t="shared" si="29"/>
        <v>#REF!</v>
      </c>
      <c r="BUO46" s="31" t="e">
        <f t="shared" si="29"/>
        <v>#REF!</v>
      </c>
      <c r="BUP46" s="31" t="e">
        <f t="shared" si="29"/>
        <v>#REF!</v>
      </c>
      <c r="BUQ46" s="31" t="e">
        <f t="shared" si="29"/>
        <v>#REF!</v>
      </c>
      <c r="BUR46" s="31" t="e">
        <f t="shared" si="29"/>
        <v>#REF!</v>
      </c>
      <c r="BUS46" s="31" t="e">
        <f t="shared" si="29"/>
        <v>#REF!</v>
      </c>
      <c r="BUT46" s="31" t="e">
        <f t="shared" si="29"/>
        <v>#REF!</v>
      </c>
      <c r="BUU46" s="31" t="e">
        <f t="shared" si="29"/>
        <v>#REF!</v>
      </c>
    </row>
    <row r="47" spans="1901:1919" x14ac:dyDescent="0.3">
      <c r="BUC47" s="24" t="s">
        <v>257</v>
      </c>
      <c r="BUD47" s="24" t="str">
        <f t="shared" ca="1" si="20"/>
        <v>#REF</v>
      </c>
      <c r="BUE47" s="24" t="e">
        <f ca="1" xml:space="preserve"> _xlfn.SHEET(#REF!)</f>
        <v>#REF!</v>
      </c>
      <c r="BUG47" s="24" t="e">
        <f>#REF!</f>
        <v>#REF!</v>
      </c>
      <c r="BUH47" s="31" t="e">
        <f t="shared" ref="BUH47:BUU47" si="30">IF(BUH33&gt;BUH34,BUH34,0)</f>
        <v>#REF!</v>
      </c>
      <c r="BUI47" s="31" t="e">
        <f t="shared" si="30"/>
        <v>#REF!</v>
      </c>
      <c r="BUJ47" s="31" t="e">
        <f t="shared" si="30"/>
        <v>#REF!</v>
      </c>
      <c r="BUK47" s="31" t="e">
        <f t="shared" si="30"/>
        <v>#REF!</v>
      </c>
      <c r="BUL47" s="31" t="e">
        <f t="shared" si="30"/>
        <v>#REF!</v>
      </c>
      <c r="BUM47" s="31" t="e">
        <f t="shared" si="30"/>
        <v>#REF!</v>
      </c>
      <c r="BUN47" s="31" t="e">
        <f t="shared" si="30"/>
        <v>#REF!</v>
      </c>
      <c r="BUO47" s="31" t="e">
        <f t="shared" si="30"/>
        <v>#REF!</v>
      </c>
      <c r="BUP47" s="31" t="e">
        <f t="shared" si="30"/>
        <v>#REF!</v>
      </c>
      <c r="BUQ47" s="31" t="e">
        <f t="shared" si="30"/>
        <v>#REF!</v>
      </c>
      <c r="BUR47" s="31" t="e">
        <f t="shared" si="30"/>
        <v>#REF!</v>
      </c>
      <c r="BUS47" s="31" t="e">
        <f t="shared" si="30"/>
        <v>#REF!</v>
      </c>
      <c r="BUT47" s="31" t="e">
        <f t="shared" si="30"/>
        <v>#REF!</v>
      </c>
      <c r="BUU47" s="31" t="e">
        <f t="shared" si="30"/>
        <v>#REF!</v>
      </c>
    </row>
    <row r="48" spans="1901:1919" x14ac:dyDescent="0.3">
      <c r="BUC48" s="24" t="s">
        <v>257</v>
      </c>
      <c r="BUD48" s="24" t="str">
        <f t="shared" ca="1" si="20"/>
        <v>#REF</v>
      </c>
      <c r="BUE48" s="24" t="e">
        <f ca="1" xml:space="preserve"> _xlfn.SHEET(#REF!)</f>
        <v>#REF!</v>
      </c>
      <c r="BUG48" s="24" t="e">
        <f>#REF!</f>
        <v>#REF!</v>
      </c>
      <c r="BUH48" s="32" t="s">
        <v>252</v>
      </c>
      <c r="BUI48" s="32" t="s">
        <v>252</v>
      </c>
      <c r="BUJ48" s="32" t="s">
        <v>252</v>
      </c>
      <c r="BUK48" s="32" t="s">
        <v>252</v>
      </c>
      <c r="BUL48" s="32" t="s">
        <v>252</v>
      </c>
      <c r="BUM48" s="32" t="s">
        <v>252</v>
      </c>
      <c r="BUN48" s="32" t="s">
        <v>252</v>
      </c>
      <c r="BUO48" s="32" t="s">
        <v>252</v>
      </c>
      <c r="BUP48" s="32" t="s">
        <v>252</v>
      </c>
      <c r="BUQ48" s="32" t="s">
        <v>252</v>
      </c>
      <c r="BUR48" s="32" t="s">
        <v>252</v>
      </c>
      <c r="BUS48" s="32" t="s">
        <v>252</v>
      </c>
      <c r="BUT48" s="32" t="s">
        <v>252</v>
      </c>
      <c r="BUU48" s="32" t="s">
        <v>252</v>
      </c>
    </row>
    <row r="49" spans="1901:1919" x14ac:dyDescent="0.3">
      <c r="BUC49" s="24" t="s">
        <v>257</v>
      </c>
      <c r="BUD49" s="24" t="str">
        <f t="shared" ca="1" si="20"/>
        <v>#REF</v>
      </c>
      <c r="BUE49" s="24" t="e">
        <f ca="1" xml:space="preserve"> _xlfn.SHEET(#REF!)</f>
        <v>#REF!</v>
      </c>
      <c r="BUG49" s="24" t="e">
        <f>#REF!</f>
        <v>#REF!</v>
      </c>
      <c r="BUH49" s="32" t="str">
        <f>CONCATENATE(BUH48," ",BUH38)</f>
        <v>Actual 1</v>
      </c>
      <c r="BUI49" s="32" t="str">
        <f t="shared" ref="BUI49:BUU49" si="31">CONCATENATE(BUI48," ",BUI38)</f>
        <v>Actual 2</v>
      </c>
      <c r="BUJ49" s="32" t="str">
        <f t="shared" si="31"/>
        <v>Actual 3</v>
      </c>
      <c r="BUK49" s="32" t="str">
        <f t="shared" si="31"/>
        <v>Actual 4</v>
      </c>
      <c r="BUL49" s="32" t="str">
        <f t="shared" si="31"/>
        <v>Actual 5</v>
      </c>
      <c r="BUM49" s="32" t="str">
        <f t="shared" si="31"/>
        <v>Actual 6</v>
      </c>
      <c r="BUN49" s="32" t="str">
        <f t="shared" si="31"/>
        <v>Actual 7</v>
      </c>
      <c r="BUO49" s="32" t="str">
        <f t="shared" si="31"/>
        <v>Actual 8</v>
      </c>
      <c r="BUP49" s="32" t="str">
        <f t="shared" si="31"/>
        <v>Actual 9</v>
      </c>
      <c r="BUQ49" s="32" t="str">
        <f t="shared" si="31"/>
        <v>Actual 10</v>
      </c>
      <c r="BUR49" s="32" t="str">
        <f t="shared" si="31"/>
        <v>Actual 11</v>
      </c>
      <c r="BUS49" s="32" t="str">
        <f t="shared" si="31"/>
        <v>Actual 12</v>
      </c>
      <c r="BUT49" s="32" t="str">
        <f t="shared" si="31"/>
        <v>Actual 13</v>
      </c>
      <c r="BUU49" s="32" t="str">
        <f t="shared" si="31"/>
        <v>Actual 14</v>
      </c>
    </row>
    <row r="50" spans="1901:1919" x14ac:dyDescent="0.3">
      <c r="BUC50" s="24" t="s">
        <v>257</v>
      </c>
      <c r="BUD50" s="24" t="str">
        <f t="shared" ca="1" si="20"/>
        <v>#REF</v>
      </c>
      <c r="BUE50" s="24" t="e">
        <f ca="1" xml:space="preserve"> _xlfn.SHEET(#REF!)</f>
        <v>#REF!</v>
      </c>
      <c r="BUG50" s="24" t="e">
        <f>#REF!</f>
        <v>#REF!</v>
      </c>
      <c r="BUH50" s="33">
        <f>BUH38-0.25</f>
        <v>0.75</v>
      </c>
      <c r="BUI50" s="33">
        <f t="shared" ref="BUI50:BUU50" si="32">BUI38-0.25</f>
        <v>1.75</v>
      </c>
      <c r="BUJ50" s="33">
        <f t="shared" si="32"/>
        <v>2.75</v>
      </c>
      <c r="BUK50" s="33">
        <f t="shared" si="32"/>
        <v>3.75</v>
      </c>
      <c r="BUL50" s="33">
        <f t="shared" si="32"/>
        <v>4.75</v>
      </c>
      <c r="BUM50" s="33">
        <f t="shared" si="32"/>
        <v>5.75</v>
      </c>
      <c r="BUN50" s="33">
        <f t="shared" si="32"/>
        <v>6.75</v>
      </c>
      <c r="BUO50" s="33">
        <f t="shared" si="32"/>
        <v>7.75</v>
      </c>
      <c r="BUP50" s="33">
        <f t="shared" si="32"/>
        <v>8.75</v>
      </c>
      <c r="BUQ50" s="33">
        <f t="shared" si="32"/>
        <v>9.75</v>
      </c>
      <c r="BUR50" s="33">
        <f t="shared" si="32"/>
        <v>10.75</v>
      </c>
      <c r="BUS50" s="33">
        <f t="shared" si="32"/>
        <v>11.75</v>
      </c>
      <c r="BUT50" s="33">
        <f t="shared" si="32"/>
        <v>12.75</v>
      </c>
      <c r="BUU50" s="33">
        <f t="shared" si="32"/>
        <v>13.75</v>
      </c>
    </row>
    <row r="51" spans="1901:1919" x14ac:dyDescent="0.3">
      <c r="BUC51" s="24" t="s">
        <v>257</v>
      </c>
      <c r="BUD51" s="24" t="str">
        <f t="shared" ca="1" si="20"/>
        <v>#REF</v>
      </c>
      <c r="BUE51" s="24" t="e">
        <f ca="1" xml:space="preserve"> _xlfn.SHEET(#REF!)</f>
        <v>#REF!</v>
      </c>
      <c r="BUG51" s="24" t="e">
        <f>#REF!</f>
        <v>#REF!</v>
      </c>
      <c r="BUH51" s="33">
        <f>BUH38-0.25</f>
        <v>0.75</v>
      </c>
      <c r="BUI51" s="33">
        <f t="shared" ref="BUI51:BUU51" si="33">BUI38-0.25</f>
        <v>1.75</v>
      </c>
      <c r="BUJ51" s="33">
        <f t="shared" si="33"/>
        <v>2.75</v>
      </c>
      <c r="BUK51" s="33">
        <f t="shared" si="33"/>
        <v>3.75</v>
      </c>
      <c r="BUL51" s="33">
        <f t="shared" si="33"/>
        <v>4.75</v>
      </c>
      <c r="BUM51" s="33">
        <f t="shared" si="33"/>
        <v>5.75</v>
      </c>
      <c r="BUN51" s="33">
        <f t="shared" si="33"/>
        <v>6.75</v>
      </c>
      <c r="BUO51" s="33">
        <f t="shared" si="33"/>
        <v>7.75</v>
      </c>
      <c r="BUP51" s="33">
        <f t="shared" si="33"/>
        <v>8.75</v>
      </c>
      <c r="BUQ51" s="33">
        <f t="shared" si="33"/>
        <v>9.75</v>
      </c>
      <c r="BUR51" s="33">
        <f t="shared" si="33"/>
        <v>10.75</v>
      </c>
      <c r="BUS51" s="33">
        <f t="shared" si="33"/>
        <v>11.75</v>
      </c>
      <c r="BUT51" s="33">
        <f t="shared" si="33"/>
        <v>12.75</v>
      </c>
      <c r="BUU51" s="33">
        <f t="shared" si="33"/>
        <v>13.75</v>
      </c>
    </row>
    <row r="52" spans="1901:1919" x14ac:dyDescent="0.3">
      <c r="BUC52" s="24" t="s">
        <v>257</v>
      </c>
      <c r="BUD52" s="24" t="str">
        <f t="shared" ca="1" si="20"/>
        <v>#REF</v>
      </c>
      <c r="BUE52" s="24" t="e">
        <f ca="1" xml:space="preserve"> _xlfn.SHEET(#REF!)</f>
        <v>#REF!</v>
      </c>
      <c r="BUG52" s="24" t="e">
        <f>#REF!</f>
        <v>#REF!</v>
      </c>
      <c r="BUH52" s="33">
        <v>0</v>
      </c>
      <c r="BUI52" s="33">
        <v>0</v>
      </c>
      <c r="BUJ52" s="33">
        <v>0</v>
      </c>
      <c r="BUK52" s="33">
        <v>0</v>
      </c>
      <c r="BUL52" s="33">
        <v>0</v>
      </c>
      <c r="BUM52" s="33">
        <v>0</v>
      </c>
      <c r="BUN52" s="33">
        <v>0</v>
      </c>
      <c r="BUO52" s="33">
        <v>0</v>
      </c>
      <c r="BUP52" s="33">
        <v>0</v>
      </c>
      <c r="BUQ52" s="33">
        <v>0</v>
      </c>
      <c r="BUR52" s="33">
        <v>0</v>
      </c>
      <c r="BUS52" s="33">
        <v>0</v>
      </c>
      <c r="BUT52" s="33">
        <v>0</v>
      </c>
      <c r="BUU52" s="33">
        <v>0</v>
      </c>
    </row>
    <row r="53" spans="1901:1919" x14ac:dyDescent="0.3">
      <c r="BUC53" s="24" t="s">
        <v>257</v>
      </c>
      <c r="BUD53" s="24" t="str">
        <f t="shared" ca="1" si="20"/>
        <v>#REF</v>
      </c>
      <c r="BUE53" s="24" t="e">
        <f ca="1" xml:space="preserve"> _xlfn.SHEET(#REF!)</f>
        <v>#REF!</v>
      </c>
      <c r="BUG53" s="24" t="e">
        <f>#REF!</f>
        <v>#REF!</v>
      </c>
      <c r="BUH53" s="33" t="e">
        <f t="shared" ref="BUH53:BUU53" si="34">IF(BUH34=0,"",BUH34)</f>
        <v>#REF!</v>
      </c>
      <c r="BUI53" s="33" t="e">
        <f t="shared" si="34"/>
        <v>#REF!</v>
      </c>
      <c r="BUJ53" s="33" t="e">
        <f t="shared" si="34"/>
        <v>#REF!</v>
      </c>
      <c r="BUK53" s="33" t="e">
        <f t="shared" si="34"/>
        <v>#REF!</v>
      </c>
      <c r="BUL53" s="33" t="e">
        <f t="shared" si="34"/>
        <v>#REF!</v>
      </c>
      <c r="BUM53" s="33" t="e">
        <f t="shared" si="34"/>
        <v>#REF!</v>
      </c>
      <c r="BUN53" s="33" t="e">
        <f t="shared" si="34"/>
        <v>#REF!</v>
      </c>
      <c r="BUO53" s="33" t="e">
        <f t="shared" si="34"/>
        <v>#REF!</v>
      </c>
      <c r="BUP53" s="33" t="e">
        <f t="shared" si="34"/>
        <v>#REF!</v>
      </c>
      <c r="BUQ53" s="33" t="e">
        <f t="shared" si="34"/>
        <v>#REF!</v>
      </c>
      <c r="BUR53" s="33" t="e">
        <f t="shared" si="34"/>
        <v>#REF!</v>
      </c>
      <c r="BUS53" s="33" t="e">
        <f t="shared" si="34"/>
        <v>#REF!</v>
      </c>
      <c r="BUT53" s="33" t="e">
        <f t="shared" si="34"/>
        <v>#REF!</v>
      </c>
      <c r="BUU53" s="33" t="e">
        <f t="shared" si="34"/>
        <v>#REF!</v>
      </c>
    </row>
    <row r="54" spans="1901:1919" x14ac:dyDescent="0.3">
      <c r="BUC54" s="24" t="s">
        <v>257</v>
      </c>
      <c r="BUD54" s="24" t="str">
        <f t="shared" ca="1" si="20"/>
        <v>#REF</v>
      </c>
      <c r="BUE54" s="24" t="e">
        <f ca="1" xml:space="preserve"> _xlfn.SHEET(#REF!)</f>
        <v>#REF!</v>
      </c>
      <c r="BUG54" s="24" t="e">
        <f>#REF!</f>
        <v>#REF!</v>
      </c>
      <c r="BUH54" s="34" t="s">
        <v>253</v>
      </c>
      <c r="BUI54" s="34" t="s">
        <v>253</v>
      </c>
      <c r="BUJ54" s="34" t="s">
        <v>253</v>
      </c>
      <c r="BUK54" s="34" t="s">
        <v>253</v>
      </c>
      <c r="BUL54" s="34" t="s">
        <v>253</v>
      </c>
      <c r="BUM54" s="34" t="s">
        <v>253</v>
      </c>
      <c r="BUN54" s="34" t="s">
        <v>253</v>
      </c>
      <c r="BUO54" s="34" t="s">
        <v>253</v>
      </c>
      <c r="BUP54" s="34" t="s">
        <v>253</v>
      </c>
      <c r="BUQ54" s="34" t="s">
        <v>253</v>
      </c>
      <c r="BUR54" s="34" t="s">
        <v>253</v>
      </c>
      <c r="BUS54" s="34" t="s">
        <v>253</v>
      </c>
      <c r="BUT54" s="34" t="s">
        <v>253</v>
      </c>
      <c r="BUU54" s="34" t="s">
        <v>253</v>
      </c>
    </row>
    <row r="55" spans="1901:1919" x14ac:dyDescent="0.3">
      <c r="BUC55" s="24" t="s">
        <v>257</v>
      </c>
      <c r="BUD55" s="24" t="str">
        <f t="shared" ca="1" si="20"/>
        <v>#REF</v>
      </c>
      <c r="BUE55" s="24" t="e">
        <f ca="1" xml:space="preserve"> _xlfn.SHEET(#REF!)</f>
        <v>#REF!</v>
      </c>
      <c r="BUG55" s="24" t="e">
        <f>#REF!</f>
        <v>#REF!</v>
      </c>
      <c r="BUH55" s="35">
        <f>BUH38-0.23</f>
        <v>0.77</v>
      </c>
      <c r="BUI55" s="35">
        <f t="shared" ref="BUI55:BUU55" si="35">BUI38+0.22</f>
        <v>2.2200000000000002</v>
      </c>
      <c r="BUJ55" s="35">
        <f t="shared" si="35"/>
        <v>3.22</v>
      </c>
      <c r="BUK55" s="35">
        <f t="shared" si="35"/>
        <v>4.22</v>
      </c>
      <c r="BUL55" s="35">
        <f t="shared" si="35"/>
        <v>5.22</v>
      </c>
      <c r="BUM55" s="35">
        <f t="shared" si="35"/>
        <v>6.22</v>
      </c>
      <c r="BUN55" s="35">
        <f t="shared" si="35"/>
        <v>7.22</v>
      </c>
      <c r="BUO55" s="35">
        <f t="shared" si="35"/>
        <v>8.2200000000000006</v>
      </c>
      <c r="BUP55" s="35">
        <f t="shared" si="35"/>
        <v>9.2200000000000006</v>
      </c>
      <c r="BUQ55" s="35">
        <f t="shared" si="35"/>
        <v>10.220000000000001</v>
      </c>
      <c r="BUR55" s="35">
        <f t="shared" si="35"/>
        <v>11.22</v>
      </c>
      <c r="BUS55" s="35">
        <f t="shared" si="35"/>
        <v>12.22</v>
      </c>
      <c r="BUT55" s="35">
        <f t="shared" si="35"/>
        <v>13.22</v>
      </c>
      <c r="BUU55" s="35">
        <f t="shared" si="35"/>
        <v>14.22</v>
      </c>
    </row>
    <row r="56" spans="1901:1919" x14ac:dyDescent="0.3">
      <c r="BUC56" s="24" t="s">
        <v>257</v>
      </c>
      <c r="BUD56" s="24" t="str">
        <f t="shared" ca="1" si="20"/>
        <v>#REF</v>
      </c>
      <c r="BUE56" s="24" t="e">
        <f ca="1" xml:space="preserve"> _xlfn.SHEET(#REF!)</f>
        <v>#REF!</v>
      </c>
      <c r="BUG56" s="24" t="e">
        <f>#REF!</f>
        <v>#REF!</v>
      </c>
      <c r="BUH56" s="35">
        <v>0</v>
      </c>
      <c r="BUI56" s="35">
        <v>0</v>
      </c>
      <c r="BUJ56" s="35">
        <v>0</v>
      </c>
      <c r="BUK56" s="35">
        <v>0</v>
      </c>
      <c r="BUL56" s="35">
        <v>0</v>
      </c>
      <c r="BUM56" s="35">
        <v>0</v>
      </c>
      <c r="BUN56" s="35">
        <v>0</v>
      </c>
      <c r="BUO56" s="35">
        <v>0</v>
      </c>
      <c r="BUP56" s="35">
        <v>0</v>
      </c>
      <c r="BUQ56" s="35">
        <v>0</v>
      </c>
      <c r="BUR56" s="35">
        <v>0</v>
      </c>
      <c r="BUS56" s="35">
        <v>0</v>
      </c>
      <c r="BUT56" s="35">
        <v>0</v>
      </c>
      <c r="BUU56" s="35">
        <v>0</v>
      </c>
    </row>
    <row r="57" spans="1901:1919" x14ac:dyDescent="0.3">
      <c r="BUC57" s="24" t="s">
        <v>257</v>
      </c>
      <c r="BUD57" s="24" t="str">
        <f t="shared" ca="1" si="20"/>
        <v>#REF</v>
      </c>
      <c r="BUE57" s="24" t="e">
        <f ca="1" xml:space="preserve"> _xlfn.SHEET(#REF!)</f>
        <v>#REF!</v>
      </c>
      <c r="BUG57" s="24" t="e">
        <f>#REF!</f>
        <v>#REF!</v>
      </c>
      <c r="BUH57" s="36" t="s">
        <v>254</v>
      </c>
      <c r="BUI57" s="36" t="s">
        <v>254</v>
      </c>
      <c r="BUJ57" s="36" t="s">
        <v>254</v>
      </c>
      <c r="BUK57" s="36" t="s">
        <v>254</v>
      </c>
      <c r="BUL57" s="36" t="s">
        <v>254</v>
      </c>
      <c r="BUM57" s="36" t="s">
        <v>254</v>
      </c>
      <c r="BUN57" s="36" t="s">
        <v>254</v>
      </c>
      <c r="BUO57" s="36" t="s">
        <v>254</v>
      </c>
      <c r="BUP57" s="36" t="s">
        <v>254</v>
      </c>
      <c r="BUQ57" s="36" t="s">
        <v>254</v>
      </c>
      <c r="BUR57" s="36" t="s">
        <v>254</v>
      </c>
      <c r="BUS57" s="36" t="s">
        <v>254</v>
      </c>
      <c r="BUT57" s="36" t="s">
        <v>254</v>
      </c>
      <c r="BUU57" s="36" t="s">
        <v>254</v>
      </c>
    </row>
    <row r="58" spans="1901:1919" x14ac:dyDescent="0.3">
      <c r="BUC58" s="24" t="s">
        <v>257</v>
      </c>
      <c r="BUD58" s="24" t="str">
        <f t="shared" ca="1" si="20"/>
        <v>#REF</v>
      </c>
      <c r="BUE58" s="24" t="e">
        <f ca="1" xml:space="preserve"> _xlfn.SHEET(#REF!)</f>
        <v>#REF!</v>
      </c>
      <c r="BUG58" s="24" t="e">
        <f>#REF!</f>
        <v>#REF!</v>
      </c>
      <c r="BUH58" s="36" t="str">
        <f>CONCATENATE(BUH57," ",BUH59)</f>
        <v>Var 1</v>
      </c>
      <c r="BUI58" s="36" t="str">
        <f t="shared" ref="BUI58:BUU58" si="36">CONCATENATE(BUI57," ",BUI59)</f>
        <v>Var 2</v>
      </c>
      <c r="BUJ58" s="36" t="str">
        <f t="shared" si="36"/>
        <v>Var 3</v>
      </c>
      <c r="BUK58" s="36" t="str">
        <f t="shared" si="36"/>
        <v>Var 4</v>
      </c>
      <c r="BUL58" s="36" t="str">
        <f t="shared" si="36"/>
        <v>Var 5</v>
      </c>
      <c r="BUM58" s="36" t="str">
        <f t="shared" si="36"/>
        <v>Var 6</v>
      </c>
      <c r="BUN58" s="36" t="str">
        <f t="shared" si="36"/>
        <v>Var 7</v>
      </c>
      <c r="BUO58" s="36" t="str">
        <f t="shared" si="36"/>
        <v>Var 8</v>
      </c>
      <c r="BUP58" s="36" t="str">
        <f t="shared" si="36"/>
        <v>Var 9</v>
      </c>
      <c r="BUQ58" s="36" t="str">
        <f t="shared" si="36"/>
        <v>Var 10</v>
      </c>
      <c r="BUR58" s="36" t="str">
        <f t="shared" si="36"/>
        <v>Var 11</v>
      </c>
      <c r="BUS58" s="36" t="str">
        <f t="shared" si="36"/>
        <v>Var 12</v>
      </c>
      <c r="BUT58" s="36" t="str">
        <f t="shared" si="36"/>
        <v>Var 13</v>
      </c>
      <c r="BUU58" s="36" t="str">
        <f t="shared" si="36"/>
        <v>Var 14</v>
      </c>
    </row>
    <row r="59" spans="1901:1919" x14ac:dyDescent="0.3">
      <c r="BUC59" s="24" t="s">
        <v>257</v>
      </c>
      <c r="BUD59" s="24" t="str">
        <f t="shared" ca="1" si="20"/>
        <v>#REF</v>
      </c>
      <c r="BUE59" s="24" t="e">
        <f ca="1" xml:space="preserve"> _xlfn.SHEET(#REF!)</f>
        <v>#REF!</v>
      </c>
      <c r="BUG59" s="24" t="e">
        <f>#REF!</f>
        <v>#REF!</v>
      </c>
      <c r="BUH59" s="37">
        <f>BUH38</f>
        <v>1</v>
      </c>
      <c r="BUI59" s="37">
        <f t="shared" ref="BUI59:BUU59" si="37">BUI38</f>
        <v>2</v>
      </c>
      <c r="BUJ59" s="37">
        <f t="shared" si="37"/>
        <v>3</v>
      </c>
      <c r="BUK59" s="37">
        <f t="shared" si="37"/>
        <v>4</v>
      </c>
      <c r="BUL59" s="37">
        <f t="shared" si="37"/>
        <v>5</v>
      </c>
      <c r="BUM59" s="37">
        <f t="shared" si="37"/>
        <v>6</v>
      </c>
      <c r="BUN59" s="37">
        <f t="shared" si="37"/>
        <v>7</v>
      </c>
      <c r="BUO59" s="37">
        <f t="shared" si="37"/>
        <v>8</v>
      </c>
      <c r="BUP59" s="37">
        <f t="shared" si="37"/>
        <v>9</v>
      </c>
      <c r="BUQ59" s="37">
        <f t="shared" si="37"/>
        <v>10</v>
      </c>
      <c r="BUR59" s="37">
        <f t="shared" si="37"/>
        <v>11</v>
      </c>
      <c r="BUS59" s="37">
        <f t="shared" si="37"/>
        <v>12</v>
      </c>
      <c r="BUT59" s="37">
        <f t="shared" si="37"/>
        <v>13</v>
      </c>
      <c r="BUU59" s="37">
        <f t="shared" si="37"/>
        <v>14</v>
      </c>
    </row>
    <row r="60" spans="1901:1919" x14ac:dyDescent="0.3">
      <c r="BUC60" s="24" t="s">
        <v>257</v>
      </c>
      <c r="BUD60" s="24" t="str">
        <f t="shared" ca="1" si="20"/>
        <v>#REF</v>
      </c>
      <c r="BUE60" s="24" t="e">
        <f ca="1" xml:space="preserve"> _xlfn.SHEET(#REF!)</f>
        <v>#REF!</v>
      </c>
      <c r="BUG60" s="24" t="e">
        <f>#REF!</f>
        <v>#REF!</v>
      </c>
      <c r="BUH60" s="38" t="e">
        <f t="shared" ref="BUH60:BUU60" si="38">MAX(BUH33:BUH34)</f>
        <v>#REF!</v>
      </c>
      <c r="BUI60" s="38" t="e">
        <f t="shared" si="38"/>
        <v>#REF!</v>
      </c>
      <c r="BUJ60" s="38" t="e">
        <f t="shared" si="38"/>
        <v>#REF!</v>
      </c>
      <c r="BUK60" s="38" t="e">
        <f t="shared" si="38"/>
        <v>#REF!</v>
      </c>
      <c r="BUL60" s="38" t="e">
        <f t="shared" si="38"/>
        <v>#REF!</v>
      </c>
      <c r="BUM60" s="38" t="e">
        <f t="shared" si="38"/>
        <v>#REF!</v>
      </c>
      <c r="BUN60" s="38" t="e">
        <f t="shared" si="38"/>
        <v>#REF!</v>
      </c>
      <c r="BUO60" s="38" t="e">
        <f t="shared" si="38"/>
        <v>#REF!</v>
      </c>
      <c r="BUP60" s="38" t="e">
        <f t="shared" si="38"/>
        <v>#REF!</v>
      </c>
      <c r="BUQ60" s="38" t="e">
        <f t="shared" si="38"/>
        <v>#REF!</v>
      </c>
      <c r="BUR60" s="38" t="e">
        <f t="shared" si="38"/>
        <v>#REF!</v>
      </c>
      <c r="BUS60" s="38" t="e">
        <f t="shared" si="38"/>
        <v>#REF!</v>
      </c>
      <c r="BUT60" s="38" t="e">
        <f t="shared" si="38"/>
        <v>#REF!</v>
      </c>
      <c r="BUU60" s="38" t="e">
        <f t="shared" si="38"/>
        <v>#REF!</v>
      </c>
    </row>
    <row r="61" spans="1901:1919" x14ac:dyDescent="0.3">
      <c r="BUC61" s="24" t="s">
        <v>257</v>
      </c>
      <c r="BUD61" s="24" t="str">
        <f t="shared" ca="1" si="20"/>
        <v>#REF</v>
      </c>
      <c r="BUE61" s="24" t="e">
        <f ca="1" xml:space="preserve"> _xlfn.SHEET(#REF!)</f>
        <v>#REF!</v>
      </c>
      <c r="BUG61" s="24" t="e">
        <f>#REF!</f>
        <v>#REF!</v>
      </c>
      <c r="BUH61" s="39" t="e">
        <f t="shared" ref="BUH61:BUU61" si="39">IF(BUH34-BUH33=0,"",BUH34-BUH33)</f>
        <v>#REF!</v>
      </c>
      <c r="BUI61" s="39" t="e">
        <f t="shared" si="39"/>
        <v>#REF!</v>
      </c>
      <c r="BUJ61" s="39" t="e">
        <f t="shared" si="39"/>
        <v>#REF!</v>
      </c>
      <c r="BUK61" s="39" t="e">
        <f t="shared" si="39"/>
        <v>#REF!</v>
      </c>
      <c r="BUL61" s="39" t="e">
        <f t="shared" si="39"/>
        <v>#REF!</v>
      </c>
      <c r="BUM61" s="39" t="e">
        <f t="shared" si="39"/>
        <v>#REF!</v>
      </c>
      <c r="BUN61" s="39" t="e">
        <f t="shared" si="39"/>
        <v>#REF!</v>
      </c>
      <c r="BUO61" s="39" t="e">
        <f t="shared" si="39"/>
        <v>#REF!</v>
      </c>
      <c r="BUP61" s="39" t="e">
        <f t="shared" si="39"/>
        <v>#REF!</v>
      </c>
      <c r="BUQ61" s="39" t="e">
        <f t="shared" si="39"/>
        <v>#REF!</v>
      </c>
      <c r="BUR61" s="39" t="e">
        <f t="shared" si="39"/>
        <v>#REF!</v>
      </c>
      <c r="BUS61" s="39" t="e">
        <f t="shared" si="39"/>
        <v>#REF!</v>
      </c>
      <c r="BUT61" s="39" t="e">
        <f t="shared" si="39"/>
        <v>#REF!</v>
      </c>
      <c r="BUU61" s="39" t="e">
        <f t="shared" si="39"/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42"/>
  <sheetViews>
    <sheetView showGridLines="0" topLeftCell="B4" zoomScaleNormal="100" workbookViewId="0">
      <selection activeCell="H19" sqref="H19"/>
    </sheetView>
  </sheetViews>
  <sheetFormatPr defaultColWidth="11.44140625" defaultRowHeight="14.4" x14ac:dyDescent="0.3"/>
  <cols>
    <col min="1" max="1" width="15.44140625" style="90" customWidth="1"/>
    <col min="2" max="2" width="14.33203125" style="3" bestFit="1" customWidth="1"/>
    <col min="3" max="4" width="11.44140625" style="1" customWidth="1"/>
    <col min="5" max="5" width="16.109375" style="1" bestFit="1" customWidth="1"/>
    <col min="6" max="6" width="11.77734375" style="4" bestFit="1" customWidth="1"/>
    <col min="7" max="11" width="11.44140625" style="4"/>
    <col min="12" max="12" width="18" style="4" bestFit="1" customWidth="1"/>
    <col min="13" max="13" width="11.44140625" style="1"/>
    <col min="14" max="14" width="8.44140625" style="47" bestFit="1" customWidth="1"/>
    <col min="15" max="16384" width="11.44140625" style="1"/>
  </cols>
  <sheetData>
    <row r="1" spans="2:25" s="90" customFormat="1" ht="8.25" customHeight="1" x14ac:dyDescent="0.3">
      <c r="N1" s="92"/>
    </row>
    <row r="2" spans="2:25" s="90" customFormat="1" ht="9" customHeight="1" x14ac:dyDescent="0.3">
      <c r="B2" s="104"/>
      <c r="C2" s="104"/>
      <c r="D2" s="104"/>
      <c r="E2" s="104"/>
      <c r="F2" s="93"/>
      <c r="G2" s="93"/>
      <c r="H2" s="93"/>
      <c r="I2" s="93"/>
      <c r="J2" s="93"/>
      <c r="K2" s="93"/>
      <c r="L2" s="93"/>
      <c r="N2" s="92"/>
    </row>
    <row r="3" spans="2:25" ht="24" customHeight="1" thickBot="1" x14ac:dyDescent="0.35">
      <c r="B3" s="94"/>
      <c r="C3" s="90"/>
      <c r="D3" s="90"/>
      <c r="E3" s="90"/>
      <c r="F3" s="93"/>
      <c r="G3" s="93"/>
      <c r="H3" s="93"/>
      <c r="I3" s="93"/>
      <c r="J3" s="93"/>
      <c r="K3" s="93"/>
      <c r="L3" s="86" t="str">
        <f>Dashboard!T4</f>
        <v>X</v>
      </c>
      <c r="M3" s="90"/>
      <c r="N3" s="92"/>
      <c r="O3" s="90"/>
      <c r="P3" s="90"/>
      <c r="Q3" s="2"/>
      <c r="R3" s="2"/>
      <c r="S3" s="2"/>
      <c r="T3" s="2"/>
      <c r="U3" s="2"/>
      <c r="V3" s="2"/>
      <c r="W3" s="2"/>
      <c r="X3" s="2"/>
      <c r="Y3" s="2"/>
    </row>
    <row r="4" spans="2:25" s="90" customFormat="1" ht="24" customHeight="1" thickBot="1" x14ac:dyDescent="0.35">
      <c r="B4" s="102"/>
      <c r="C4" s="102"/>
      <c r="D4" s="102"/>
      <c r="E4" s="102"/>
      <c r="F4" s="91"/>
      <c r="G4" s="91"/>
      <c r="H4" s="91"/>
      <c r="I4" s="91"/>
      <c r="J4" s="91"/>
      <c r="K4" s="91"/>
      <c r="L4" s="91"/>
      <c r="N4" s="92"/>
    </row>
    <row r="5" spans="2:25" ht="24" customHeight="1" thickBot="1" x14ac:dyDescent="0.35">
      <c r="B5" s="89" t="s">
        <v>6</v>
      </c>
      <c r="C5" s="103" t="s">
        <v>260</v>
      </c>
      <c r="D5" s="103"/>
      <c r="E5" s="103"/>
      <c r="F5" s="89" t="s">
        <v>266</v>
      </c>
      <c r="G5" s="89" t="s">
        <v>266</v>
      </c>
      <c r="H5" s="89" t="s">
        <v>266</v>
      </c>
      <c r="I5" s="89" t="s">
        <v>266</v>
      </c>
      <c r="J5" s="89" t="s">
        <v>266</v>
      </c>
      <c r="K5" s="89" t="s">
        <v>266</v>
      </c>
      <c r="L5" s="89" t="s">
        <v>2</v>
      </c>
      <c r="M5" s="92"/>
      <c r="N5" s="92"/>
      <c r="O5" s="92"/>
      <c r="P5" s="92"/>
      <c r="Q5" s="2"/>
      <c r="R5" s="2"/>
      <c r="S5" s="2"/>
      <c r="T5" s="2"/>
      <c r="U5" s="2"/>
      <c r="V5" s="2"/>
      <c r="W5" s="2"/>
      <c r="X5" s="2"/>
      <c r="Y5" s="2"/>
    </row>
    <row r="6" spans="2:25" ht="24" customHeight="1" x14ac:dyDescent="0.3">
      <c r="B6" s="83">
        <v>1</v>
      </c>
      <c r="C6" s="105" t="s">
        <v>265</v>
      </c>
      <c r="D6" s="106"/>
      <c r="E6" s="107"/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98">
        <f>SUM(F6:K6)</f>
        <v>0</v>
      </c>
      <c r="M6" s="92"/>
      <c r="N6" s="95"/>
      <c r="O6" s="92"/>
      <c r="P6" s="92"/>
      <c r="Q6" s="2"/>
      <c r="R6" s="2"/>
      <c r="S6" s="2"/>
      <c r="T6" s="2"/>
      <c r="U6" s="2"/>
      <c r="V6" s="2"/>
      <c r="W6" s="2"/>
      <c r="X6" s="2"/>
      <c r="Y6" s="2"/>
    </row>
    <row r="7" spans="2:25" ht="24" customHeight="1" x14ac:dyDescent="0.3">
      <c r="B7" s="84">
        <v>2</v>
      </c>
      <c r="C7" s="105" t="s">
        <v>265</v>
      </c>
      <c r="D7" s="106"/>
      <c r="E7" s="107"/>
      <c r="F7" s="98">
        <v>0</v>
      </c>
      <c r="G7" s="84">
        <v>0</v>
      </c>
      <c r="H7" s="84">
        <v>0</v>
      </c>
      <c r="I7" s="98">
        <v>0</v>
      </c>
      <c r="J7" s="84">
        <v>0</v>
      </c>
      <c r="K7" s="84">
        <v>0</v>
      </c>
      <c r="L7" s="98">
        <f t="shared" ref="L7:L16" si="0">SUM(F7:K7)</f>
        <v>0</v>
      </c>
      <c r="M7" s="92"/>
      <c r="N7" s="95"/>
      <c r="O7" s="92"/>
      <c r="P7" s="92"/>
      <c r="Q7" s="2"/>
      <c r="R7" s="2"/>
      <c r="S7" s="2"/>
      <c r="T7" s="2"/>
      <c r="U7" s="2"/>
      <c r="V7" s="2"/>
      <c r="W7" s="2"/>
      <c r="X7" s="2"/>
      <c r="Y7" s="2"/>
    </row>
    <row r="8" spans="2:25" ht="24" customHeight="1" x14ac:dyDescent="0.3">
      <c r="B8" s="84">
        <v>3</v>
      </c>
      <c r="C8" s="105" t="s">
        <v>265</v>
      </c>
      <c r="D8" s="106"/>
      <c r="E8" s="107"/>
      <c r="F8" s="98">
        <v>0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98">
        <f t="shared" si="0"/>
        <v>0</v>
      </c>
      <c r="M8" s="92"/>
      <c r="N8" s="95"/>
      <c r="O8" s="92"/>
      <c r="P8" s="92"/>
      <c r="Q8" s="2"/>
      <c r="R8" s="2"/>
      <c r="S8" s="2"/>
      <c r="T8" s="2"/>
      <c r="U8" s="2"/>
      <c r="V8" s="2"/>
      <c r="W8" s="2"/>
      <c r="X8" s="2"/>
      <c r="Y8" s="2"/>
    </row>
    <row r="9" spans="2:25" ht="24" customHeight="1" x14ac:dyDescent="0.3">
      <c r="B9" s="83">
        <v>4</v>
      </c>
      <c r="C9" s="105" t="s">
        <v>265</v>
      </c>
      <c r="D9" s="106"/>
      <c r="E9" s="107"/>
      <c r="F9" s="98">
        <v>0</v>
      </c>
      <c r="G9" s="84">
        <v>0</v>
      </c>
      <c r="H9" s="84">
        <v>0</v>
      </c>
      <c r="I9" s="98">
        <v>0</v>
      </c>
      <c r="J9" s="84">
        <v>0</v>
      </c>
      <c r="K9" s="84">
        <v>0</v>
      </c>
      <c r="L9" s="98">
        <f t="shared" si="0"/>
        <v>0</v>
      </c>
      <c r="M9" s="92"/>
      <c r="N9" s="95"/>
      <c r="O9" s="92"/>
      <c r="P9" s="92"/>
      <c r="Q9" s="2"/>
      <c r="R9" s="2"/>
      <c r="S9" s="2"/>
      <c r="T9" s="2"/>
      <c r="U9" s="2"/>
      <c r="V9" s="2"/>
      <c r="W9" s="2"/>
      <c r="X9" s="2"/>
      <c r="Y9" s="2"/>
    </row>
    <row r="10" spans="2:25" ht="24" customHeight="1" x14ac:dyDescent="0.3">
      <c r="B10" s="84">
        <v>5</v>
      </c>
      <c r="C10" s="105" t="s">
        <v>265</v>
      </c>
      <c r="D10" s="106"/>
      <c r="E10" s="107"/>
      <c r="F10" s="98">
        <v>0</v>
      </c>
      <c r="G10" s="84">
        <v>0</v>
      </c>
      <c r="H10" s="84">
        <v>0</v>
      </c>
      <c r="I10" s="98">
        <v>0</v>
      </c>
      <c r="J10" s="84">
        <v>0</v>
      </c>
      <c r="K10" s="84">
        <v>0</v>
      </c>
      <c r="L10" s="98">
        <f t="shared" si="0"/>
        <v>0</v>
      </c>
      <c r="M10" s="92"/>
      <c r="N10" s="95"/>
      <c r="O10" s="92"/>
      <c r="P10" s="92"/>
      <c r="Q10" s="2"/>
      <c r="R10" s="2"/>
      <c r="S10" s="2"/>
      <c r="T10" s="2"/>
      <c r="U10" s="2"/>
      <c r="V10" s="2"/>
      <c r="W10" s="2"/>
      <c r="X10" s="2"/>
      <c r="Y10" s="2"/>
    </row>
    <row r="11" spans="2:25" ht="24" customHeight="1" x14ac:dyDescent="0.3">
      <c r="B11" s="83">
        <v>6</v>
      </c>
      <c r="C11" s="105" t="s">
        <v>265</v>
      </c>
      <c r="D11" s="106"/>
      <c r="E11" s="107"/>
      <c r="F11" s="98">
        <v>0</v>
      </c>
      <c r="G11" s="84">
        <v>0</v>
      </c>
      <c r="H11" s="84">
        <v>0</v>
      </c>
      <c r="I11" s="98">
        <v>0</v>
      </c>
      <c r="J11" s="84">
        <v>0</v>
      </c>
      <c r="K11" s="84">
        <v>0</v>
      </c>
      <c r="L11" s="98">
        <f t="shared" si="0"/>
        <v>0</v>
      </c>
      <c r="M11" s="92"/>
      <c r="N11" s="95"/>
      <c r="O11" s="92"/>
      <c r="P11" s="92"/>
      <c r="Q11" s="2"/>
      <c r="R11" s="2"/>
      <c r="S11" s="2"/>
      <c r="T11" s="2"/>
      <c r="U11" s="2"/>
      <c r="V11" s="2"/>
      <c r="W11" s="2"/>
      <c r="X11" s="2"/>
      <c r="Y11" s="2"/>
    </row>
    <row r="12" spans="2:25" ht="24" customHeight="1" x14ac:dyDescent="0.3">
      <c r="B12" s="83">
        <v>7</v>
      </c>
      <c r="C12" s="105" t="s">
        <v>265</v>
      </c>
      <c r="D12" s="106"/>
      <c r="E12" s="107"/>
      <c r="F12" s="98">
        <v>0</v>
      </c>
      <c r="G12" s="84">
        <v>0</v>
      </c>
      <c r="H12" s="84">
        <v>0</v>
      </c>
      <c r="I12" s="98">
        <v>0</v>
      </c>
      <c r="J12" s="84">
        <v>0</v>
      </c>
      <c r="K12" s="84">
        <v>0</v>
      </c>
      <c r="L12" s="98">
        <f t="shared" si="0"/>
        <v>0</v>
      </c>
      <c r="M12" s="90"/>
      <c r="N12" s="95"/>
      <c r="O12" s="90"/>
      <c r="P12" s="90"/>
      <c r="Q12" s="2"/>
      <c r="R12" s="2"/>
      <c r="S12" s="2"/>
      <c r="T12" s="2"/>
      <c r="U12" s="2"/>
      <c r="V12" s="2"/>
      <c r="W12" s="2"/>
      <c r="X12" s="2"/>
      <c r="Y12" s="2"/>
    </row>
    <row r="13" spans="2:25" ht="24" customHeight="1" x14ac:dyDescent="0.3">
      <c r="B13" s="84">
        <v>8</v>
      </c>
      <c r="C13" s="105" t="s">
        <v>265</v>
      </c>
      <c r="D13" s="106"/>
      <c r="E13" s="107"/>
      <c r="F13" s="98">
        <v>0</v>
      </c>
      <c r="G13" s="84">
        <v>0</v>
      </c>
      <c r="H13" s="84">
        <v>0</v>
      </c>
      <c r="I13" s="98">
        <v>0</v>
      </c>
      <c r="J13" s="84">
        <v>0</v>
      </c>
      <c r="K13" s="84">
        <v>0</v>
      </c>
      <c r="L13" s="98">
        <f t="shared" si="0"/>
        <v>0</v>
      </c>
      <c r="M13" s="90"/>
      <c r="N13" s="95"/>
      <c r="O13" s="90"/>
      <c r="P13" s="90"/>
      <c r="Q13" s="2"/>
      <c r="R13" s="2"/>
      <c r="S13" s="2"/>
      <c r="T13" s="2"/>
      <c r="U13" s="2"/>
      <c r="V13" s="2"/>
      <c r="W13" s="2"/>
      <c r="X13" s="2"/>
      <c r="Y13" s="2"/>
    </row>
    <row r="14" spans="2:25" ht="24" customHeight="1" x14ac:dyDescent="0.3">
      <c r="B14" s="84">
        <v>9</v>
      </c>
      <c r="C14" s="105" t="s">
        <v>265</v>
      </c>
      <c r="D14" s="106"/>
      <c r="E14" s="107"/>
      <c r="F14" s="98">
        <v>0</v>
      </c>
      <c r="G14" s="84">
        <v>0</v>
      </c>
      <c r="H14" s="84">
        <v>0</v>
      </c>
      <c r="I14" s="98">
        <v>0</v>
      </c>
      <c r="J14" s="84">
        <v>0</v>
      </c>
      <c r="K14" s="84">
        <v>0</v>
      </c>
      <c r="L14" s="98">
        <f t="shared" si="0"/>
        <v>0</v>
      </c>
      <c r="M14" s="90"/>
      <c r="N14" s="95"/>
      <c r="O14" s="90"/>
      <c r="P14" s="90"/>
      <c r="Q14" s="2"/>
      <c r="R14" s="2"/>
      <c r="S14" s="2"/>
      <c r="T14" s="2"/>
      <c r="U14" s="2"/>
      <c r="V14" s="2"/>
      <c r="W14" s="2"/>
      <c r="X14" s="2"/>
      <c r="Y14" s="2"/>
    </row>
    <row r="15" spans="2:25" s="90" customFormat="1" ht="24" customHeight="1" x14ac:dyDescent="0.3">
      <c r="B15" s="84">
        <v>10</v>
      </c>
      <c r="C15" s="105" t="s">
        <v>265</v>
      </c>
      <c r="D15" s="106"/>
      <c r="E15" s="107"/>
      <c r="F15" s="98">
        <v>0</v>
      </c>
      <c r="G15" s="84">
        <v>0</v>
      </c>
      <c r="H15" s="84">
        <v>0</v>
      </c>
      <c r="I15" s="98">
        <v>0</v>
      </c>
      <c r="J15" s="84">
        <v>0</v>
      </c>
      <c r="K15" s="84">
        <v>0</v>
      </c>
      <c r="L15" s="98">
        <f t="shared" si="0"/>
        <v>0</v>
      </c>
      <c r="N15" s="95"/>
      <c r="Q15" s="2"/>
      <c r="R15" s="2"/>
      <c r="S15" s="2"/>
      <c r="T15" s="2"/>
      <c r="U15" s="2"/>
      <c r="V15" s="2"/>
      <c r="W15" s="2"/>
      <c r="X15" s="2"/>
      <c r="Y15" s="2"/>
    </row>
    <row r="16" spans="2:25" ht="24" customHeight="1" x14ac:dyDescent="0.3">
      <c r="B16" s="84">
        <v>11</v>
      </c>
      <c r="C16" s="105" t="s">
        <v>265</v>
      </c>
      <c r="D16" s="106"/>
      <c r="E16" s="107"/>
      <c r="F16" s="98">
        <v>0</v>
      </c>
      <c r="G16" s="84">
        <v>0</v>
      </c>
      <c r="H16" s="84">
        <v>0</v>
      </c>
      <c r="I16" s="98">
        <v>0</v>
      </c>
      <c r="J16" s="84">
        <v>0</v>
      </c>
      <c r="K16" s="84">
        <v>0</v>
      </c>
      <c r="L16" s="98">
        <f t="shared" si="0"/>
        <v>0</v>
      </c>
      <c r="M16" s="90"/>
      <c r="N16" s="92"/>
      <c r="O16" s="90"/>
      <c r="P16" s="90"/>
      <c r="Q16" s="2"/>
      <c r="R16" s="2"/>
      <c r="S16" s="2"/>
      <c r="T16" s="2"/>
      <c r="U16" s="2"/>
      <c r="V16" s="2"/>
      <c r="W16" s="2"/>
      <c r="X16" s="2"/>
      <c r="Y16" s="2"/>
    </row>
    <row r="17" spans="2:25" ht="24" customHeight="1" thickBot="1" x14ac:dyDescent="0.35">
      <c r="B17" s="89" t="s">
        <v>6</v>
      </c>
      <c r="C17" s="108" t="s">
        <v>264</v>
      </c>
      <c r="D17" s="109"/>
      <c r="E17" s="110"/>
      <c r="F17" s="89" t="s">
        <v>263</v>
      </c>
      <c r="G17" s="89" t="s">
        <v>263</v>
      </c>
      <c r="H17" s="89" t="s">
        <v>263</v>
      </c>
      <c r="I17" s="89" t="s">
        <v>263</v>
      </c>
      <c r="J17" s="89" t="s">
        <v>263</v>
      </c>
      <c r="K17" s="89" t="s">
        <v>263</v>
      </c>
      <c r="L17" s="89" t="s">
        <v>2</v>
      </c>
      <c r="M17" s="90"/>
      <c r="N17" s="96"/>
      <c r="O17" s="90"/>
      <c r="P17" s="90"/>
      <c r="Q17" s="2"/>
      <c r="R17" s="2"/>
      <c r="S17" s="2"/>
      <c r="T17" s="2"/>
      <c r="U17" s="2"/>
      <c r="V17" s="2"/>
      <c r="W17" s="2"/>
      <c r="X17" s="2"/>
      <c r="Y17" s="2"/>
    </row>
    <row r="18" spans="2:25" ht="24" customHeight="1" x14ac:dyDescent="0.3">
      <c r="B18" s="83">
        <v>12</v>
      </c>
      <c r="C18" s="105" t="s">
        <v>265</v>
      </c>
      <c r="D18" s="106"/>
      <c r="E18" s="107"/>
      <c r="F18" s="99">
        <v>5</v>
      </c>
      <c r="G18" s="99">
        <v>6</v>
      </c>
      <c r="H18" s="85"/>
      <c r="I18" s="85"/>
      <c r="J18" s="85"/>
      <c r="K18" s="85"/>
      <c r="L18" s="100">
        <f>F18/G18-1</f>
        <v>-0.16666666666666663</v>
      </c>
      <c r="M18" s="90"/>
      <c r="N18" s="92"/>
      <c r="O18" s="90"/>
      <c r="P18" s="90"/>
      <c r="Q18" s="2"/>
      <c r="R18" s="2"/>
      <c r="S18" s="2"/>
      <c r="T18" s="2"/>
      <c r="U18" s="2"/>
      <c r="V18" s="2"/>
      <c r="W18" s="2"/>
      <c r="X18" s="2"/>
      <c r="Y18" s="2"/>
    </row>
    <row r="19" spans="2:25" ht="24" customHeight="1" x14ac:dyDescent="0.3">
      <c r="B19" s="83">
        <v>13</v>
      </c>
      <c r="C19" s="105" t="s">
        <v>265</v>
      </c>
      <c r="D19" s="106"/>
      <c r="E19" s="107"/>
      <c r="F19" s="101">
        <v>5</v>
      </c>
      <c r="G19" s="101">
        <v>6</v>
      </c>
      <c r="H19" s="85"/>
      <c r="I19" s="85"/>
      <c r="J19" s="85"/>
      <c r="K19" s="85"/>
      <c r="L19" s="100">
        <f>F19/G19-1</f>
        <v>-0.16666666666666663</v>
      </c>
      <c r="M19" s="90"/>
      <c r="N19" s="92"/>
      <c r="O19" s="90"/>
      <c r="P19" s="90"/>
      <c r="Q19" s="2"/>
      <c r="R19" s="2"/>
      <c r="S19" s="2"/>
      <c r="T19" s="2"/>
      <c r="U19" s="2"/>
      <c r="V19" s="2"/>
      <c r="W19" s="2"/>
      <c r="X19" s="2"/>
      <c r="Y19" s="2"/>
    </row>
    <row r="20" spans="2:25" s="90" customFormat="1" ht="16.8" x14ac:dyDescent="0.3">
      <c r="B20" s="83">
        <v>14</v>
      </c>
      <c r="C20" s="105" t="s">
        <v>265</v>
      </c>
      <c r="D20" s="106"/>
      <c r="E20" s="107"/>
      <c r="F20" s="101">
        <v>5</v>
      </c>
      <c r="G20" s="101">
        <v>6</v>
      </c>
      <c r="H20" s="85"/>
      <c r="I20" s="85"/>
      <c r="J20" s="85"/>
      <c r="K20" s="85"/>
      <c r="L20" s="100">
        <f t="shared" ref="L20:L21" si="1">F20/G20-1</f>
        <v>-0.16666666666666663</v>
      </c>
      <c r="N20" s="92"/>
    </row>
    <row r="21" spans="2:25" s="90" customFormat="1" ht="16.8" x14ac:dyDescent="0.3">
      <c r="B21" s="83">
        <v>15</v>
      </c>
      <c r="C21" s="105" t="s">
        <v>265</v>
      </c>
      <c r="D21" s="106"/>
      <c r="E21" s="107"/>
      <c r="F21" s="99">
        <v>5</v>
      </c>
      <c r="G21" s="99">
        <v>6</v>
      </c>
      <c r="H21" s="85"/>
      <c r="I21" s="85"/>
      <c r="J21" s="85"/>
      <c r="K21" s="85"/>
      <c r="L21" s="100">
        <f t="shared" si="1"/>
        <v>-0.16666666666666663</v>
      </c>
      <c r="N21" s="92"/>
    </row>
    <row r="22" spans="2:25" s="90" customFormat="1" x14ac:dyDescent="0.3">
      <c r="B22" s="94"/>
      <c r="F22" s="97"/>
      <c r="G22" s="97"/>
      <c r="H22" s="97"/>
      <c r="I22" s="97"/>
      <c r="J22" s="97"/>
      <c r="K22" s="97"/>
      <c r="L22" s="97"/>
      <c r="N22" s="92"/>
    </row>
    <row r="23" spans="2:25" s="90" customFormat="1" x14ac:dyDescent="0.3">
      <c r="B23" s="94"/>
      <c r="F23" s="93"/>
      <c r="G23" s="93"/>
      <c r="H23" s="93"/>
      <c r="I23" s="93"/>
      <c r="J23" s="93"/>
      <c r="K23" s="93"/>
      <c r="L23" s="93"/>
      <c r="N23" s="92"/>
    </row>
    <row r="24" spans="2:25" s="90" customFormat="1" x14ac:dyDescent="0.3">
      <c r="B24" s="94"/>
      <c r="F24" s="93"/>
      <c r="G24" s="93"/>
      <c r="H24" s="93"/>
      <c r="I24" s="93"/>
      <c r="J24" s="93"/>
      <c r="K24" s="93"/>
      <c r="L24" s="93"/>
      <c r="N24" s="92"/>
    </row>
    <row r="25" spans="2:25" s="90" customFormat="1" x14ac:dyDescent="0.3">
      <c r="B25" s="94"/>
      <c r="F25" s="93"/>
      <c r="G25" s="93"/>
      <c r="H25" s="93"/>
      <c r="I25" s="93"/>
      <c r="J25" s="93"/>
      <c r="K25" s="93"/>
      <c r="L25" s="93"/>
      <c r="N25" s="92"/>
    </row>
    <row r="26" spans="2:25" s="90" customFormat="1" x14ac:dyDescent="0.3">
      <c r="B26" s="94"/>
      <c r="F26" s="93"/>
      <c r="G26" s="93"/>
      <c r="H26" s="93"/>
      <c r="I26" s="93"/>
      <c r="J26" s="93"/>
      <c r="K26" s="93"/>
      <c r="L26" s="93"/>
      <c r="N26" s="92"/>
    </row>
    <row r="27" spans="2:25" s="90" customFormat="1" x14ac:dyDescent="0.3">
      <c r="B27" s="94"/>
      <c r="F27" s="93"/>
      <c r="G27" s="93"/>
      <c r="H27" s="93"/>
      <c r="I27" s="93"/>
      <c r="J27" s="93"/>
      <c r="K27" s="93"/>
      <c r="L27" s="93"/>
      <c r="N27" s="92"/>
    </row>
    <row r="28" spans="2:25" s="90" customFormat="1" x14ac:dyDescent="0.3">
      <c r="B28" s="94"/>
      <c r="F28" s="93"/>
      <c r="G28" s="93"/>
      <c r="H28" s="93"/>
      <c r="I28" s="93"/>
      <c r="J28" s="93"/>
      <c r="K28" s="93"/>
      <c r="L28" s="93"/>
      <c r="N28" s="92"/>
    </row>
    <row r="29" spans="2:25" s="90" customFormat="1" x14ac:dyDescent="0.3">
      <c r="B29" s="94"/>
      <c r="F29" s="93"/>
      <c r="G29" s="93"/>
      <c r="H29" s="93"/>
      <c r="I29" s="93"/>
      <c r="J29" s="93"/>
      <c r="K29" s="93"/>
      <c r="L29" s="93"/>
      <c r="N29" s="92"/>
    </row>
    <row r="30" spans="2:25" s="90" customFormat="1" x14ac:dyDescent="0.3">
      <c r="B30" s="94"/>
      <c r="F30" s="93"/>
      <c r="G30" s="93"/>
      <c r="H30" s="93"/>
      <c r="I30" s="93"/>
      <c r="J30" s="93"/>
      <c r="K30" s="93"/>
      <c r="L30" s="93"/>
      <c r="N30" s="92"/>
    </row>
    <row r="31" spans="2:25" s="90" customFormat="1" x14ac:dyDescent="0.3">
      <c r="B31" s="94"/>
      <c r="F31" s="93"/>
      <c r="G31" s="93"/>
      <c r="H31" s="93"/>
      <c r="I31" s="93"/>
      <c r="J31" s="93"/>
      <c r="K31" s="93"/>
      <c r="L31" s="93"/>
      <c r="N31" s="92"/>
    </row>
    <row r="32" spans="2:25" s="90" customFormat="1" x14ac:dyDescent="0.3">
      <c r="B32" s="94"/>
      <c r="F32" s="93"/>
      <c r="G32" s="93"/>
      <c r="H32" s="93"/>
      <c r="I32" s="93"/>
      <c r="J32" s="93"/>
      <c r="K32" s="93"/>
      <c r="L32" s="93"/>
      <c r="N32" s="92"/>
    </row>
    <row r="33" spans="2:25" s="90" customFormat="1" x14ac:dyDescent="0.3">
      <c r="B33" s="94"/>
      <c r="F33" s="93"/>
      <c r="G33" s="93"/>
      <c r="H33" s="93"/>
      <c r="I33" s="93"/>
      <c r="J33" s="93"/>
      <c r="K33" s="93"/>
      <c r="L33" s="93"/>
      <c r="N33" s="92"/>
    </row>
    <row r="34" spans="2:25" s="90" customFormat="1" x14ac:dyDescent="0.3">
      <c r="B34" s="94"/>
      <c r="F34" s="93"/>
      <c r="G34" s="93"/>
      <c r="H34" s="93"/>
      <c r="I34" s="93"/>
      <c r="J34" s="93"/>
      <c r="K34" s="93"/>
      <c r="L34" s="93"/>
      <c r="N34" s="92"/>
    </row>
    <row r="35" spans="2:25" x14ac:dyDescent="0.3">
      <c r="B35" s="94"/>
      <c r="C35" s="90"/>
      <c r="D35" s="90"/>
      <c r="E35" s="90"/>
      <c r="F35" s="93"/>
      <c r="G35" s="93"/>
      <c r="H35" s="93"/>
      <c r="I35" s="93"/>
      <c r="J35" s="93"/>
      <c r="K35" s="93"/>
      <c r="L35" s="93"/>
      <c r="M35" s="2"/>
      <c r="N35" s="4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x14ac:dyDescent="0.3">
      <c r="B36" s="94"/>
      <c r="C36" s="90"/>
      <c r="D36" s="90"/>
      <c r="E36" s="90"/>
      <c r="F36" s="93"/>
      <c r="G36" s="93"/>
      <c r="H36" s="93"/>
      <c r="I36" s="93"/>
      <c r="J36" s="93"/>
      <c r="K36" s="93"/>
      <c r="L36" s="93"/>
      <c r="M36" s="2"/>
      <c r="N36" s="46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x14ac:dyDescent="0.3">
      <c r="B37" s="5"/>
      <c r="C37" s="2"/>
      <c r="D37" s="2"/>
      <c r="E37" s="2"/>
      <c r="F37" s="6"/>
      <c r="G37" s="6"/>
      <c r="H37" s="6"/>
      <c r="I37" s="6"/>
      <c r="J37" s="6"/>
      <c r="K37" s="6"/>
      <c r="L37" s="6"/>
      <c r="M37" s="2"/>
      <c r="N37" s="46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x14ac:dyDescent="0.3">
      <c r="B38" s="5"/>
      <c r="C38" s="2"/>
      <c r="D38" s="2"/>
      <c r="E38" s="2"/>
      <c r="F38" s="6"/>
      <c r="G38" s="6"/>
      <c r="H38" s="6"/>
      <c r="I38" s="6"/>
      <c r="J38" s="6"/>
      <c r="K38" s="6"/>
      <c r="L38" s="6"/>
    </row>
    <row r="39" spans="2:25" x14ac:dyDescent="0.3">
      <c r="B39" s="5"/>
      <c r="C39" s="2"/>
      <c r="D39" s="2"/>
      <c r="E39" s="2"/>
      <c r="F39" s="6"/>
      <c r="G39" s="6"/>
      <c r="H39" s="6"/>
      <c r="I39" s="6"/>
      <c r="J39" s="6"/>
      <c r="K39" s="6"/>
      <c r="L39" s="6"/>
    </row>
    <row r="41" spans="2:25" x14ac:dyDescent="0.3">
      <c r="E41" s="9" t="s">
        <v>7</v>
      </c>
      <c r="F41" s="10">
        <f t="shared" ref="F41:K41" si="2">F10</f>
        <v>0</v>
      </c>
      <c r="G41" s="10">
        <f t="shared" si="2"/>
        <v>0</v>
      </c>
      <c r="H41" s="10">
        <f t="shared" si="2"/>
        <v>0</v>
      </c>
      <c r="I41" s="10">
        <f t="shared" si="2"/>
        <v>0</v>
      </c>
      <c r="J41" s="10">
        <f t="shared" si="2"/>
        <v>0</v>
      </c>
      <c r="K41" s="10">
        <f t="shared" si="2"/>
        <v>0</v>
      </c>
    </row>
    <row r="42" spans="2:25" x14ac:dyDescent="0.3">
      <c r="E42" s="9" t="s">
        <v>9</v>
      </c>
      <c r="F42" s="10" t="e">
        <f>-#REF!</f>
        <v>#REF!</v>
      </c>
      <c r="G42" s="10" t="e">
        <f>-#REF!</f>
        <v>#REF!</v>
      </c>
      <c r="H42" s="10" t="e">
        <f>-#REF!</f>
        <v>#REF!</v>
      </c>
      <c r="I42" s="10" t="e">
        <f>-#REF!</f>
        <v>#REF!</v>
      </c>
      <c r="J42" s="10" t="e">
        <f>-#REF!</f>
        <v>#REF!</v>
      </c>
      <c r="K42" s="10" t="e">
        <f>-#REF!</f>
        <v>#REF!</v>
      </c>
    </row>
  </sheetData>
  <mergeCells count="19">
    <mergeCell ref="C20:E20"/>
    <mergeCell ref="C21:E21"/>
    <mergeCell ref="C15:E15"/>
    <mergeCell ref="C16:E16"/>
    <mergeCell ref="C11:E11"/>
    <mergeCell ref="C14:E14"/>
    <mergeCell ref="C18:E18"/>
    <mergeCell ref="C19:E19"/>
    <mergeCell ref="C12:E12"/>
    <mergeCell ref="C17:E17"/>
    <mergeCell ref="C10:E10"/>
    <mergeCell ref="B4:E4"/>
    <mergeCell ref="C5:E5"/>
    <mergeCell ref="C13:E13"/>
    <mergeCell ref="B2:E2"/>
    <mergeCell ref="C6:E6"/>
    <mergeCell ref="C7:E7"/>
    <mergeCell ref="C8:E8"/>
    <mergeCell ref="C9:E9"/>
  </mergeCells>
  <pageMargins left="0.25" right="0.25" top="0.75" bottom="0.75" header="0.3" footer="0.3"/>
  <pageSetup scale="68" orientation="landscape" r:id="rId1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B103"/>
  <sheetViews>
    <sheetView showGridLines="0" tabSelected="1" zoomScale="95" zoomScaleNormal="95" workbookViewId="0">
      <selection activeCell="U8" sqref="U8"/>
    </sheetView>
  </sheetViews>
  <sheetFormatPr defaultColWidth="11.44140625" defaultRowHeight="14.4" x14ac:dyDescent="0.3"/>
  <cols>
    <col min="1" max="1" width="1.88671875" style="1" customWidth="1"/>
    <col min="2" max="4" width="10.44140625" style="1" customWidth="1"/>
    <col min="5" max="5" width="1.33203125" style="1" customWidth="1"/>
    <col min="6" max="6" width="10.44140625" style="1" customWidth="1"/>
    <col min="7" max="7" width="4.44140625" style="1" customWidth="1"/>
    <col min="8" max="8" width="10.44140625" style="1" customWidth="1"/>
    <col min="9" max="9" width="7.6640625" style="1" customWidth="1"/>
    <col min="10" max="10" width="17.5546875" style="1" customWidth="1"/>
    <col min="11" max="11" width="15" style="1" customWidth="1"/>
    <col min="12" max="14" width="10.44140625" style="1" customWidth="1"/>
    <col min="15" max="15" width="1.33203125" style="1" customWidth="1"/>
    <col min="16" max="18" width="10.44140625" style="1" customWidth="1"/>
    <col min="19" max="19" width="1.33203125" style="1" customWidth="1"/>
    <col min="20" max="16384" width="11.44140625" style="1"/>
  </cols>
  <sheetData>
    <row r="1" spans="1:28" ht="24" customHeight="1" x14ac:dyDescent="0.3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2"/>
      <c r="X1" s="2"/>
      <c r="Y1" s="2"/>
      <c r="Z1" s="2"/>
      <c r="AA1" s="2"/>
      <c r="AB1" s="2"/>
    </row>
    <row r="2" spans="1:28" ht="24" customHeight="1" x14ac:dyDescent="0.3">
      <c r="A2" s="2"/>
      <c r="B2" s="124"/>
      <c r="C2" s="124"/>
      <c r="D2" s="124"/>
      <c r="E2" s="124"/>
      <c r="F2" s="124"/>
      <c r="G2" s="2"/>
      <c r="H2" s="2"/>
      <c r="I2" s="2"/>
      <c r="J2" s="2"/>
      <c r="K2" s="2"/>
      <c r="L2" s="7"/>
      <c r="M2" s="2"/>
      <c r="N2" s="123"/>
      <c r="O2" s="123"/>
      <c r="P2" s="123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" customHeight="1" x14ac:dyDescent="0.3">
      <c r="A4" s="2"/>
      <c r="B4" s="114" t="str">
        <f>calc!E8</f>
        <v>NAME</v>
      </c>
      <c r="C4" s="114"/>
      <c r="D4" s="114"/>
      <c r="E4" s="40"/>
      <c r="F4" s="114" t="str">
        <f>calc!E7</f>
        <v>NAME</v>
      </c>
      <c r="G4" s="114"/>
      <c r="H4" s="114"/>
      <c r="I4" s="41"/>
      <c r="J4" s="41"/>
      <c r="K4" s="41"/>
      <c r="L4" s="114" t="str">
        <f>calc!E11</f>
        <v>NAME</v>
      </c>
      <c r="M4" s="114"/>
      <c r="N4" s="114"/>
      <c r="O4" s="40"/>
      <c r="P4" s="114" t="s">
        <v>267</v>
      </c>
      <c r="Q4" s="114"/>
      <c r="R4" s="114"/>
      <c r="S4" s="41"/>
      <c r="T4" s="114" t="s">
        <v>266</v>
      </c>
      <c r="U4" s="114"/>
      <c r="V4" s="2"/>
      <c r="W4" s="2"/>
      <c r="X4" s="2"/>
      <c r="Y4" s="2"/>
      <c r="Z4" s="2"/>
      <c r="AA4" s="2"/>
      <c r="AB4" s="2"/>
    </row>
    <row r="5" spans="1:28" ht="9.75" customHeight="1" x14ac:dyDescent="0.3">
      <c r="A5" s="2"/>
      <c r="B5" s="121">
        <f>Data!L11</f>
        <v>0</v>
      </c>
      <c r="C5" s="121"/>
      <c r="D5" s="121"/>
      <c r="E5" s="41"/>
      <c r="F5" s="113">
        <f>Data!L10</f>
        <v>0</v>
      </c>
      <c r="G5" s="113"/>
      <c r="H5" s="113"/>
      <c r="I5" s="41"/>
      <c r="J5" s="41"/>
      <c r="K5" s="41"/>
      <c r="L5" s="112">
        <f>Data!L14</f>
        <v>0</v>
      </c>
      <c r="M5" s="112"/>
      <c r="N5" s="112"/>
      <c r="O5" s="41"/>
      <c r="P5" s="112"/>
      <c r="Q5" s="112"/>
      <c r="R5" s="112"/>
      <c r="S5" s="41"/>
      <c r="T5" s="41"/>
      <c r="U5" s="41"/>
      <c r="V5" s="2"/>
      <c r="W5" s="2"/>
      <c r="X5" s="2"/>
      <c r="Y5" s="2"/>
      <c r="Z5" s="2"/>
      <c r="AA5" s="2"/>
      <c r="AB5" s="2"/>
    </row>
    <row r="6" spans="1:28" ht="24" customHeight="1" x14ac:dyDescent="0.3">
      <c r="A6" s="2"/>
      <c r="B6" s="121"/>
      <c r="C6" s="121"/>
      <c r="D6" s="121"/>
      <c r="E6" s="41"/>
      <c r="F6" s="113"/>
      <c r="G6" s="113"/>
      <c r="H6" s="113"/>
      <c r="I6" s="41"/>
      <c r="J6" s="41"/>
      <c r="K6" s="41"/>
      <c r="L6" s="113"/>
      <c r="M6" s="113"/>
      <c r="N6" s="113"/>
      <c r="O6" s="41"/>
      <c r="P6" s="113"/>
      <c r="Q6" s="113"/>
      <c r="R6" s="113"/>
      <c r="S6" s="41"/>
      <c r="T6" s="59"/>
      <c r="U6" s="60"/>
      <c r="V6" s="46"/>
      <c r="W6" s="46"/>
      <c r="X6" s="46"/>
      <c r="Y6" s="46"/>
      <c r="Z6" s="46"/>
      <c r="AA6" s="46"/>
      <c r="AB6" s="46"/>
    </row>
    <row r="7" spans="1:28" ht="24" customHeight="1" x14ac:dyDescent="0.3">
      <c r="A7" s="2"/>
      <c r="B7" s="44"/>
      <c r="C7" s="44"/>
      <c r="D7" s="44"/>
      <c r="E7" s="41"/>
      <c r="F7" s="43"/>
      <c r="G7" s="43"/>
      <c r="H7" s="43"/>
      <c r="I7" s="41"/>
      <c r="J7" s="41"/>
      <c r="K7" s="41"/>
      <c r="L7" s="45"/>
      <c r="M7" s="45"/>
      <c r="N7" s="45"/>
      <c r="O7" s="41"/>
      <c r="P7" s="43"/>
      <c r="Q7" s="43"/>
      <c r="R7" s="43"/>
      <c r="S7" s="41"/>
      <c r="T7" s="59"/>
      <c r="U7" s="60"/>
      <c r="V7" s="46"/>
      <c r="W7" s="46"/>
      <c r="X7" s="46"/>
      <c r="Y7" s="46"/>
      <c r="Z7" s="46"/>
      <c r="AA7" s="46"/>
      <c r="AB7" s="46"/>
    </row>
    <row r="8" spans="1:28" ht="24" customHeight="1" x14ac:dyDescent="0.3">
      <c r="A8" s="2"/>
      <c r="B8" s="116"/>
      <c r="C8" s="116"/>
      <c r="D8" s="116"/>
      <c r="E8" s="41"/>
      <c r="F8" s="115"/>
      <c r="G8" s="115"/>
      <c r="H8" s="115"/>
      <c r="I8" s="41"/>
      <c r="J8" s="41"/>
      <c r="K8" s="41"/>
      <c r="L8" s="111"/>
      <c r="M8" s="111"/>
      <c r="N8" s="111"/>
      <c r="O8" s="41"/>
      <c r="P8" s="111"/>
      <c r="Q8" s="111"/>
      <c r="R8" s="111"/>
      <c r="S8" s="41"/>
      <c r="T8" s="59"/>
      <c r="U8" s="59"/>
      <c r="V8" s="46"/>
      <c r="W8" s="46"/>
      <c r="X8" s="46"/>
      <c r="Y8" s="46"/>
      <c r="Z8" s="46"/>
      <c r="AA8" s="46"/>
      <c r="AB8" s="46"/>
    </row>
    <row r="9" spans="1:28" ht="7.5" customHeight="1" x14ac:dyDescent="0.3">
      <c r="A9" s="2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59"/>
      <c r="U9" s="59"/>
      <c r="V9" s="46"/>
      <c r="W9" s="46"/>
      <c r="X9" s="46"/>
      <c r="Y9" s="46"/>
      <c r="Z9" s="46"/>
      <c r="AA9" s="46"/>
      <c r="AB9" s="46"/>
    </row>
    <row r="10" spans="1:28" ht="24" customHeight="1" x14ac:dyDescent="0.3">
      <c r="A10" s="2"/>
      <c r="B10" s="114" t="str">
        <f>calc!E12</f>
        <v>NAME</v>
      </c>
      <c r="C10" s="114"/>
      <c r="D10" s="114"/>
      <c r="E10" s="40"/>
      <c r="F10" s="114" t="str">
        <f>calc!E9</f>
        <v>NAME</v>
      </c>
      <c r="G10" s="114"/>
      <c r="H10" s="114"/>
      <c r="I10" s="41"/>
      <c r="J10" s="41"/>
      <c r="K10" s="41"/>
      <c r="L10" s="114" t="str">
        <f>calc!E13</f>
        <v>NAME</v>
      </c>
      <c r="M10" s="114"/>
      <c r="N10" s="114"/>
      <c r="O10" s="40"/>
      <c r="P10" s="114" t="str">
        <f>calc!E10</f>
        <v>NAME</v>
      </c>
      <c r="Q10" s="114"/>
      <c r="R10" s="114"/>
      <c r="S10" s="41"/>
      <c r="T10" s="60"/>
      <c r="U10" s="59"/>
      <c r="V10" s="46"/>
      <c r="W10" s="46" t="str">
        <f>IF(I14=0,"",IF(I14="-","",IF(I14&gt;0,"▲","▼")))</f>
        <v/>
      </c>
      <c r="X10" s="46"/>
      <c r="Y10" s="46" t="str">
        <f>IF(I14=0,"",IF(I14="-","",IF(I14&gt;0,"▲","▼")))</f>
        <v/>
      </c>
      <c r="Z10" s="46"/>
      <c r="AA10" s="46"/>
      <c r="AB10" s="46"/>
    </row>
    <row r="11" spans="1:28" ht="8.25" customHeight="1" x14ac:dyDescent="0.3">
      <c r="A11" s="2"/>
      <c r="B11" s="120">
        <f>Data!L8</f>
        <v>0</v>
      </c>
      <c r="C11" s="120"/>
      <c r="D11" s="120"/>
      <c r="E11" s="41"/>
      <c r="F11" s="118">
        <f>Data!L12</f>
        <v>0</v>
      </c>
      <c r="G11" s="118"/>
      <c r="H11" s="118"/>
      <c r="I11" s="41"/>
      <c r="J11" s="41"/>
      <c r="K11" s="41"/>
      <c r="L11" s="112">
        <f>Data!L14</f>
        <v>0</v>
      </c>
      <c r="M11" s="112"/>
      <c r="N11" s="112"/>
      <c r="O11" s="41"/>
      <c r="P11" s="112">
        <f>Data!L13</f>
        <v>0</v>
      </c>
      <c r="Q11" s="112"/>
      <c r="R11" s="112"/>
      <c r="S11" s="41"/>
      <c r="T11" s="59"/>
      <c r="U11" s="59"/>
      <c r="V11" s="46"/>
      <c r="W11" s="46"/>
      <c r="X11" s="46"/>
      <c r="Y11" s="46"/>
      <c r="Z11" s="46"/>
      <c r="AA11" s="46"/>
      <c r="AB11" s="46"/>
    </row>
    <row r="12" spans="1:28" ht="24" customHeight="1" x14ac:dyDescent="0.3">
      <c r="A12" s="2"/>
      <c r="B12" s="121"/>
      <c r="C12" s="121"/>
      <c r="D12" s="121"/>
      <c r="E12" s="41"/>
      <c r="F12" s="119"/>
      <c r="G12" s="119"/>
      <c r="H12" s="119"/>
      <c r="I12" s="41"/>
      <c r="J12" s="41"/>
      <c r="K12" s="41"/>
      <c r="L12" s="113"/>
      <c r="M12" s="113"/>
      <c r="N12" s="113"/>
      <c r="O12" s="41"/>
      <c r="P12" s="113"/>
      <c r="Q12" s="113"/>
      <c r="R12" s="113"/>
      <c r="S12" s="41"/>
      <c r="T12" s="59"/>
      <c r="U12" s="59"/>
      <c r="V12" s="46"/>
      <c r="W12" s="46"/>
      <c r="X12" s="46"/>
      <c r="Y12" s="46"/>
      <c r="Z12" s="46"/>
      <c r="AA12" s="46"/>
      <c r="AB12" s="46"/>
    </row>
    <row r="13" spans="1:28" ht="24" customHeight="1" x14ac:dyDescent="0.3">
      <c r="A13" s="2"/>
      <c r="B13" s="48"/>
      <c r="C13" s="48"/>
      <c r="D13" s="48"/>
      <c r="E13" s="41"/>
      <c r="F13" s="49"/>
      <c r="G13" s="49"/>
      <c r="H13" s="49"/>
      <c r="I13" s="41"/>
      <c r="J13" s="41"/>
      <c r="K13" s="41"/>
      <c r="L13" s="48"/>
      <c r="M13" s="48"/>
      <c r="N13" s="48"/>
      <c r="O13" s="41"/>
      <c r="P13" s="48"/>
      <c r="Q13" s="48"/>
      <c r="R13" s="48"/>
      <c r="S13" s="41"/>
      <c r="T13" s="59"/>
      <c r="U13" s="59"/>
      <c r="V13" s="46"/>
      <c r="W13" s="46"/>
      <c r="X13" s="46"/>
      <c r="Y13" s="46"/>
      <c r="Z13" s="46"/>
      <c r="AA13" s="46"/>
      <c r="AB13" s="46"/>
    </row>
    <row r="14" spans="1:28" ht="23.25" customHeight="1" x14ac:dyDescent="0.3">
      <c r="A14" s="2"/>
      <c r="B14" s="111"/>
      <c r="C14" s="117"/>
      <c r="D14" s="117"/>
      <c r="E14" s="41"/>
      <c r="F14" s="111"/>
      <c r="G14" s="117"/>
      <c r="H14" s="117"/>
      <c r="I14" s="41"/>
      <c r="J14" s="41"/>
      <c r="K14" s="41"/>
      <c r="L14" s="111"/>
      <c r="M14" s="111"/>
      <c r="N14" s="111"/>
      <c r="O14" s="41"/>
      <c r="P14" s="111"/>
      <c r="Q14" s="111"/>
      <c r="R14" s="111"/>
      <c r="S14" s="41"/>
      <c r="T14" s="61"/>
      <c r="U14" s="59"/>
      <c r="V14" s="46"/>
      <c r="W14" s="46"/>
      <c r="X14" s="46"/>
      <c r="Y14" s="46"/>
      <c r="Z14" s="46"/>
      <c r="AA14" s="46"/>
      <c r="AB14" s="46"/>
    </row>
    <row r="15" spans="1:28" ht="3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8"/>
      <c r="M15" s="2"/>
      <c r="N15" s="2"/>
      <c r="O15" s="2"/>
      <c r="P15" s="2"/>
      <c r="Q15" s="2"/>
      <c r="R15" s="2"/>
      <c r="S15" s="2"/>
      <c r="T15" s="46"/>
      <c r="U15" s="46"/>
      <c r="V15" s="46"/>
      <c r="W15" s="46"/>
      <c r="X15" s="46"/>
      <c r="Y15" s="46"/>
      <c r="Z15" s="46"/>
      <c r="AA15" s="46"/>
      <c r="AB15" s="46"/>
    </row>
    <row r="16" spans="1:28" ht="24" customHeight="1" x14ac:dyDescent="0.3">
      <c r="A16" s="2"/>
      <c r="B16" s="114" t="str">
        <f>Data!C6</f>
        <v>Name</v>
      </c>
      <c r="C16" s="114"/>
      <c r="D16" s="114"/>
      <c r="E16" s="2"/>
      <c r="F16" s="114" t="str">
        <f>Data!C7</f>
        <v>Name</v>
      </c>
      <c r="G16" s="114"/>
      <c r="H16" s="114"/>
      <c r="I16" s="2"/>
      <c r="J16" s="2"/>
      <c r="K16" s="2"/>
      <c r="L16" s="114" t="str">
        <f>Data!C8</f>
        <v>Name</v>
      </c>
      <c r="M16" s="114"/>
      <c r="N16" s="114"/>
      <c r="O16" s="2"/>
      <c r="P16" s="114" t="str">
        <f>Data!C9</f>
        <v>Name</v>
      </c>
      <c r="Q16" s="114"/>
      <c r="R16" s="114"/>
      <c r="S16" s="2"/>
      <c r="T16" s="46"/>
      <c r="U16" s="46"/>
      <c r="V16" s="46"/>
      <c r="W16" s="46"/>
      <c r="X16" s="46"/>
      <c r="Y16" s="74"/>
      <c r="Z16" s="46"/>
      <c r="AA16" s="46"/>
      <c r="AB16" s="46"/>
    </row>
    <row r="17" spans="1:28" ht="6.75" customHeight="1" x14ac:dyDescent="0.3">
      <c r="A17" s="2"/>
      <c r="B17" s="125">
        <f>Data!L6</f>
        <v>0</v>
      </c>
      <c r="C17" s="125"/>
      <c r="D17" s="125"/>
      <c r="E17" s="2"/>
      <c r="F17" s="51"/>
      <c r="G17" s="51"/>
      <c r="H17" s="51"/>
      <c r="I17" s="2"/>
      <c r="J17" s="2"/>
      <c r="K17" s="2"/>
      <c r="L17" s="112">
        <f>Data!L8</f>
        <v>0</v>
      </c>
      <c r="M17" s="112"/>
      <c r="N17" s="112"/>
      <c r="O17" s="2"/>
      <c r="P17" s="120">
        <f>+Data!L9</f>
        <v>0</v>
      </c>
      <c r="Q17" s="120"/>
      <c r="R17" s="120"/>
      <c r="S17" s="2"/>
      <c r="T17" s="46"/>
      <c r="U17" s="46"/>
      <c r="V17" s="46"/>
      <c r="W17" s="46"/>
      <c r="X17" s="46"/>
      <c r="Y17" s="46"/>
      <c r="Z17" s="46"/>
      <c r="AA17" s="46"/>
      <c r="AB17" s="46"/>
    </row>
    <row r="18" spans="1:28" ht="24" customHeight="1" x14ac:dyDescent="0.3">
      <c r="A18" s="2"/>
      <c r="B18" s="126"/>
      <c r="C18" s="126"/>
      <c r="D18" s="126"/>
      <c r="E18" s="2"/>
      <c r="F18" s="127">
        <f>+Data!L7</f>
        <v>0</v>
      </c>
      <c r="G18" s="127"/>
      <c r="H18" s="127"/>
      <c r="I18" s="2"/>
      <c r="J18" s="2"/>
      <c r="K18" s="2"/>
      <c r="L18" s="113"/>
      <c r="M18" s="113"/>
      <c r="N18" s="113"/>
      <c r="O18" s="2"/>
      <c r="P18" s="121"/>
      <c r="Q18" s="121"/>
      <c r="R18" s="121"/>
      <c r="S18" s="2"/>
      <c r="T18" s="46"/>
      <c r="U18" s="46"/>
      <c r="V18" s="46"/>
      <c r="W18" s="46"/>
      <c r="X18" s="46"/>
      <c r="Y18" s="46"/>
      <c r="Z18" s="46"/>
      <c r="AA18" s="46"/>
      <c r="AB18" s="46"/>
    </row>
    <row r="19" spans="1:28" ht="24" customHeight="1" x14ac:dyDescent="0.3">
      <c r="A19" s="2"/>
      <c r="B19" s="50"/>
      <c r="C19" s="50"/>
      <c r="D19" s="50"/>
      <c r="E19" s="2"/>
      <c r="F19" s="52"/>
      <c r="G19" s="52"/>
      <c r="H19" s="52"/>
      <c r="I19" s="2"/>
      <c r="J19" s="2"/>
      <c r="K19" s="2"/>
      <c r="L19" s="48"/>
      <c r="M19" s="48"/>
      <c r="N19" s="48"/>
      <c r="O19" s="2"/>
      <c r="P19" s="48"/>
      <c r="Q19" s="48"/>
      <c r="R19" s="48"/>
      <c r="S19" s="2"/>
      <c r="T19" s="46"/>
      <c r="U19" s="46"/>
      <c r="V19" s="46"/>
      <c r="W19" s="46"/>
      <c r="X19" s="46"/>
      <c r="Y19" s="46"/>
      <c r="Z19" s="46"/>
      <c r="AA19" s="46"/>
      <c r="AB19" s="46"/>
    </row>
    <row r="20" spans="1:28" ht="24" customHeight="1" x14ac:dyDescent="0.3">
      <c r="A20" s="2"/>
      <c r="B20" s="116"/>
      <c r="C20" s="116"/>
      <c r="D20" s="116"/>
      <c r="E20" s="2"/>
      <c r="F20" s="111"/>
      <c r="G20" s="117"/>
      <c r="H20" s="117"/>
      <c r="I20" s="2"/>
      <c r="J20" s="2"/>
      <c r="K20" s="2"/>
      <c r="L20" s="111"/>
      <c r="M20" s="111"/>
      <c r="N20" s="111"/>
      <c r="O20" s="2"/>
      <c r="P20" s="111"/>
      <c r="Q20" s="111"/>
      <c r="R20" s="111"/>
      <c r="S20" s="2"/>
      <c r="T20" s="46"/>
      <c r="U20" s="46"/>
      <c r="V20" s="46"/>
      <c r="W20" s="46"/>
      <c r="X20" s="46"/>
      <c r="Y20" s="46"/>
      <c r="Z20" s="46"/>
      <c r="AA20" s="46"/>
      <c r="AB20" s="46"/>
    </row>
    <row r="21" spans="1:28" ht="24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6"/>
      <c r="U21" s="46"/>
      <c r="V21" s="46"/>
      <c r="W21" s="46"/>
      <c r="X21" s="46"/>
      <c r="Y21" s="46"/>
      <c r="Z21" s="46"/>
      <c r="AA21" s="46"/>
      <c r="AB21" s="46"/>
    </row>
    <row r="22" spans="1:28" ht="24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ht="24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24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6"/>
      <c r="X24" s="46"/>
      <c r="Y24" s="46"/>
      <c r="Z24" s="46"/>
      <c r="AA24" s="46"/>
      <c r="AB24" s="46"/>
    </row>
    <row r="25" spans="1:28" ht="24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46"/>
      <c r="X25" s="46"/>
      <c r="Y25" s="46"/>
      <c r="Z25" s="46"/>
      <c r="AA25" s="46"/>
      <c r="AB25" s="46"/>
    </row>
    <row r="26" spans="1:28" ht="24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4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4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4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4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4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24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4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4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4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24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24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4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4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24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4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4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4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24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4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4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4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24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24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24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4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24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4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4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24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24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24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69" spans="2:8" x14ac:dyDescent="0.3">
      <c r="B69" s="47"/>
      <c r="C69" s="47"/>
      <c r="D69" s="47"/>
      <c r="E69" s="47"/>
      <c r="F69" s="47"/>
      <c r="G69" s="47"/>
      <c r="H69" s="47"/>
    </row>
    <row r="70" spans="2:8" x14ac:dyDescent="0.3">
      <c r="B70" s="47"/>
      <c r="C70" s="47"/>
      <c r="D70" s="47"/>
      <c r="E70" s="47"/>
      <c r="F70" s="47"/>
      <c r="G70" s="47"/>
      <c r="H70" s="47"/>
    </row>
    <row r="71" spans="2:8" x14ac:dyDescent="0.3">
      <c r="B71" s="47"/>
      <c r="C71" s="53" t="s">
        <v>1</v>
      </c>
      <c r="D71" s="54">
        <v>23</v>
      </c>
      <c r="E71" s="55">
        <f>D71/D73</f>
        <v>1</v>
      </c>
      <c r="F71" s="47"/>
      <c r="G71" s="47"/>
      <c r="H71" s="47"/>
    </row>
    <row r="72" spans="2:8" x14ac:dyDescent="0.3">
      <c r="B72" s="47"/>
      <c r="C72" s="53" t="s">
        <v>0</v>
      </c>
      <c r="D72" s="54">
        <f>Data!L8</f>
        <v>0</v>
      </c>
      <c r="E72" s="55">
        <f>D72/D73</f>
        <v>0</v>
      </c>
      <c r="F72" s="47"/>
      <c r="G72" s="47"/>
      <c r="H72" s="47"/>
    </row>
    <row r="73" spans="2:8" x14ac:dyDescent="0.3">
      <c r="B73" s="47"/>
      <c r="C73" s="56" t="s">
        <v>2</v>
      </c>
      <c r="D73" s="54">
        <f>SUM(D71:D72)</f>
        <v>23</v>
      </c>
      <c r="E73" s="56"/>
      <c r="F73" s="47"/>
      <c r="G73" s="47"/>
      <c r="H73" s="47"/>
    </row>
    <row r="74" spans="2:8" x14ac:dyDescent="0.3">
      <c r="B74" s="47"/>
      <c r="C74" s="56"/>
      <c r="D74" s="54"/>
      <c r="E74" s="56"/>
      <c r="F74" s="47"/>
      <c r="G74" s="47"/>
      <c r="H74" s="47"/>
    </row>
    <row r="75" spans="2:8" x14ac:dyDescent="0.3">
      <c r="B75" s="47"/>
      <c r="C75" s="56"/>
      <c r="D75" s="54"/>
      <c r="E75" s="56"/>
      <c r="F75" s="47"/>
      <c r="G75" s="47"/>
      <c r="H75" s="47"/>
    </row>
    <row r="76" spans="2:8" x14ac:dyDescent="0.3">
      <c r="B76" s="47"/>
      <c r="C76" s="56"/>
      <c r="D76" s="54"/>
      <c r="E76" s="56"/>
      <c r="F76" s="47"/>
      <c r="G76" s="47"/>
      <c r="H76" s="47"/>
    </row>
    <row r="77" spans="2:8" x14ac:dyDescent="0.3">
      <c r="B77" s="47"/>
      <c r="C77" s="56"/>
      <c r="D77" s="54"/>
      <c r="E77" s="56"/>
      <c r="F77" s="47"/>
      <c r="G77" s="47"/>
      <c r="H77" s="47"/>
    </row>
    <row r="78" spans="2:8" x14ac:dyDescent="0.3">
      <c r="B78" s="47"/>
      <c r="C78" s="56"/>
      <c r="D78" s="54"/>
      <c r="E78" s="56"/>
      <c r="F78" s="47"/>
      <c r="G78" s="47"/>
      <c r="H78" s="47"/>
    </row>
    <row r="79" spans="2:8" x14ac:dyDescent="0.3">
      <c r="B79" s="47"/>
      <c r="C79" s="56" t="s">
        <v>10</v>
      </c>
      <c r="D79" s="55">
        <f>IFERROR(SUM(Data!#REF!)/(Data!#REF!+Data!#REF!),0)</f>
        <v>0</v>
      </c>
      <c r="E79" s="56"/>
      <c r="F79" s="47"/>
      <c r="G79" s="47"/>
      <c r="H79" s="47"/>
    </row>
    <row r="80" spans="2:8" x14ac:dyDescent="0.3">
      <c r="B80" s="47"/>
      <c r="C80" s="56" t="s">
        <v>3</v>
      </c>
      <c r="D80" s="55">
        <f>IFERROR(SUM(Data!#REF!)/(Data!#REF!+Data!#REF!),0)</f>
        <v>0</v>
      </c>
      <c r="E80" s="56"/>
      <c r="F80" s="47"/>
      <c r="G80" s="47"/>
      <c r="H80" s="47"/>
    </row>
    <row r="81" spans="1:21" x14ac:dyDescent="0.3">
      <c r="B81" s="47"/>
      <c r="C81" s="56" t="s">
        <v>4</v>
      </c>
      <c r="D81" s="55">
        <f>IFERROR(SUM(Data!#REF!)/(Data!#REF!+Data!#REF!+Data!#REF!),0)</f>
        <v>0</v>
      </c>
      <c r="E81" s="56"/>
      <c r="F81" s="47"/>
      <c r="G81" s="47"/>
      <c r="H81" s="47"/>
    </row>
    <row r="82" spans="1:21" x14ac:dyDescent="0.3">
      <c r="B82" s="47"/>
      <c r="C82" s="56" t="s">
        <v>11</v>
      </c>
      <c r="D82" s="55">
        <f>IFERROR(SUM(Data!#REF!)/(Data!#REF!+Data!#REF!+Data!#REF!),0)</f>
        <v>0</v>
      </c>
      <c r="E82" s="56"/>
      <c r="F82" s="47"/>
      <c r="G82" s="47"/>
      <c r="H82" s="47"/>
    </row>
    <row r="83" spans="1:21" x14ac:dyDescent="0.3">
      <c r="A83" s="11"/>
      <c r="B83" s="47"/>
      <c r="C83" s="56" t="s">
        <v>5</v>
      </c>
      <c r="D83" s="55">
        <f>IFERROR(SUM(Data!#REF!)/(Data!#REF!+Data!#REF!+Data!#REF!),0)</f>
        <v>0</v>
      </c>
      <c r="E83" s="56"/>
      <c r="F83" s="47"/>
      <c r="G83" s="47"/>
      <c r="H83" s="47"/>
    </row>
    <row r="84" spans="1:21" ht="15.6" x14ac:dyDescent="0.3">
      <c r="A84" s="11"/>
      <c r="B84" s="47"/>
      <c r="C84" s="57" t="s">
        <v>8</v>
      </c>
      <c r="D84" s="58">
        <f>Data!N6</f>
        <v>0</v>
      </c>
      <c r="E84" s="57"/>
      <c r="F84" s="47"/>
      <c r="G84" s="47"/>
      <c r="H84" s="47"/>
    </row>
    <row r="85" spans="1:21" x14ac:dyDescent="0.3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</row>
    <row r="86" spans="1:21" x14ac:dyDescent="0.3">
      <c r="A86" s="68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8"/>
      <c r="T86" s="68"/>
      <c r="U86" s="68"/>
    </row>
    <row r="87" spans="1:21" x14ac:dyDescent="0.3">
      <c r="A87" s="68"/>
      <c r="B87" s="69">
        <v>2</v>
      </c>
      <c r="C87" s="70" t="str">
        <f>IF(B87=1,Data!C12,Data!C13)</f>
        <v>Name</v>
      </c>
      <c r="D87" s="69" t="e">
        <f>IF($B$87=1,Data!#REF!,Data!#REF!)</f>
        <v>#REF!</v>
      </c>
      <c r="E87" s="69" t="e">
        <f>IF($B$87=1,Data!#REF!,Data!#REF!)</f>
        <v>#REF!</v>
      </c>
      <c r="F87" s="69" t="e">
        <f>IF($B$87=1,Data!#REF!,Data!#REF!)</f>
        <v>#REF!</v>
      </c>
      <c r="G87" s="69" t="e">
        <f>IF($B$87=1,Data!#REF!,Data!#REF!)</f>
        <v>#REF!</v>
      </c>
      <c r="H87" s="69" t="e">
        <f>IF($B$87=1,Data!#REF!,Data!#REF!)</f>
        <v>#REF!</v>
      </c>
      <c r="I87" s="69" t="e">
        <f>IF($B$87=1,Data!#REF!,Data!#REF!)</f>
        <v>#REF!</v>
      </c>
      <c r="J87" s="69">
        <f>IF($B$87=1,Data!F12,Data!F13)</f>
        <v>0</v>
      </c>
      <c r="K87" s="69">
        <f>IF($B$87=1,Data!G12,Data!G13)</f>
        <v>0</v>
      </c>
      <c r="L87" s="69">
        <f>IF($B$87=1,Data!H12,Data!H13)</f>
        <v>0</v>
      </c>
      <c r="M87" s="69">
        <f>IF($B$87=1,Data!I12,Data!I13)</f>
        <v>0</v>
      </c>
      <c r="N87" s="69">
        <f>IF($B$87=1,Data!J12,Data!J13)</f>
        <v>0</v>
      </c>
      <c r="O87" s="69">
        <f>IF($B$87=1,Data!K12,Data!K13)</f>
        <v>0</v>
      </c>
      <c r="P87" s="69"/>
      <c r="Q87" s="69"/>
      <c r="R87" s="69"/>
      <c r="S87" s="68"/>
      <c r="T87" s="68"/>
      <c r="U87" s="68"/>
    </row>
    <row r="88" spans="1:21" x14ac:dyDescent="0.3">
      <c r="A88" s="68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8"/>
      <c r="T88" s="68"/>
      <c r="U88" s="68"/>
    </row>
    <row r="89" spans="1:21" x14ac:dyDescent="0.3">
      <c r="A89" s="68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8"/>
      <c r="T89" s="68"/>
      <c r="U89" s="68"/>
    </row>
    <row r="90" spans="1:21" x14ac:dyDescent="0.3">
      <c r="A90" s="68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8"/>
      <c r="T90" s="68"/>
      <c r="U90" s="68"/>
    </row>
    <row r="91" spans="1:21" x14ac:dyDescent="0.3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</row>
    <row r="92" spans="1:21" x14ac:dyDescent="0.3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</row>
    <row r="93" spans="1:21" x14ac:dyDescent="0.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</row>
    <row r="94" spans="1:21" x14ac:dyDescent="0.3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</row>
    <row r="95" spans="1:21" x14ac:dyDescent="0.3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</row>
    <row r="96" spans="1:21" x14ac:dyDescent="0.3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1:21" x14ac:dyDescent="0.3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</row>
    <row r="98" spans="1:21" x14ac:dyDescent="0.3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</row>
    <row r="99" spans="1:21" x14ac:dyDescent="0.3"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</row>
    <row r="100" spans="1:21" x14ac:dyDescent="0.3"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</row>
    <row r="101" spans="1:21" x14ac:dyDescent="0.3"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</row>
    <row r="102" spans="1:21" x14ac:dyDescent="0.3"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</row>
    <row r="103" spans="1:21" x14ac:dyDescent="0.3"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</row>
  </sheetData>
  <mergeCells count="40">
    <mergeCell ref="L17:N18"/>
    <mergeCell ref="L16:N16"/>
    <mergeCell ref="L20:N20"/>
    <mergeCell ref="P16:R16"/>
    <mergeCell ref="P20:R20"/>
    <mergeCell ref="P17:R18"/>
    <mergeCell ref="B16:D16"/>
    <mergeCell ref="B17:D18"/>
    <mergeCell ref="B20:D20"/>
    <mergeCell ref="F16:H16"/>
    <mergeCell ref="F20:H20"/>
    <mergeCell ref="F18:H18"/>
    <mergeCell ref="A1:V1"/>
    <mergeCell ref="L5:N6"/>
    <mergeCell ref="T4:U4"/>
    <mergeCell ref="N2:P2"/>
    <mergeCell ref="P5:R6"/>
    <mergeCell ref="B4:D4"/>
    <mergeCell ref="F4:H4"/>
    <mergeCell ref="L4:N4"/>
    <mergeCell ref="P4:R4"/>
    <mergeCell ref="B5:D6"/>
    <mergeCell ref="F5:H6"/>
    <mergeCell ref="B2:F2"/>
    <mergeCell ref="F8:H8"/>
    <mergeCell ref="B8:D8"/>
    <mergeCell ref="B14:D14"/>
    <mergeCell ref="B10:D10"/>
    <mergeCell ref="F10:H10"/>
    <mergeCell ref="F11:H12"/>
    <mergeCell ref="B11:D12"/>
    <mergeCell ref="F14:H14"/>
    <mergeCell ref="P8:R8"/>
    <mergeCell ref="L8:N8"/>
    <mergeCell ref="P14:R14"/>
    <mergeCell ref="L14:N14"/>
    <mergeCell ref="P11:R12"/>
    <mergeCell ref="P10:R10"/>
    <mergeCell ref="L11:N12"/>
    <mergeCell ref="L10:N10"/>
  </mergeCells>
  <conditionalFormatting sqref="D84 U6:U7">
    <cfRule type="expression" dxfId="18" priority="21">
      <formula>$D$84&lt;0</formula>
    </cfRule>
    <cfRule type="expression" dxfId="17" priority="22">
      <formula>$D$84&gt;0</formula>
    </cfRule>
  </conditionalFormatting>
  <conditionalFormatting sqref="E84">
    <cfRule type="expression" dxfId="16" priority="19">
      <formula>$D$84&lt;0</formula>
    </cfRule>
  </conditionalFormatting>
  <dataValidations count="1">
    <dataValidation type="list" allowBlank="1" showInputMessage="1" showErrorMessage="1" sqref="T4:U4" xr:uid="{00000000-0002-0000-0200-000000000000}">
      <formula1>month</formula1>
    </dataValidation>
  </dataValidations>
  <pageMargins left="0.25" right="0.25" top="0.75" bottom="0.75" header="0.3" footer="0.3"/>
  <pageSetup scale="70" orientation="landscape" r:id="rId1"/>
  <colBreaks count="1" manualBreakCount="1">
    <brk id="19" max="6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I13"/>
  <sheetViews>
    <sheetView showGridLines="0" zoomScale="180" zoomScaleNormal="180" workbookViewId="0">
      <selection activeCell="E3" sqref="E3:E13"/>
    </sheetView>
  </sheetViews>
  <sheetFormatPr defaultRowHeight="14.4" x14ac:dyDescent="0.3"/>
  <cols>
    <col min="2" max="2" width="0.5546875" customWidth="1"/>
    <col min="3" max="3" width="3.6640625" bestFit="1" customWidth="1"/>
    <col min="4" max="4" width="0.5546875" customWidth="1"/>
    <col min="5" max="5" width="25.5546875" customWidth="1"/>
    <col min="6" max="6" width="0.5546875" customWidth="1"/>
    <col min="7" max="7" width="26.6640625" bestFit="1" customWidth="1"/>
    <col min="8" max="8" width="0.44140625" customWidth="1"/>
    <col min="9" max="9" width="15" customWidth="1"/>
    <col min="16" max="16" width="19.5546875" bestFit="1" customWidth="1"/>
  </cols>
  <sheetData>
    <row r="2" spans="2:9" x14ac:dyDescent="0.3">
      <c r="B2" s="71"/>
      <c r="C2" s="73" t="s">
        <v>6</v>
      </c>
      <c r="D2" s="71"/>
      <c r="E2" s="72" t="s">
        <v>261</v>
      </c>
      <c r="F2" s="71"/>
      <c r="G2" s="62" t="s">
        <v>262</v>
      </c>
      <c r="H2" s="71"/>
      <c r="I2" s="72" t="s">
        <v>145</v>
      </c>
    </row>
    <row r="3" spans="2:9" x14ac:dyDescent="0.3">
      <c r="B3" s="63"/>
      <c r="C3" s="78">
        <v>1</v>
      </c>
      <c r="D3" s="63"/>
      <c r="E3" s="76" t="s">
        <v>267</v>
      </c>
      <c r="F3" s="75"/>
      <c r="G3" s="87" t="s">
        <v>259</v>
      </c>
      <c r="H3" s="63"/>
      <c r="I3" s="66">
        <f>Data!N7</f>
        <v>0</v>
      </c>
    </row>
    <row r="4" spans="2:9" x14ac:dyDescent="0.3">
      <c r="B4" s="63"/>
      <c r="C4" s="78">
        <v>2</v>
      </c>
      <c r="D4" s="63"/>
      <c r="E4" s="76" t="s">
        <v>267</v>
      </c>
      <c r="F4" s="75"/>
      <c r="G4" s="87" t="s">
        <v>259</v>
      </c>
      <c r="H4" s="63"/>
      <c r="I4" s="66">
        <f>Data!N8</f>
        <v>0</v>
      </c>
    </row>
    <row r="5" spans="2:9" x14ac:dyDescent="0.3">
      <c r="B5" s="63"/>
      <c r="C5" s="78">
        <v>3</v>
      </c>
      <c r="D5" s="63"/>
      <c r="E5" s="76" t="s">
        <v>267</v>
      </c>
      <c r="F5" s="75"/>
      <c r="G5" s="88" t="s">
        <v>259</v>
      </c>
      <c r="H5" s="63"/>
      <c r="I5" s="66">
        <f>Data!N14</f>
        <v>0</v>
      </c>
    </row>
    <row r="6" spans="2:9" x14ac:dyDescent="0.3">
      <c r="B6" s="67"/>
      <c r="C6" s="78">
        <v>4</v>
      </c>
      <c r="D6" s="67"/>
      <c r="E6" s="76" t="s">
        <v>267</v>
      </c>
      <c r="F6" s="77"/>
      <c r="G6" s="88" t="s">
        <v>259</v>
      </c>
      <c r="H6" s="64"/>
      <c r="I6" s="66">
        <f>Data!N12</f>
        <v>0</v>
      </c>
    </row>
    <row r="7" spans="2:9" x14ac:dyDescent="0.3">
      <c r="B7" s="67"/>
      <c r="C7" s="78">
        <v>5</v>
      </c>
      <c r="D7" s="67"/>
      <c r="E7" s="76" t="s">
        <v>267</v>
      </c>
      <c r="F7" s="77"/>
      <c r="G7" s="88" t="s">
        <v>259</v>
      </c>
      <c r="H7" s="64"/>
      <c r="I7" s="66">
        <f>Data!N13</f>
        <v>0</v>
      </c>
    </row>
    <row r="8" spans="2:9" x14ac:dyDescent="0.3">
      <c r="B8" s="67"/>
      <c r="C8" s="78">
        <v>6</v>
      </c>
      <c r="D8" s="67"/>
      <c r="E8" s="76" t="s">
        <v>267</v>
      </c>
      <c r="F8" s="77"/>
      <c r="G8" s="88" t="s">
        <v>259</v>
      </c>
      <c r="H8" s="64"/>
      <c r="I8" s="66">
        <f>Data!N6</f>
        <v>0</v>
      </c>
    </row>
    <row r="9" spans="2:9" x14ac:dyDescent="0.3">
      <c r="B9" s="67"/>
      <c r="C9" s="78">
        <v>7</v>
      </c>
      <c r="D9" s="67"/>
      <c r="E9" s="76" t="s">
        <v>267</v>
      </c>
      <c r="F9" s="77"/>
      <c r="G9" s="88" t="s">
        <v>259</v>
      </c>
      <c r="H9" s="65"/>
      <c r="I9" s="66">
        <f>Data!N7</f>
        <v>0</v>
      </c>
    </row>
    <row r="10" spans="2:9" x14ac:dyDescent="0.3">
      <c r="B10" s="67"/>
      <c r="C10" s="78">
        <v>8</v>
      </c>
      <c r="D10" s="67"/>
      <c r="E10" s="76" t="s">
        <v>267</v>
      </c>
      <c r="F10" s="77"/>
      <c r="G10" s="88" t="s">
        <v>259</v>
      </c>
      <c r="H10" s="65"/>
      <c r="I10" s="66">
        <f>Data!N9</f>
        <v>0</v>
      </c>
    </row>
    <row r="11" spans="2:9" x14ac:dyDescent="0.3">
      <c r="B11" s="67"/>
      <c r="C11" s="78">
        <v>9</v>
      </c>
      <c r="D11" s="67"/>
      <c r="E11" s="76" t="s">
        <v>267</v>
      </c>
      <c r="F11" s="77"/>
      <c r="G11" s="88" t="s">
        <v>259</v>
      </c>
      <c r="H11" s="65"/>
      <c r="I11" s="66">
        <f>Data!N9</f>
        <v>0</v>
      </c>
    </row>
    <row r="12" spans="2:9" x14ac:dyDescent="0.3">
      <c r="C12" s="78">
        <v>10</v>
      </c>
      <c r="D12" s="67"/>
      <c r="E12" s="76" t="s">
        <v>267</v>
      </c>
      <c r="F12" s="77"/>
      <c r="G12" s="88" t="s">
        <v>259</v>
      </c>
      <c r="H12" s="65"/>
      <c r="I12" s="66">
        <f>Data!N9</f>
        <v>0</v>
      </c>
    </row>
    <row r="13" spans="2:9" x14ac:dyDescent="0.3">
      <c r="C13" s="78">
        <v>11</v>
      </c>
      <c r="D13" s="67"/>
      <c r="E13" s="76" t="s">
        <v>267</v>
      </c>
      <c r="F13" s="77"/>
      <c r="G13" s="88" t="s">
        <v>259</v>
      </c>
      <c r="H13" s="65"/>
      <c r="I13" s="66">
        <f>Data!N10</f>
        <v>0</v>
      </c>
    </row>
  </sheetData>
  <conditionalFormatting sqref="I9">
    <cfRule type="expression" dxfId="15" priority="15">
      <formula>$I$9&lt;0</formula>
    </cfRule>
    <cfRule type="expression" dxfId="14" priority="16">
      <formula>$I$9&gt;0</formula>
    </cfRule>
  </conditionalFormatting>
  <conditionalFormatting sqref="I8">
    <cfRule type="expression" dxfId="13" priority="13">
      <formula>$I$8&lt;0</formula>
    </cfRule>
    <cfRule type="expression" dxfId="12" priority="14">
      <formula>$I$8&gt;0</formula>
    </cfRule>
  </conditionalFormatting>
  <conditionalFormatting sqref="I7">
    <cfRule type="expression" dxfId="11" priority="11">
      <formula>$I$7&lt;0</formula>
    </cfRule>
    <cfRule type="expression" dxfId="10" priority="12">
      <formula>$I$7&gt;0</formula>
    </cfRule>
  </conditionalFormatting>
  <conditionalFormatting sqref="I6">
    <cfRule type="expression" dxfId="9" priority="9">
      <formula>$I$6&lt;0</formula>
    </cfRule>
    <cfRule type="expression" dxfId="8" priority="10">
      <formula>$I$6&gt;0</formula>
    </cfRule>
  </conditionalFormatting>
  <conditionalFormatting sqref="I5">
    <cfRule type="expression" dxfId="7" priority="5">
      <formula>$I$5&lt;0</formula>
    </cfRule>
    <cfRule type="expression" dxfId="6" priority="6">
      <formula>$I$5&gt;0</formula>
    </cfRule>
  </conditionalFormatting>
  <conditionalFormatting sqref="I3">
    <cfRule type="expression" dxfId="5" priority="3">
      <formula>$I$3&lt;0</formula>
    </cfRule>
    <cfRule type="expression" dxfId="4" priority="4">
      <formula>$I$3&gt;0</formula>
    </cfRule>
  </conditionalFormatting>
  <conditionalFormatting sqref="I4">
    <cfRule type="expression" dxfId="3" priority="1">
      <formula>$I$4&lt;0</formula>
    </cfRule>
    <cfRule type="expression" dxfId="2" priority="2">
      <formula>$I$4&gt;0</formula>
    </cfRule>
  </conditionalFormatting>
  <conditionalFormatting sqref="I10:I13">
    <cfRule type="expression" dxfId="1" priority="29">
      <formula>$I$13&lt;0</formula>
    </cfRule>
    <cfRule type="expression" dxfId="0" priority="30">
      <formula>$I$13&gt;0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F9:G12"/>
  <sheetViews>
    <sheetView workbookViewId="0">
      <selection activeCell="N24" sqref="N24"/>
    </sheetView>
  </sheetViews>
  <sheetFormatPr defaultRowHeight="14.4" x14ac:dyDescent="0.3"/>
  <cols>
    <col min="6" max="6" width="15.109375" bestFit="1" customWidth="1"/>
  </cols>
  <sheetData>
    <row r="9" spans="6:7" x14ac:dyDescent="0.3">
      <c r="F9" t="str">
        <f>Data!C21</f>
        <v>Name</v>
      </c>
      <c r="G9" s="82">
        <f>Data!L21</f>
        <v>-0.16666666666666663</v>
      </c>
    </row>
    <row r="10" spans="6:7" x14ac:dyDescent="0.3">
      <c r="F10" t="str">
        <f>Data!C20</f>
        <v>Name</v>
      </c>
      <c r="G10" s="79">
        <f>Data!L20</f>
        <v>-0.16666666666666663</v>
      </c>
    </row>
    <row r="11" spans="6:7" x14ac:dyDescent="0.3">
      <c r="F11" t="str">
        <f>Data!C19</f>
        <v>Name</v>
      </c>
      <c r="G11" s="81">
        <f>Data!L19</f>
        <v>-0.16666666666666663</v>
      </c>
    </row>
    <row r="12" spans="6:7" x14ac:dyDescent="0.3">
      <c r="F12" t="str">
        <f>Data!C18</f>
        <v>Name</v>
      </c>
      <c r="G12" s="80">
        <f>Data!L18</f>
        <v>-0.16666666666666663</v>
      </c>
    </row>
  </sheetData>
  <pageMargins left="0.7" right="0.7" top="0.75" bottom="0.75" header="0.3" footer="0.3"/>
  <drawing r:id="rId1"/>
</worksheet>
</file>

<file path=customUI/_rels/customUI14.xml.rels><?xml version="1.0" encoding="UTF-8" standalone="yes"?>
<Relationships xmlns="http://schemas.openxmlformats.org/package/2006/relationships"><Relationship Id="design" Type="http://schemas.openxmlformats.org/officeDocument/2006/relationships/image" Target="images/9b3e094c-f712-4675-bce1-c575ae97b92d.png"/><Relationship Id="dial1" Type="http://schemas.openxmlformats.org/officeDocument/2006/relationships/image" Target="images/5b35d11f-2ee3-465c-8038-987db9ffea85.png"/><Relationship Id="info" Type="http://schemas.openxmlformats.org/officeDocument/2006/relationships/image" Target="images/66c8646d-820c-484e-9622-a35b7ffa1f61.png"/><Relationship Id="data" Type="http://schemas.openxmlformats.org/officeDocument/2006/relationships/image" Target="images/0349251f-b5c8-4c25-84b8-8cae116e58c9.png"/><Relationship Id="s1cuie" Type="http://schemas.openxmlformats.org/officeDocument/2006/relationships/image" Target="images/s1cuie.rcr"/></Relationships>
</file>

<file path=customUI/customUI14.xml><?xml version="1.0" encoding="utf-8"?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customUI xmlns="http://schemas.microsoft.com/office/2009/07/customui">
  <ribbon>
    <tabs>
      <tab id="customTab" label="SM Dashboard" insertAfterMso="TabDeveloper">
        <group id="customGroup" label="ExcelDashboardSchool.com - Pro Dashboards">
          <button id="customButton138" label="Setup" size="large" onAction="ShowSetup" image="data"/>
          <button id="customButton2" label="Dashboard" size="large" onAction="ShowDashboard" image="dial1"/>
          <button id="customButton27" label="Calc Sheet" size="large" onAction="ShowCalc" image="design"/>
          <button id="customButton28" label="About" size="large" onAction="ShowAbout" image="info"/>
        </group>
      </tab>
    </tabs>
  </ribbon>
</customUI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!--Obfuscated by Unviewable+ VBA--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Data</vt:lpstr>
      <vt:lpstr>Dashboard</vt:lpstr>
      <vt:lpstr>calc</vt:lpstr>
      <vt:lpstr>chart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SHAJEDUL ISLAM</dc:creator>
  <cp:lastModifiedBy>Joas Antonio dos Santos Barbosa</cp:lastModifiedBy>
  <cp:lastPrinted>2021-09-10T18:18:03Z</cp:lastPrinted>
  <dcterms:created xsi:type="dcterms:W3CDTF">2016-06-07T02:04:43Z</dcterms:created>
  <dcterms:modified xsi:type="dcterms:W3CDTF">2022-08-29T01:27:42Z</dcterms:modified>
</cp:coreProperties>
</file>