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01"/>
  <workbookPr codeName="DieseArbeitsmappe"/>
  <mc:AlternateContent xmlns:mc="http://schemas.openxmlformats.org/markup-compatibility/2006">
    <mc:Choice Requires="x15">
      <x15ac:absPath xmlns:x15ac="http://schemas.microsoft.com/office/spreadsheetml/2010/11/ac" url="C:\Users\rl34075\Desktop\Projetos\2020\17 - CMTECNOLOGIA\2 - Atividades\"/>
    </mc:Choice>
  </mc:AlternateContent>
  <xr:revisionPtr revIDLastSave="0" documentId="8_{1FF2518B-D7A2-49B3-9DF4-8E7459EC7389}" xr6:coauthVersionLast="47" xr6:coauthVersionMax="47" xr10:uidLastSave="{00000000-0000-0000-0000-000000000000}"/>
  <bookViews>
    <workbookView xWindow="-28920" yWindow="-120" windowWidth="29040" windowHeight="15840" tabRatio="746" firstSheet="5" activeTab="5" xr2:uid="{00000000-000D-0000-FFFF-FFFF00000000}"/>
  </bookViews>
  <sheets>
    <sheet name="Capa" sheetId="1" state="hidden" r:id="rId1"/>
    <sheet name="Nivel Maturidade" sheetId="18" state="hidden" r:id="rId2"/>
    <sheet name="Questionário" sheetId="3" state="hidden" r:id="rId3"/>
    <sheet name="Maturidade" sheetId="12" state="hidden" r:id="rId4"/>
    <sheet name="Controles ISO 27002" sheetId="17" state="hidden" r:id="rId5"/>
    <sheet name="Controles ISO 27001" sheetId="19" r:id="rId6"/>
    <sheet name="Artefatos" sheetId="20" state="hidden" r:id="rId7"/>
    <sheet name="Plano" sheetId="21" state="hidden" r:id="rId8"/>
  </sheets>
  <definedNames>
    <definedName name="_xlnm._FilterDatabase" localSheetId="5" hidden="1">'Controles ISO 27001'!$A$12:$R$127</definedName>
    <definedName name="_xlnm._FilterDatabase" localSheetId="4" hidden="1">'Controles ISO 27002'!$A$1:$I$115</definedName>
    <definedName name="_xlnm._FilterDatabase" localSheetId="3" hidden="1">Maturidade!$A$20:$R$77</definedName>
    <definedName name="_Toc204394987_2" localSheetId="3">Maturidade!$C$36</definedName>
    <definedName name="_Toc204394988_2" localSheetId="3">Maturidade!$C$37</definedName>
    <definedName name="_Toc204394989_2" localSheetId="3">Maturidade!$C$38</definedName>
    <definedName name="_Toc204394991_2" localSheetId="3">Maturidade!$C$39</definedName>
    <definedName name="_Toc204394992_2" localSheetId="3">Maturidade!$C$40</definedName>
    <definedName name="_Toc204394993_2" localSheetId="3">Maturidade!$C$41</definedName>
    <definedName name="_Toc204394994_2" localSheetId="3">Maturidade!$C$42</definedName>
    <definedName name="_Toc204394995_2" localSheetId="3">Maturidade!$C$43</definedName>
    <definedName name="_Toc204394996_2" localSheetId="3">Maturidade!$C$44</definedName>
    <definedName name="_Toc204394997_2" localSheetId="3">Maturidade!$C$45</definedName>
    <definedName name="_Toc204394998_2" localSheetId="3">Maturidade!$C$46</definedName>
    <definedName name="_Toc204395001_2" localSheetId="3">Maturidade!$C$49</definedName>
    <definedName name="_Toc204395003_2" localSheetId="3">Maturidade!$C$51</definedName>
    <definedName name="_Toc204395008_2" localSheetId="3">Maturidade!$C$56</definedName>
    <definedName name="_Toc204395009_2" localSheetId="3">Maturidade!$C$57</definedName>
    <definedName name="_Toc204395010_2" localSheetId="3">Maturidade!$C$58</definedName>
    <definedName name="_Toc204395012_2" localSheetId="3">Maturidade!$C$60</definedName>
    <definedName name="_Toc204395014_2" localSheetId="3">Maturidade!$C$62</definedName>
    <definedName name="_Toc204395015_2" localSheetId="3">Maturidade!$C$63</definedName>
    <definedName name="_Toc204395016_2" localSheetId="3">Maturidade!$C$64</definedName>
    <definedName name="_Toc204395019_2" localSheetId="3">Maturidade!$C$66</definedName>
    <definedName name="_Toc204395021_2" localSheetId="3">Maturidade!$C$68</definedName>
    <definedName name="_xlnm.Print_Area" localSheetId="0">Capa!$A$4:$D$19</definedName>
    <definedName name="_xlnm.Print_Area" localSheetId="3">Maturidade!$A$3:$K$77</definedName>
    <definedName name="_xlnm.Print_Area" localSheetId="2">Questionário!$A$4:$G$266</definedName>
    <definedName name="Control1.1">Questionário!#REF!</definedName>
    <definedName name="Control1.2">Questionário!#REF!</definedName>
    <definedName name="Control1.3">Questionário!#REF!</definedName>
    <definedName name="Control10.1">Questionário!$B$103</definedName>
    <definedName name="Control11.1">Questionário!$B$109</definedName>
    <definedName name="Control11.2">Questionário!$B$111</definedName>
    <definedName name="Control11.3">Questionário!$B$113</definedName>
    <definedName name="Control11.4">Questionário!$B$115</definedName>
    <definedName name="Control12.1">Questionário!$B$142</definedName>
    <definedName name="Control12.2">Questionário!$B$144</definedName>
    <definedName name="Control12.3">Questionário!$B$146</definedName>
    <definedName name="Control12.4">Questionário!$B$148</definedName>
    <definedName name="Control12.5">Questionário!$B$150</definedName>
    <definedName name="Control12.6">Questionário!$B$152</definedName>
    <definedName name="Control12.7">Questionário!$B$154</definedName>
    <definedName name="Control12.8">Questionário!$B$156</definedName>
    <definedName name="Control13.1">Questionário!$B$172</definedName>
    <definedName name="Control13.2">Questionário!$B$174</definedName>
    <definedName name="Control13.3">Questionário!$B$176</definedName>
    <definedName name="Control13.4">Questionário!$B$178</definedName>
    <definedName name="Control13.5">Questionário!$B$180</definedName>
    <definedName name="Control14.1">Questionário!$B$189</definedName>
    <definedName name="Control14.2">Questionário!$B$191</definedName>
    <definedName name="Control14.3">Questionário!$B$193</definedName>
    <definedName name="Control15.1">Questionário!$B$218</definedName>
    <definedName name="Control15.2">Questionário!$B$220</definedName>
    <definedName name="Control16.1">Questionário!$B$231</definedName>
    <definedName name="Control16.2">Questionário!$B$233</definedName>
    <definedName name="Control17.1">Questionário!$B$248</definedName>
    <definedName name="Control18.1">Questionário!$B$258</definedName>
    <definedName name="Control18.2">Questionário!$B$260</definedName>
    <definedName name="Control18.3">Questionário!$B$262</definedName>
    <definedName name="Control18.4">Questionário!$B$264</definedName>
    <definedName name="Control5.1">Questionário!$B$16</definedName>
    <definedName name="Control6.1">Questionário!$B$28</definedName>
    <definedName name="Control6.2">Questionário!$B$30</definedName>
    <definedName name="Control6.3">Questionário!$B$32</definedName>
    <definedName name="Control7.1">Questionário!$B$46</definedName>
    <definedName name="Control7.2">Questionário!#REF!</definedName>
    <definedName name="Control8.1">Questionário!$B$50</definedName>
    <definedName name="Control8.2">Questionário!$B$52</definedName>
    <definedName name="Control8.3">Questionário!$B$54</definedName>
    <definedName name="Control9.1">Questionário!$B$72</definedName>
    <definedName name="Control9.2">Questionário!$B$74</definedName>
    <definedName name="Control9.3">Questionário!$B$76</definedName>
    <definedName name="Control9.4">Questionário!$B$78</definedName>
    <definedName name="Control9.5">Questionário!$B$80</definedName>
    <definedName name="Druckbereich_Deckblatt" localSheetId="0">Capa!$A$4:$E$19</definedName>
    <definedName name="Druckbereich_Ergebnisse" localSheetId="3">Maturidade!$A$3:$K$77</definedName>
    <definedName name="Druckbereich_Fragen" localSheetId="2">Questionário!$A$4:$G$266</definedName>
    <definedName name="Drucktitel_Fragen" localSheetId="2">Questionário!$4:$10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19" l="1"/>
  <c r="G13" i="19"/>
  <c r="C7" i="12"/>
  <c r="C6" i="12"/>
  <c r="C5" i="12"/>
  <c r="I127" i="19"/>
  <c r="I126" i="19"/>
  <c r="I125" i="19"/>
  <c r="I124" i="19"/>
  <c r="I123" i="19"/>
  <c r="I122" i="19"/>
  <c r="I121" i="19"/>
  <c r="I120" i="19"/>
  <c r="I119" i="19"/>
  <c r="I118" i="19"/>
  <c r="I117" i="19"/>
  <c r="I116" i="19"/>
  <c r="I115" i="19"/>
  <c r="I114" i="19"/>
  <c r="I113" i="19"/>
  <c r="I112" i="19"/>
  <c r="I111" i="19"/>
  <c r="I110" i="19"/>
  <c r="I109" i="19"/>
  <c r="I108" i="19"/>
  <c r="I107" i="19"/>
  <c r="I106" i="19"/>
  <c r="I105" i="19"/>
  <c r="I104" i="19"/>
  <c r="I103" i="19"/>
  <c r="I102" i="19"/>
  <c r="I101" i="19"/>
  <c r="I100" i="19"/>
  <c r="I99" i="19"/>
  <c r="I98" i="19"/>
  <c r="I97" i="19"/>
  <c r="I96" i="19"/>
  <c r="I95" i="19"/>
  <c r="I94" i="19"/>
  <c r="I93" i="19"/>
  <c r="I92" i="19"/>
  <c r="I91" i="19"/>
  <c r="I90" i="19"/>
  <c r="I89" i="19"/>
  <c r="I88" i="19"/>
  <c r="I87" i="19"/>
  <c r="I86" i="19"/>
  <c r="I85" i="19"/>
  <c r="I84" i="19"/>
  <c r="I83" i="19"/>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G127" i="19"/>
  <c r="G126" i="19"/>
  <c r="G125" i="19"/>
  <c r="G124" i="19"/>
  <c r="G123" i="19"/>
  <c r="G122" i="19"/>
  <c r="G121" i="19"/>
  <c r="G120" i="19"/>
  <c r="G119" i="19"/>
  <c r="G118" i="19"/>
  <c r="G117" i="19"/>
  <c r="G116" i="19"/>
  <c r="G115" i="19"/>
  <c r="G114" i="19"/>
  <c r="G113" i="19"/>
  <c r="G112" i="19"/>
  <c r="G111" i="19"/>
  <c r="G110" i="19"/>
  <c r="G109" i="19"/>
  <c r="G108" i="19"/>
  <c r="G107" i="19"/>
  <c r="G106" i="19"/>
  <c r="G105" i="19"/>
  <c r="G104" i="19"/>
  <c r="G103" i="19"/>
  <c r="G102" i="19"/>
  <c r="G101" i="19"/>
  <c r="G100" i="19"/>
  <c r="G99" i="19"/>
  <c r="G98" i="19"/>
  <c r="G97" i="19"/>
  <c r="G96" i="19"/>
  <c r="G95" i="19"/>
  <c r="G94" i="19"/>
  <c r="G93" i="19"/>
  <c r="G92" i="19"/>
  <c r="G91" i="19"/>
  <c r="G90" i="19"/>
  <c r="G89" i="19"/>
  <c r="G88" i="19"/>
  <c r="G87" i="19"/>
  <c r="G86" i="19"/>
  <c r="G85" i="19"/>
  <c r="G84" i="19"/>
  <c r="G83" i="19"/>
  <c r="G82" i="19"/>
  <c r="G81" i="19"/>
  <c r="G80" i="19"/>
  <c r="G79" i="19"/>
  <c r="G78" i="19"/>
  <c r="G77" i="19"/>
  <c r="G76" i="19"/>
  <c r="G75" i="19"/>
  <c r="G74" i="19"/>
  <c r="G73" i="19"/>
  <c r="G72" i="19"/>
  <c r="G71" i="19"/>
  <c r="G70" i="19"/>
  <c r="G69" i="19"/>
  <c r="G68" i="19"/>
  <c r="G67" i="19"/>
  <c r="G66" i="19"/>
  <c r="G65" i="19"/>
  <c r="G64" i="19"/>
  <c r="G63" i="19"/>
  <c r="G62" i="19"/>
  <c r="G61" i="19"/>
  <c r="G60" i="19"/>
  <c r="G59" i="19"/>
  <c r="G58" i="19"/>
  <c r="G57" i="19"/>
  <c r="G56" i="19"/>
  <c r="G55" i="19"/>
  <c r="G54" i="19"/>
  <c r="G53" i="19"/>
  <c r="G52" i="19"/>
  <c r="G51" i="19"/>
  <c r="G50" i="19"/>
  <c r="G49" i="19"/>
  <c r="G48" i="19"/>
  <c r="G47" i="19"/>
  <c r="G46" i="19"/>
  <c r="G45" i="19"/>
  <c r="G44" i="19"/>
  <c r="G43" i="19"/>
  <c r="G42" i="19"/>
  <c r="G41" i="19"/>
  <c r="G40" i="19"/>
  <c r="G39" i="19"/>
  <c r="G38" i="19"/>
  <c r="G37" i="19"/>
  <c r="G36" i="19"/>
  <c r="G35" i="19"/>
  <c r="G34" i="19"/>
  <c r="G33" i="19"/>
  <c r="G32" i="19"/>
  <c r="G31" i="19"/>
  <c r="G30" i="19"/>
  <c r="G29" i="19"/>
  <c r="G28" i="19"/>
  <c r="G27" i="19"/>
  <c r="G26" i="19"/>
  <c r="G25" i="19"/>
  <c r="G24" i="19"/>
  <c r="G23" i="19"/>
  <c r="G22" i="19"/>
  <c r="G21" i="19"/>
  <c r="G20" i="19"/>
  <c r="G19" i="19"/>
  <c r="G18" i="19"/>
  <c r="G17" i="19"/>
  <c r="G16" i="19"/>
  <c r="G15" i="19"/>
  <c r="G14" i="19"/>
  <c r="H135" i="12" l="1"/>
  <c r="C272" i="3" l="1"/>
  <c r="B272" i="3"/>
  <c r="C270" i="3"/>
  <c r="B270" i="3"/>
  <c r="C268" i="3"/>
  <c r="C266" i="3"/>
  <c r="B266" i="3"/>
  <c r="C264" i="3"/>
  <c r="C262" i="3"/>
  <c r="B262" i="3"/>
  <c r="C260" i="3"/>
  <c r="B260" i="3"/>
  <c r="B258" i="3"/>
  <c r="C254" i="3"/>
  <c r="B254" i="3"/>
  <c r="C252" i="3"/>
  <c r="B252" i="3"/>
  <c r="C250" i="3"/>
  <c r="B250" i="3"/>
  <c r="C248" i="3"/>
  <c r="B248" i="3"/>
  <c r="C243" i="3"/>
  <c r="B243" i="3"/>
  <c r="C241" i="3"/>
  <c r="B241" i="3"/>
  <c r="C239" i="3"/>
  <c r="B239" i="3"/>
  <c r="C237" i="3"/>
  <c r="B237" i="3"/>
  <c r="C235" i="3"/>
  <c r="B235" i="3"/>
  <c r="C233" i="3"/>
  <c r="B233" i="3"/>
  <c r="C231" i="3"/>
  <c r="B231" i="3"/>
  <c r="C226" i="3"/>
  <c r="B226" i="3"/>
  <c r="C224" i="3"/>
  <c r="B224" i="3"/>
  <c r="C222" i="3"/>
  <c r="B222" i="3"/>
  <c r="C220" i="3"/>
  <c r="B220" i="3"/>
  <c r="C218" i="3"/>
  <c r="B218" i="3"/>
  <c r="C213" i="3"/>
  <c r="B213" i="3"/>
  <c r="C211" i="3"/>
  <c r="B211" i="3"/>
  <c r="C209" i="3"/>
  <c r="B209" i="3"/>
  <c r="C207" i="3"/>
  <c r="B207" i="3"/>
  <c r="C205" i="3"/>
  <c r="B205" i="3"/>
  <c r="C203" i="3"/>
  <c r="B203" i="3"/>
  <c r="C201" i="3"/>
  <c r="B201" i="3"/>
  <c r="C199" i="3"/>
  <c r="B199" i="3"/>
  <c r="C197" i="3"/>
  <c r="B197" i="3"/>
  <c r="C195" i="3"/>
  <c r="B195" i="3"/>
  <c r="B193" i="3"/>
  <c r="C191" i="3"/>
  <c r="B191" i="3"/>
  <c r="C189" i="3"/>
  <c r="B189" i="3"/>
  <c r="C184" i="3"/>
  <c r="B184" i="3"/>
  <c r="C182" i="3"/>
  <c r="B182" i="3"/>
  <c r="C180" i="3"/>
  <c r="B180" i="3"/>
  <c r="C178" i="3"/>
  <c r="B178" i="3"/>
  <c r="C176" i="3"/>
  <c r="B176" i="3"/>
  <c r="C174" i="3"/>
  <c r="B174" i="3"/>
  <c r="C172" i="3"/>
  <c r="B172" i="3"/>
  <c r="C168" i="3"/>
  <c r="C166" i="3"/>
  <c r="C164" i="3"/>
  <c r="B164" i="3"/>
  <c r="C162" i="3"/>
  <c r="B162" i="3"/>
  <c r="C160" i="3"/>
  <c r="B160" i="3"/>
  <c r="C158" i="3"/>
  <c r="B158" i="3"/>
  <c r="C156" i="3"/>
  <c r="B156" i="3"/>
  <c r="C154" i="3"/>
  <c r="B154" i="3"/>
  <c r="C152" i="3"/>
  <c r="B152" i="3"/>
  <c r="C150" i="3"/>
  <c r="C148" i="3"/>
  <c r="B148" i="3"/>
  <c r="C146" i="3"/>
  <c r="B146" i="3"/>
  <c r="C144" i="3"/>
  <c r="B144" i="3"/>
  <c r="C142" i="3"/>
  <c r="B142" i="3"/>
  <c r="C137" i="3"/>
  <c r="C135" i="3"/>
  <c r="C133" i="3"/>
  <c r="B133" i="3"/>
  <c r="C131" i="3"/>
  <c r="B131" i="3"/>
  <c r="C129" i="3"/>
  <c r="B129" i="3"/>
  <c r="C127" i="3"/>
  <c r="B127" i="3"/>
  <c r="C125" i="3"/>
  <c r="B125" i="3"/>
  <c r="C123" i="3"/>
  <c r="C121" i="3"/>
  <c r="C119" i="3"/>
  <c r="B119" i="3"/>
  <c r="C117" i="3"/>
  <c r="C115" i="3"/>
  <c r="C113" i="3"/>
  <c r="B113" i="3"/>
  <c r="C111" i="3"/>
  <c r="B111" i="3"/>
  <c r="C109" i="3"/>
  <c r="B109" i="3"/>
  <c r="C105" i="3"/>
  <c r="B105" i="3"/>
  <c r="C98" i="3"/>
  <c r="B98" i="3"/>
  <c r="C96" i="3"/>
  <c r="C94" i="3"/>
  <c r="B94" i="3"/>
  <c r="C92" i="3"/>
  <c r="B92" i="3"/>
  <c r="C90" i="3"/>
  <c r="B90" i="3"/>
  <c r="C88" i="3"/>
  <c r="C86" i="3"/>
  <c r="B86" i="3"/>
  <c r="C84" i="3"/>
  <c r="C82" i="3"/>
  <c r="C80" i="3"/>
  <c r="C78" i="3"/>
  <c r="B78" i="3"/>
  <c r="C76" i="3"/>
  <c r="B76" i="3"/>
  <c r="C74" i="3"/>
  <c r="C72" i="3"/>
  <c r="C68" i="3"/>
  <c r="B68" i="3"/>
  <c r="C66" i="3"/>
  <c r="B66" i="3"/>
  <c r="C64" i="3"/>
  <c r="C62" i="3"/>
  <c r="B62" i="3"/>
  <c r="C60" i="3"/>
  <c r="B60" i="3"/>
  <c r="C58" i="3"/>
  <c r="C56" i="3"/>
  <c r="C54" i="3"/>
  <c r="C52" i="3"/>
  <c r="C50" i="3"/>
  <c r="C46" i="3"/>
  <c r="C44" i="3"/>
  <c r="B44" i="3"/>
  <c r="C42" i="3"/>
  <c r="B42" i="3"/>
  <c r="C40" i="3"/>
  <c r="B40" i="3"/>
  <c r="C38" i="3"/>
  <c r="B38" i="3"/>
  <c r="C36" i="3"/>
  <c r="B36" i="3"/>
  <c r="C32" i="3"/>
  <c r="B32" i="3"/>
  <c r="C30" i="3"/>
  <c r="B30" i="3"/>
  <c r="C28" i="3"/>
  <c r="B28" i="3"/>
  <c r="C26" i="3"/>
  <c r="B26" i="3"/>
  <c r="C24" i="3"/>
  <c r="C22" i="3"/>
  <c r="C14" i="3"/>
  <c r="K134" i="12"/>
  <c r="K133" i="12"/>
  <c r="K132" i="12"/>
  <c r="G132" i="12"/>
  <c r="L132" i="12" s="1"/>
  <c r="K131" i="12"/>
  <c r="K130" i="12"/>
  <c r="K129" i="12"/>
  <c r="K128"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K92" i="12"/>
  <c r="K91" i="12"/>
  <c r="K90" i="12"/>
  <c r="G90" i="12"/>
  <c r="L90" i="12" s="1"/>
  <c r="K89" i="12"/>
  <c r="G89" i="12"/>
  <c r="L89" i="12" s="1"/>
  <c r="K88" i="12"/>
  <c r="K87" i="12"/>
  <c r="K86" i="12"/>
  <c r="K85" i="12"/>
  <c r="K84" i="12"/>
  <c r="K83" i="12"/>
  <c r="K82" i="12"/>
  <c r="K81" i="12"/>
  <c r="G81" i="12"/>
  <c r="L81" i="12" s="1"/>
  <c r="K80" i="12"/>
  <c r="K79" i="12"/>
  <c r="K78" i="12"/>
  <c r="K77" i="12"/>
  <c r="K76" i="12"/>
  <c r="G76" i="12"/>
  <c r="L76" i="12" s="1"/>
  <c r="K75" i="12"/>
  <c r="G75" i="12"/>
  <c r="L75" i="12" s="1"/>
  <c r="K74" i="12"/>
  <c r="K73" i="12"/>
  <c r="K72" i="12"/>
  <c r="K71" i="12"/>
  <c r="K70" i="12"/>
  <c r="K69" i="12"/>
  <c r="G69" i="12"/>
  <c r="L69" i="12" s="1"/>
  <c r="K68" i="12"/>
  <c r="G68" i="12"/>
  <c r="L68" i="12" s="1"/>
  <c r="K67" i="12"/>
  <c r="K66" i="12"/>
  <c r="G66" i="12"/>
  <c r="L66" i="12" s="1"/>
  <c r="K65" i="12"/>
  <c r="G65" i="12"/>
  <c r="L65" i="12" s="1"/>
  <c r="K64" i="12"/>
  <c r="K63" i="12"/>
  <c r="K62" i="12"/>
  <c r="K61" i="12"/>
  <c r="K60" i="12"/>
  <c r="G60" i="12"/>
  <c r="L60" i="12" s="1"/>
  <c r="K59" i="12"/>
  <c r="K58" i="12"/>
  <c r="G58" i="12"/>
  <c r="L58" i="12" s="1"/>
  <c r="K57" i="12"/>
  <c r="K56" i="12"/>
  <c r="K55" i="12"/>
  <c r="K54" i="12"/>
  <c r="G54" i="12"/>
  <c r="L54" i="12" s="1"/>
  <c r="K53" i="12"/>
  <c r="K52" i="12"/>
  <c r="G52" i="12"/>
  <c r="L52" i="12" s="1"/>
  <c r="Q51" i="12"/>
  <c r="K51" i="12"/>
  <c r="G51" i="12"/>
  <c r="L51" i="12" s="1"/>
  <c r="Q50" i="12"/>
  <c r="K50" i="12"/>
  <c r="G50" i="12"/>
  <c r="L50" i="12" s="1"/>
  <c r="Q49" i="12"/>
  <c r="K49" i="12"/>
  <c r="Q48" i="12"/>
  <c r="K48" i="12"/>
  <c r="Q47" i="12"/>
  <c r="K47" i="12"/>
  <c r="G47" i="12"/>
  <c r="L47" i="12" s="1"/>
  <c r="Q46" i="12"/>
  <c r="K46" i="12"/>
  <c r="G46" i="12"/>
  <c r="L46" i="12" s="1"/>
  <c r="Q45" i="12"/>
  <c r="K45" i="12"/>
  <c r="Q44" i="12"/>
  <c r="K44" i="12"/>
  <c r="Q43" i="12"/>
  <c r="K43" i="12"/>
  <c r="G43" i="12"/>
  <c r="L43" i="12" s="1"/>
  <c r="Q42" i="12"/>
  <c r="K42" i="12"/>
  <c r="Q41" i="12"/>
  <c r="K41" i="12"/>
  <c r="K40" i="12"/>
  <c r="G40" i="12"/>
  <c r="L40" i="12" s="1"/>
  <c r="K39" i="12"/>
  <c r="G39" i="12"/>
  <c r="L39" i="12" s="1"/>
  <c r="Q38" i="12"/>
  <c r="K38" i="12"/>
  <c r="G38" i="12"/>
  <c r="L38" i="12" s="1"/>
  <c r="K37" i="12"/>
  <c r="G37" i="12"/>
  <c r="L37" i="12" s="1"/>
  <c r="K36" i="12"/>
  <c r="G36" i="12"/>
  <c r="K35" i="12"/>
  <c r="G35" i="12"/>
  <c r="L35" i="12" s="1"/>
  <c r="K34" i="12"/>
  <c r="K33" i="12"/>
  <c r="K32" i="12"/>
  <c r="K31" i="12"/>
  <c r="K30" i="12"/>
  <c r="K29" i="12"/>
  <c r="K28" i="12"/>
  <c r="K27" i="12"/>
  <c r="K26" i="12"/>
  <c r="K25" i="12"/>
  <c r="G25" i="12"/>
  <c r="L25" i="12" s="1"/>
  <c r="K24" i="12"/>
  <c r="G24" i="12"/>
  <c r="L24" i="12" s="1"/>
  <c r="K23" i="12"/>
  <c r="G23" i="12"/>
  <c r="K22" i="12"/>
  <c r="G22" i="12"/>
  <c r="L22" i="12" s="1"/>
  <c r="Q21" i="12"/>
  <c r="L21" i="12"/>
  <c r="K21" i="12"/>
  <c r="G21" i="12"/>
  <c r="M18" i="12"/>
  <c r="B268" i="3"/>
  <c r="B264" i="3"/>
  <c r="C258" i="3"/>
  <c r="C193" i="3"/>
  <c r="B168" i="3"/>
  <c r="B166" i="3"/>
  <c r="B150" i="3"/>
  <c r="B137" i="3"/>
  <c r="B135" i="3"/>
  <c r="B123" i="3"/>
  <c r="B121" i="3"/>
  <c r="B117" i="3"/>
  <c r="B115" i="3"/>
  <c r="C103" i="3"/>
  <c r="B103" i="3"/>
  <c r="B96" i="3"/>
  <c r="B88" i="3"/>
  <c r="B84" i="3"/>
  <c r="B82" i="3"/>
  <c r="B80" i="3"/>
  <c r="B74" i="3"/>
  <c r="B72" i="3"/>
  <c r="B64" i="3"/>
  <c r="B58" i="3"/>
  <c r="B56" i="3"/>
  <c r="B54" i="3"/>
  <c r="B52" i="3"/>
  <c r="B50" i="3"/>
  <c r="B46" i="3"/>
  <c r="B24" i="3"/>
  <c r="B22" i="3"/>
  <c r="C20" i="3"/>
  <c r="B20" i="3"/>
  <c r="C16" i="3"/>
  <c r="B16" i="3"/>
  <c r="B14" i="3"/>
  <c r="O38" i="12" l="1"/>
  <c r="O21" i="12"/>
  <c r="L23" i="12"/>
  <c r="L36" i="12"/>
  <c r="Q39" i="12"/>
  <c r="Q22" i="12"/>
  <c r="Q26" i="12"/>
  <c r="Q29" i="12"/>
  <c r="Q40" i="12"/>
  <c r="Q23" i="12"/>
  <c r="Q32" i="12"/>
  <c r="Q28" i="12"/>
  <c r="Q24" i="12"/>
  <c r="Q27" i="12"/>
  <c r="Q30" i="12"/>
  <c r="D8" i="12"/>
  <c r="Q25" i="12"/>
  <c r="Q31" i="12"/>
  <c r="Q33" i="12"/>
  <c r="Q34" i="12"/>
  <c r="G84" i="12"/>
  <c r="L84" i="12" s="1"/>
  <c r="G123" i="12"/>
  <c r="L123" i="12"/>
  <c r="G49" i="12"/>
  <c r="L49" i="12" s="1"/>
  <c r="G53" i="12"/>
  <c r="L53" i="12" s="1"/>
  <c r="G125" i="12"/>
  <c r="L125" i="12" s="1"/>
  <c r="G45" i="12"/>
  <c r="L45" i="12"/>
  <c r="G70" i="12"/>
  <c r="L70" i="12" s="1"/>
  <c r="G28" i="12"/>
  <c r="L28" i="12" s="1"/>
  <c r="G124" i="12"/>
  <c r="L124" i="12" s="1"/>
  <c r="G29" i="12"/>
  <c r="L29" i="12" s="1"/>
  <c r="G30" i="12"/>
  <c r="L30" i="12" s="1"/>
  <c r="G127" i="12"/>
  <c r="L127" i="12" s="1"/>
  <c r="G26" i="12"/>
  <c r="L26" i="12" s="1"/>
  <c r="G122" i="12"/>
  <c r="L122" i="12" s="1"/>
  <c r="G48" i="12"/>
  <c r="G112" i="12"/>
  <c r="L112" i="12"/>
  <c r="G101" i="12"/>
  <c r="L101" i="12"/>
  <c r="G102" i="12"/>
  <c r="L102" i="12"/>
  <c r="G74" i="12"/>
  <c r="L74" i="12" s="1"/>
  <c r="G115" i="12"/>
  <c r="L115" i="12" s="1"/>
  <c r="G92" i="12"/>
  <c r="L92" i="12" s="1"/>
  <c r="G104" i="12"/>
  <c r="L104" i="12" s="1"/>
  <c r="G116" i="12"/>
  <c r="L116" i="12"/>
  <c r="G128" i="12"/>
  <c r="L128" i="12" s="1"/>
  <c r="G110" i="12"/>
  <c r="L110" i="12" s="1"/>
  <c r="G99" i="12"/>
  <c r="L99" i="12" s="1"/>
  <c r="G100" i="12"/>
  <c r="L100" i="12"/>
  <c r="G87" i="12"/>
  <c r="L87" i="12"/>
  <c r="G73" i="12"/>
  <c r="L73" i="12" s="1"/>
  <c r="G114" i="12"/>
  <c r="L114" i="12" s="1"/>
  <c r="G91" i="12"/>
  <c r="G32" i="12"/>
  <c r="L32" i="12" s="1"/>
  <c r="G93" i="12"/>
  <c r="L93" i="12" s="1"/>
  <c r="G129" i="12"/>
  <c r="L129" i="12" s="1"/>
  <c r="G34" i="12"/>
  <c r="L34" i="12" s="1"/>
  <c r="G61" i="12"/>
  <c r="O26" i="12" s="1"/>
  <c r="G79" i="12"/>
  <c r="L79" i="12" s="1"/>
  <c r="G94" i="12"/>
  <c r="L94" i="12" s="1"/>
  <c r="G106" i="12"/>
  <c r="L106" i="12" s="1"/>
  <c r="G118" i="12"/>
  <c r="L118" i="12" s="1"/>
  <c r="G130" i="12"/>
  <c r="L130" i="12" s="1"/>
  <c r="G98" i="12"/>
  <c r="L98" i="12"/>
  <c r="G27" i="12"/>
  <c r="L27" i="12"/>
  <c r="G111" i="12"/>
  <c r="L111" i="12" s="1"/>
  <c r="G71" i="12"/>
  <c r="L71" i="12" s="1"/>
  <c r="G72" i="12"/>
  <c r="L72" i="12" s="1"/>
  <c r="G55" i="12"/>
  <c r="L55" i="12" s="1"/>
  <c r="G31" i="12"/>
  <c r="L31" i="12" s="1"/>
  <c r="G103" i="12"/>
  <c r="L103" i="12" s="1"/>
  <c r="G57" i="12"/>
  <c r="L57" i="12" s="1"/>
  <c r="G33" i="12"/>
  <c r="L33" i="12"/>
  <c r="G78" i="12"/>
  <c r="L78" i="12" s="1"/>
  <c r="G117" i="12"/>
  <c r="L117" i="12" s="1"/>
  <c r="G41" i="12"/>
  <c r="L41" i="12" s="1"/>
  <c r="G62" i="12"/>
  <c r="G80" i="12"/>
  <c r="L80" i="12" s="1"/>
  <c r="G95" i="12"/>
  <c r="L95" i="12"/>
  <c r="G107" i="12"/>
  <c r="L107" i="12" s="1"/>
  <c r="G119" i="12"/>
  <c r="L119" i="12"/>
  <c r="G131" i="12"/>
  <c r="L131" i="12" s="1"/>
  <c r="G67" i="12"/>
  <c r="L67" i="12"/>
  <c r="G85" i="12"/>
  <c r="L85" i="12" s="1"/>
  <c r="G86" i="12"/>
  <c r="L86" i="12" s="1"/>
  <c r="G113" i="12"/>
  <c r="L113" i="12" s="1"/>
  <c r="G88" i="12"/>
  <c r="L88" i="12" s="1"/>
  <c r="G126" i="12"/>
  <c r="L126" i="12" s="1"/>
  <c r="G56" i="12"/>
  <c r="L56" i="12" s="1"/>
  <c r="G77" i="12"/>
  <c r="L77" i="12" s="1"/>
  <c r="G59" i="12"/>
  <c r="L59" i="12" s="1"/>
  <c r="G105" i="12"/>
  <c r="L105" i="12"/>
  <c r="G42" i="12"/>
  <c r="L42" i="12" s="1"/>
  <c r="G63" i="12"/>
  <c r="L63" i="12"/>
  <c r="G82" i="12"/>
  <c r="G96" i="12"/>
  <c r="L96" i="12" s="1"/>
  <c r="G108" i="12"/>
  <c r="L108" i="12" s="1"/>
  <c r="G120" i="12"/>
  <c r="L120" i="12" s="1"/>
  <c r="G133" i="12"/>
  <c r="L133" i="12" s="1"/>
  <c r="G44" i="12"/>
  <c r="L44" i="12" s="1"/>
  <c r="G64" i="12"/>
  <c r="L64" i="12" s="1"/>
  <c r="G83" i="12"/>
  <c r="L83" i="12" s="1"/>
  <c r="G97" i="12"/>
  <c r="L97" i="12" s="1"/>
  <c r="G109" i="12"/>
  <c r="L109" i="12"/>
  <c r="G121" i="12"/>
  <c r="L121" i="12" s="1"/>
  <c r="G134" i="12"/>
  <c r="L134" i="12" s="1"/>
  <c r="O49" i="12" l="1"/>
  <c r="O44" i="12"/>
  <c r="O22" i="12"/>
  <c r="O45" i="12"/>
  <c r="O47" i="12"/>
  <c r="O50" i="12"/>
  <c r="O33" i="12"/>
  <c r="O27" i="12"/>
  <c r="O25" i="12"/>
  <c r="O43" i="12"/>
  <c r="L62" i="12"/>
  <c r="O30" i="12"/>
  <c r="Q35" i="12"/>
  <c r="O23" i="12"/>
  <c r="Q52" i="12"/>
  <c r="O41" i="12"/>
  <c r="O29" i="12"/>
  <c r="O46" i="12"/>
  <c r="O48" i="12"/>
  <c r="O32" i="12"/>
  <c r="O39" i="12"/>
  <c r="G135" i="12"/>
  <c r="G8" i="12" s="1"/>
  <c r="O40" i="12"/>
  <c r="O24" i="12"/>
  <c r="O31" i="12"/>
  <c r="L82" i="12"/>
  <c r="O28" i="12"/>
  <c r="L61" i="12"/>
  <c r="L91" i="12"/>
  <c r="L48" i="12"/>
  <c r="O34" i="12"/>
  <c r="O42" i="12"/>
  <c r="O51" i="12"/>
  <c r="L135" i="12" l="1"/>
</calcChain>
</file>

<file path=xl/sharedStrings.xml><?xml version="1.0" encoding="utf-8"?>
<sst xmlns="http://schemas.openxmlformats.org/spreadsheetml/2006/main" count="2266" uniqueCount="916">
  <si>
    <t>Avaliação de Maturidade de Segurança da Informação</t>
  </si>
  <si>
    <t>Grupo</t>
  </si>
  <si>
    <t>Empresa</t>
  </si>
  <si>
    <t>Localização</t>
  </si>
  <si>
    <t>Endereço</t>
  </si>
  <si>
    <t>Endereço eletrônico</t>
  </si>
  <si>
    <t>Descrição da empresa</t>
  </si>
  <si>
    <t>Escopo</t>
  </si>
  <si>
    <t>Cod</t>
  </si>
  <si>
    <t>Nível</t>
  </si>
  <si>
    <t>Características</t>
  </si>
  <si>
    <t>na</t>
  </si>
  <si>
    <t>-</t>
  </si>
  <si>
    <t>Esse processo ou controle não se aplica a análise realizada</t>
  </si>
  <si>
    <t>Inexistente</t>
  </si>
  <si>
    <t>Completa falta de qualquer processo reconhecível. A organização ainda não reconheceu que há um risco a ser tratado.</t>
  </si>
  <si>
    <t>Inicial /Ad-Hoc</t>
  </si>
  <si>
    <t>Há evidências de que a organização reconheceu que problemas existem e devem ser endereçados. Entretanto, não há processos padronizados.
Em vez disso, abordagens pontuais são adotadas e há uma tendência de serem aplicadas em uma base individual ou caso-a-caso. A abordagem geral de gerenciamento é desorganizada.
Em resumo, já existe processo, só que ainda são ad hoc, tendem a ser aplicados a um individuo ou tratado casualmente. De forma geral ainda o gerenciamento é desorganizado.</t>
  </si>
  <si>
    <t>Repetitível</t>
  </si>
  <si>
    <t>Processos foram desenvolvidos ao estágio onde procedimentos similares são seguidos por diferentes pessoas executando a mesma tarefa.
Não há treinamento formal ou comunicação sobre os procedimentos padronizados, e a responsabilidade é tratada demaneira individual. A um alto grau de dependência no conhecimento de indivíduos e erros são muito comuns.</t>
  </si>
  <si>
    <t>Definido</t>
  </si>
  <si>
    <t>Procedimentos foram padronizados, documentados e comunicados por meio de treinamento. É mandatório que estes processos sejam seguidos. É incomum que desvios sejam detectados.
Os procedimentos propriamente ditos não são sofisticados, mas existe a formalização sobre as práticas existentes.</t>
  </si>
  <si>
    <t>Gerenciado</t>
  </si>
  <si>
    <t>O Gerenciamento monitora e mede a aderência aos procedimentos e toma ações onde os processos parecem não estar funcionando efetivamente. Processos estão sob melhoria constante e fornecem melhores práticas. Ferramentas automatizadas são utilizadas em uma maneira limitada ou fragmentada.</t>
  </si>
  <si>
    <t>Otimizado</t>
  </si>
  <si>
    <t>Processos foram refinados ao nível de boas práticas, baseados nos resultados de melhoria contínua e modelos de maturidade com outras empresas. TI é utilizada de maneira integrada para automatizar os fluxos de trabalho, fornecendo ferramentas para melhoria de qualidade e efetividade, fazendo que a organização rapidamente se adapte.</t>
  </si>
  <si>
    <t>Questionário: Avaliação de Maturidade do Programa de Segurança da Informação</t>
  </si>
  <si>
    <t>Baseado na LGPD</t>
  </si>
  <si>
    <t>CM Tecnologia</t>
  </si>
  <si>
    <t>Local:</t>
  </si>
  <si>
    <t>Data:</t>
  </si>
  <si>
    <t>Maturidade
Level 0-5; na</t>
  </si>
  <si>
    <t>Após correções</t>
  </si>
  <si>
    <t>Questões e disciplinas:</t>
  </si>
  <si>
    <t xml:space="preserve"> Políticas de segurança da informação</t>
  </si>
  <si>
    <t>5.1.1</t>
  </si>
  <si>
    <t>Existe um conjunto de políticas de segurança da informação definido, aprovado pela direção, publicado e comunicado para todos os funcionários e partes externas relevantes?</t>
  </si>
  <si>
    <t>5.1.2</t>
  </si>
  <si>
    <t>As políticas de segurança da informação são analisadas criticamente em intervalos planejados ou quando mudanças significativas ocorrerem, para assegurar a sua contínua pertinência, adequação e eficácia?</t>
  </si>
  <si>
    <t>Organização da segurança da informação</t>
  </si>
  <si>
    <t>6.1.1</t>
  </si>
  <si>
    <t>Todas as responsabilidades pela segurança da informação estão definidas e atribuídas?</t>
  </si>
  <si>
    <t>6.1.2</t>
  </si>
  <si>
    <t>As funções conflitantes e áreas de responsabilidade são segregadas para reduzir as oportunidades de modificação não autorizada ou não intencional, ou uso indevido dos ativos da organização?</t>
  </si>
  <si>
    <t>6.1.3</t>
  </si>
  <si>
    <t>Existem procedimentos implementados que especifiquem quando e quais autoridades (por exemplo, obrigações legais, autoridades fiscalizadoras, entidades regulatórias) deverão ser contactadas em casos de incidentes de segurança da informação?</t>
  </si>
  <si>
    <t>6.1.4</t>
  </si>
  <si>
    <t>A Organização possui contatos apropriados com grupos especiais, associações profissionais ou outros fóruns especializados em segurança da informação?</t>
  </si>
  <si>
    <t>6.1.5</t>
  </si>
  <si>
    <t>A área de segurança da informação participa no gerenciamento de projetos da Organização, independentemente do tipo do projeto?</t>
  </si>
  <si>
    <t>6.2.1</t>
  </si>
  <si>
    <t>Há políticas e medidas que apoiam a segurança da informação para gerenciar os riscos decorrentes do uso de dispositivos móveis?</t>
  </si>
  <si>
    <t>6.2.2</t>
  </si>
  <si>
    <t>Há políticas e medidas que apoiam a segurança da informação para proteger as informações acessadas, processadas ou armazenadas em locais de trabalho remoto?</t>
  </si>
  <si>
    <t>Segurança em recursos humanos</t>
  </si>
  <si>
    <t>7.1.1</t>
  </si>
  <si>
    <t>Há verificações do histórico de todos os candidatos a vagas de emprego da Organização levando em consideração os requisitos do negócio e os riscos relacionados a classificação das informações a serem acessadas?</t>
  </si>
  <si>
    <t>7.1.2</t>
  </si>
  <si>
    <t>Os contratos de trabalho com funcionários e partes externas declaram suas responsabilidades e a da organização para a segurança da informação?</t>
  </si>
  <si>
    <t>7.2.1</t>
  </si>
  <si>
    <t>A direção solicita a todos os funcionários e partes externas que pratiquem a segurança da informação de acordo com o estabelecido nas políticas e procedimentos da organização?</t>
  </si>
  <si>
    <t>7.2.2</t>
  </si>
  <si>
    <t>Todos os funcionários da organização recebem regularmente treinamento, educação e conscientização das políticas e procedimentos organizacionais relevantes para as suas funções?</t>
  </si>
  <si>
    <t>7.2.3</t>
  </si>
  <si>
    <t>Existe um processo disciplinar formal, implantado e comunicado, para tomar ações contra funcionários que tenham cometido uma violação de segurança da informação?</t>
  </si>
  <si>
    <t>7.3.1</t>
  </si>
  <si>
    <t>As responsabilidades e obrigações por informar o encerramento ou mudança da contratação são definidas e comunicadas aos funcionários ou partes externas?</t>
  </si>
  <si>
    <t>Gestão de ativos</t>
  </si>
  <si>
    <t>8.1.1</t>
  </si>
  <si>
    <t>Os ativos associados com informação e com os recursos de processamento da informação são identificados e um inventário destes ativos é estruturado e mantido?</t>
  </si>
  <si>
    <t>8.1.2</t>
  </si>
  <si>
    <t>Os ativos mantidos no inventário tem um proprietário associado?</t>
  </si>
  <si>
    <t>8.1.3</t>
  </si>
  <si>
    <t>Existem regras para o uso aceitável das informações, dos ativos associados com a informação e dos recursos de processamento da informação para que sejam identificadas, documentadas e implementadas?</t>
  </si>
  <si>
    <t>8.1.4</t>
  </si>
  <si>
    <t>Existe processo de encerramento de atividades formalizado para contemplar a devolução de todos os equipamentos físico e eletronico, de propriedade da Organização?</t>
  </si>
  <si>
    <t>8.2.1</t>
  </si>
  <si>
    <t>A informação é classificada em termos do seu valor, requisitos legais, sensibilidade e criticidade para evitar modificação ou divulgação não autorizada?</t>
  </si>
  <si>
    <t>8.2.2</t>
  </si>
  <si>
    <t>Existem um conjunto apropriado de procedimentos (desenvolvido e implementado) para rotular e tratar a informação de acordo com o esquema de classificação da informação adotado pela Organização?</t>
  </si>
  <si>
    <t>8.2.3</t>
  </si>
  <si>
    <t>Existem procedimentos (desenvolvidos e implementados) para o tratamento dos ativos de acordo com o esquema de classificação da informação adotada pela organização?</t>
  </si>
  <si>
    <t>8.3.1</t>
  </si>
  <si>
    <t>Existem procedimentos implementados para o gerenciamento de mídias removíveis, de acordo com o esquema de classificação adotado pela Organização?</t>
  </si>
  <si>
    <t>8.3.2</t>
  </si>
  <si>
    <t>As mídias são descartadas de forma segura, quando não forem mais necessárias, por meio de procedimentos formais?</t>
  </si>
  <si>
    <t>8.3.3</t>
  </si>
  <si>
    <t>As mídias contendo informações são protegidas contra acesso não autorizado, uso impróprio ou corrupção, durante o transporte?</t>
  </si>
  <si>
    <t>Controle de acesso</t>
  </si>
  <si>
    <t>9.1.1</t>
  </si>
  <si>
    <t>A política de controle de acesso é estabelecida, documentada e analisada criticamente, com  base nos requisitos de segurança da informação e de negócios?</t>
  </si>
  <si>
    <t>9.1.2</t>
  </si>
  <si>
    <t>Os usuários somente recebem acesso às redes e aos serviços de rede que tenham sido especificamente autorizados a usar?</t>
  </si>
  <si>
    <t>9.2.1</t>
  </si>
  <si>
    <t>Existe um processo formal implementado de registro e cancelamento de usuário para permitir atribuição de direitos de acesso?</t>
  </si>
  <si>
    <t>9.2.2</t>
  </si>
  <si>
    <t>Existe um processo formal implementado de provisionamento de acesso do usuário para conceder ou revogar os direitos de acesso do usuário para todos os tipos de usuários em todos os tipos de sistemas e serviços?</t>
  </si>
  <si>
    <t>9.2.3</t>
  </si>
  <si>
    <t>A concessão e uso de direitos de acesso privilegiado são restritos e controlados?</t>
  </si>
  <si>
    <t>9.2.4</t>
  </si>
  <si>
    <t>A concessão de informação de autenticação é controlada por meio de um processo de gerenciamento formal?</t>
  </si>
  <si>
    <t>9.2.5</t>
  </si>
  <si>
    <t>Os proprietários de ativos analisam criticamente os direitos de acesso dos usuários, a intervalos regulares?</t>
  </si>
  <si>
    <t>9.2.6</t>
  </si>
  <si>
    <t>Os direitos de acesso de todos os funcionários e partes externas às informações e aos recursos de processamento da informação são retirados logo após o encerramento de suas atividades, contratos ou acordos, ou ajustados após a mudança destas atividades?</t>
  </si>
  <si>
    <t>9.3.1</t>
  </si>
  <si>
    <t>Os usuários são orientados a seguir as práticas da Organização quanto ao uso da informação de autenticação secreta?</t>
  </si>
  <si>
    <t>9.4.1</t>
  </si>
  <si>
    <t>O acesso à informação e às funções dos sistemas de aplicações é restrito, de acordo com a política de controle de acesso?</t>
  </si>
  <si>
    <t>9.4.2</t>
  </si>
  <si>
    <t>Quando aplicável pela política de controle de acesso, o acesso aos sistemas e aplicações são controlados por um procedimento seguro de entrada no sistema (log-on)?</t>
  </si>
  <si>
    <t>9.4.3</t>
  </si>
  <si>
    <t>O gerenciamento de senhas dos sistemas estão em conformidade com os parâmetros internos definidos pelas políticas da Organização?</t>
  </si>
  <si>
    <t>9.4.4</t>
  </si>
  <si>
    <t>Os sistemas internos e proprietários\pacotes são adquiridos\desenvolvidos com requisitos de controles para que sua administração seja restrita e estritamente controlada?</t>
  </si>
  <si>
    <t>9.4.5</t>
  </si>
  <si>
    <t>O acesso ao código-fonte de programa é restrito?</t>
  </si>
  <si>
    <t>Criptografia</t>
  </si>
  <si>
    <t>10.1.1</t>
  </si>
  <si>
    <t>Existem uma política (desenvolvida e implementada) para o uso de controles criptográficos para a proteção da informação?</t>
  </si>
  <si>
    <t>10.1.2</t>
  </si>
  <si>
    <t>Existem uma política (desenvolvida e implementada) sobre o uso, proteção e ciclo de vida das chaves criptográficas ao longo de todo o seu ciclo de vida?</t>
  </si>
  <si>
    <t>Segurança física e do ambiente</t>
  </si>
  <si>
    <t>11.1.1</t>
  </si>
  <si>
    <t>Os perímetros de segurança são definidos e usados para proteger tanto as áreas que contem as instalações de processamento da informação como as informações críticas ou sensíveis?</t>
  </si>
  <si>
    <t>11.1.2</t>
  </si>
  <si>
    <t xml:space="preserve">As áreas seguras são protegidas por controles apropriados de entrada para assegurar que somente pessoas autorizadas tenham acesso permitido?
</t>
  </si>
  <si>
    <t>11.1.3</t>
  </si>
  <si>
    <t>Existem controles  de segurança física nos escritórios, salas e instalações?</t>
  </si>
  <si>
    <t>11.1.4</t>
  </si>
  <si>
    <t>Existem controles de segurança física contra desastres naturais, ataques maliciosos ou acidentes?</t>
  </si>
  <si>
    <t>11.1.5</t>
  </si>
  <si>
    <t>Existem procedimentos (desenvolvido e implementado) para o trabalho em áreas seguras?</t>
  </si>
  <si>
    <t>11.1.6</t>
  </si>
  <si>
    <t>Os pontos de acesso, tais como áreas de entrega e de carregamento e outros pontos em que pessoas não autorizadas possam entrar nas instalações, estão controlados e, se possível, isolados das instalações de processamento da informação, para evitar o acesso não autorizado?</t>
  </si>
  <si>
    <t>11.2.1</t>
  </si>
  <si>
    <t>Os equipamentos estão colocados no local ou protegidos para reduzir os riscos de ameaças e perigos do meio-ambiente, bem como as oportunidades de acesso não autorizado?</t>
  </si>
  <si>
    <t>11.2.2</t>
  </si>
  <si>
    <t>Os equipamentos estão protegidos contra falta de energia elétrica e outras interrupções causadas por falhas das utilidades?</t>
  </si>
  <si>
    <t>11.2.3</t>
  </si>
  <si>
    <t>O cabeamento de energia e de telecomunicações que transporta dado ou dá suporte aos serviços de informações é protegido contra interceptação, interferência ou danos?</t>
  </si>
  <si>
    <t>11.2.4</t>
  </si>
  <si>
    <t>Os equipamentos possuem uma manutenção correta para assegurar sua disponibilidade e integridade permanente?</t>
  </si>
  <si>
    <t>11.2.5</t>
  </si>
  <si>
    <t>Os equipamentos, informações ou software não são retirados do local sem autorização prévia?</t>
  </si>
  <si>
    <t>11.2.6</t>
  </si>
  <si>
    <t>São tomadas medidas de segurança para ativos que operem fora do local, levando em conta os diferentes riscos decorrentes do fato de se trabalhar fora das dependências da Organização?</t>
  </si>
  <si>
    <t>11.2.7</t>
  </si>
  <si>
    <t>Todos os equipamentos que contenham mídias de armazenamento de dados são examinados antes do descarte, para assegurar que todos os dados sensíveis e softwares licenciados tenham sido removidos ou sobre-gravados com segurança, antes do descarte ou do seu uso?</t>
  </si>
  <si>
    <t>11.2.8</t>
  </si>
  <si>
    <t>Todos os usuários estão cientes dos requisitos de segurança da informação e procedimentos para proteger equipamentos desacompanhados, assim como suas responsabilidades por implementar estas proteções?</t>
  </si>
  <si>
    <t>11.2.9</t>
  </si>
  <si>
    <t>É adotada uma política de mesa limpa de papéis e mídias de armazenamento removíveis e uma política de tela limpa para os recursos de processamento da informação?</t>
  </si>
  <si>
    <t>Segurança nas operações</t>
  </si>
  <si>
    <t>12.1.1</t>
  </si>
  <si>
    <t>Os procedimentos de operação estão documentados e disponibilizados a todos os usuários que necessitem deles?</t>
  </si>
  <si>
    <t>12.1.2</t>
  </si>
  <si>
    <t>As mudanças na organização, nos processos do negócio, nos recursos de processamento da informação e nos sistemas que afetam a segurança da informação, são controladas?</t>
  </si>
  <si>
    <t>12.1.3</t>
  </si>
  <si>
    <t>A utilização dos recursos é monitorada e ajustada e as projeções são feitas para necessidades de capacidade futura para garantir o desempenho requerido do sistema?</t>
  </si>
  <si>
    <t>12.1.4</t>
  </si>
  <si>
    <t>Os ambientes de desenvolvimento, teste e produção são separados para reduzir os riscos de acessos ou modificações não autorizadas no ambiente de produção?</t>
  </si>
  <si>
    <t>12.2.1</t>
  </si>
  <si>
    <t>Existem controles de detecção, prevenção e recuperação para proteger contra códigos maliciosos, combinado com um adequado programa de conscientização do usuário?</t>
  </si>
  <si>
    <t>12.3.1</t>
  </si>
  <si>
    <t>As cópias de segurança das informações, softwares e das imagens do sistema, são efetuadas e testadas regularmente conforme a política de geração de cópias de segurança definida?</t>
  </si>
  <si>
    <t>12.4.1</t>
  </si>
  <si>
    <t>Os registros (log) de eventos das atividades do usuário, exceções, falhas e eventos de segurança da informação são produzidos, mantidos e analisados criticamente, a intervalos regulares?</t>
  </si>
  <si>
    <t>12.4.2</t>
  </si>
  <si>
    <t>As informações dos registros de eventos (log) e seus recursos são protegidas contra acesso não autorizado e adulteração?</t>
  </si>
  <si>
    <t>12.4.3</t>
  </si>
  <si>
    <t>As atividades dos administradores e operadores do sistema são registradas e os registros (logs) protegidos e analisados criticamente, a intervalos regulares?</t>
  </si>
  <si>
    <t>12.4.4</t>
  </si>
  <si>
    <t>Os relógios de todos os sistemas de processamento de informações relevantes, dentro da organização ou do domínio de segurança, são sincronizados com uma única fonte de tempo precisa?</t>
  </si>
  <si>
    <t>12.5.1</t>
  </si>
  <si>
    <t>Os procedimentos para controlar a instalação de software em sistemas operacionais são implementados?</t>
  </si>
  <si>
    <t>12.6.1</t>
  </si>
  <si>
    <t>As informações sobre vulnerabilidades técnicas dos sistemas de informação em uso, são obtidas em tempo hábil, com a exposição da Organização a estas vulnerabilidades, e são avaliadas e tomadas as medidas apropriadas para lidar com os riscos associados?</t>
  </si>
  <si>
    <t>12.6.2</t>
  </si>
  <si>
    <t>Existem critérios para a instalação de software pelos usuários?</t>
  </si>
  <si>
    <t>12.7.1</t>
  </si>
  <si>
    <t>Os requisitos e atividades de auditoria envolvendo verificação nos sistemas operacionais são cuidadosamente planejados e acordados para minimizar interrupção dos processos do negócio?</t>
  </si>
  <si>
    <t>Segurança nas comunicações</t>
  </si>
  <si>
    <t>13.1.1</t>
  </si>
  <si>
    <t>As redes são gerenciadas e controladas para proteger as informações nos sistemas e aplicações?</t>
  </si>
  <si>
    <t>13.1.2</t>
  </si>
  <si>
    <t>Os mecanismos de segurança, níveis de serviço e requisitos de gerenciamento de todos os serviços de rede, são identificados e incluídos em qualquer acordo de serviços de rede, tanto para serviços de rede providos internamente como para terceirizados?</t>
  </si>
  <si>
    <t>13.1.3</t>
  </si>
  <si>
    <t>Os grupos de serviços de informação, usuários e sistemas de informação são segregados em redes?</t>
  </si>
  <si>
    <t>13.2.1</t>
  </si>
  <si>
    <t>Existem políticas, procedimentos e controles para proteger a transferência de informações, por meio do uso de todos os tipos de recursos de comunicação?</t>
  </si>
  <si>
    <t>13.2.2</t>
  </si>
  <si>
    <t>São estabelecidos acordos para transferência segura de informações do negócio entre a organização e partes externas?</t>
  </si>
  <si>
    <t>13.2.3</t>
  </si>
  <si>
    <t>As informações que trafegam em mensagens eletrônicas são adequadamente protegidas?</t>
  </si>
  <si>
    <t>13.2.4</t>
  </si>
  <si>
    <t>Os requisitos para confidencialidade ou acordos de não divulgação que reflitam as necessidades da organização para a proteção da informação são identificados, analisados criticamente e documentados?</t>
  </si>
  <si>
    <t>Aquisição, desenvolvimento e manutenção de sistemas</t>
  </si>
  <si>
    <t>14.1.1</t>
  </si>
  <si>
    <t>Os requisitos relacionados com segurança da informação são incluídos nos requisitos para novos sistemas de informação ou melhorias dos sistemas de informação existentes?</t>
  </si>
  <si>
    <t>14.1.2</t>
  </si>
  <si>
    <t>As informações envolvidas nos serviços de aplicação que transitam sobre redes públicas são protegidas de atividades fraudulentas, disputas contratuais e divulgação e modificações não autorizadas?</t>
  </si>
  <si>
    <t>14.1.3</t>
  </si>
  <si>
    <t>As informações envolvidas em transações nos aplicativos de serviços são protegidas para prevenir transmissões incompletas, erros de roteamento, alteração não autorizada da mensagem, divulgação não autorizada, duplicação ou reapresentação da mensagem não autorizada?</t>
  </si>
  <si>
    <t>14.2.1</t>
  </si>
  <si>
    <t>As regras para o desenvolvimento de sistemas e software são estabelecidas e aplicadas aos desenvolvimentos realizados dentro da Organização?</t>
  </si>
  <si>
    <t>14.2.2</t>
  </si>
  <si>
    <t>As mudanças em sistemas no ciclo de vida de desenvolvimento são controladas utilizando procedimentos formais de controle de mudanças?</t>
  </si>
  <si>
    <t>14.2.3</t>
  </si>
  <si>
    <t>Quando sofrem manutenções, as aplicações críticas de negócio são analisadas criticamente e testadas para assegurar que não ocorreu nenhum impacto adverso nas operações da organização ou na segurança?</t>
  </si>
  <si>
    <t>14.2.4</t>
  </si>
  <si>
    <t>As modificações em pacotes de software são desencorajadas e estão limitadas às mudanças necessárias, e todas as mudanças são estritamente controladas?</t>
  </si>
  <si>
    <t>14.2.5</t>
  </si>
  <si>
    <t>Existem procedimentos para projetar sistemas seguros? Esses são  estabelecidos, documentados, mantidos e aplicados para qualquer implementação de sistemas de informação?</t>
  </si>
  <si>
    <t>14.2.6</t>
  </si>
  <si>
    <t>Os ambientes de desenvolvimento são seguros para os esforços de desenvolvimento e integração de sistemas?</t>
  </si>
  <si>
    <t>14.2.7</t>
  </si>
  <si>
    <t>A organização supervisiona e monitora as atividades de desenvolvimento de sistemas terceirizado?</t>
  </si>
  <si>
    <t>14.2.8</t>
  </si>
  <si>
    <t>Os testes de funcionalidades de segurança são realizados durante o desenvolvimento de sistemas?</t>
  </si>
  <si>
    <t>14.2.9</t>
  </si>
  <si>
    <t>Os programas de testes de aceitação e critérios relacionados são estabelecidos para novos sistemas de informação, atualizações e novas versões?</t>
  </si>
  <si>
    <t>14.3.1</t>
  </si>
  <si>
    <t>Os dados de teste são selecionados com cuidado, protegidos e controlados?</t>
  </si>
  <si>
    <t>Relacionamento na cadeia de suprimento</t>
  </si>
  <si>
    <t>15.1.1</t>
  </si>
  <si>
    <t>Os requisitos de segurança da informação para mitigar os riscos associados com o acesso dos fornecedores aos ativos da organização são acordados com o fornecedor e documentados?</t>
  </si>
  <si>
    <t>15.1.2</t>
  </si>
  <si>
    <t>Todos os requisitos de segurança da informação relevantes são estabelecidos e acordados com cada fornecedor que possa acessar, processar, armazenar, comunicar, ou prover componentes de infraestrutura de TI para as informações da Organização?</t>
  </si>
  <si>
    <t>15.1.3</t>
  </si>
  <si>
    <t>Os contratos/acordos com fornecedores incluem requisitos para contemplar os riscos de segurança da informação associados com a cadeia de suprimento de produtos e serviços de tecnologia das comunicações e informação?</t>
  </si>
  <si>
    <t>15.2.1</t>
  </si>
  <si>
    <t>A Organização monitora, analisa criticamente e audita em intervalos regulares, a entrega dos serviços executados pelos fornecedores?</t>
  </si>
  <si>
    <t>15.2.2</t>
  </si>
  <si>
    <t>As mudanças no provisionamento dos serviços pelos fornecedores, incluindo manutenção e melhoria das políticas de segurança da informação, dos procedimentos e controles existentes, são gerenciadas, levando-se em conta a criticidade das informações do negócio, dos sistemas e processos envolvidos, e a reavaliação de riscos?</t>
  </si>
  <si>
    <t>Gestão de incidentes de segurança da informação</t>
  </si>
  <si>
    <t>16.1.1</t>
  </si>
  <si>
    <t>As responsabilidades e procedimentos de gestão são estabelecidos para assegurar respostas rápidas, efetivas e ordenadas a incidentes de segurança da informação?</t>
  </si>
  <si>
    <t>16.1.2</t>
  </si>
  <si>
    <t>Os eventos de segurança da informação são relatados através dos canais apropriados da direção, o mais rapidamente possível?</t>
  </si>
  <si>
    <t>16.1.3</t>
  </si>
  <si>
    <t>Os funcionários e partes externas que usam os sistemas e serviços de informação da organização, são instruídos a registrar e notificar quaisquer fragilidades de segurança da informação, suspeita ou observada, nos sistemas ou serviços?</t>
  </si>
  <si>
    <t>16.1.4</t>
  </si>
  <si>
    <t>Os eventos de segurança da informação são avaliados e é decidido se eles são classificados como incidentes de segurança da informação?</t>
  </si>
  <si>
    <t>16.1.5</t>
  </si>
  <si>
    <t>Os incidentes de segurança da informação são reportados de acordo com procedimentos documentados?</t>
  </si>
  <si>
    <t>16.1.6</t>
  </si>
  <si>
    <t>Os conhecimentos obtidos da análise e resolução dos incidentes de segurança da informação são usados para reduzir a probabilidade ou o impacto de incidentes futuros?</t>
  </si>
  <si>
    <t>16.1.7</t>
  </si>
  <si>
    <t>A Organização define e aplica procedimentos para a identificação, coleta, aquisição e preservação das informações, as quais podem servir como evidências (análise forense)?</t>
  </si>
  <si>
    <t>Aspectos da segurança da informação na gestão da continuidade do negócio</t>
  </si>
  <si>
    <t>17.1.1</t>
  </si>
  <si>
    <t>A Organização determina seus requisitos para a segurança da informação e a continuidade da gestão da segurança da informação em situações adversas, por exemplo, durante uma crise ou desastre?</t>
  </si>
  <si>
    <t>17.1.2</t>
  </si>
  <si>
    <t>A Organização estabelece, documenta, implementa e mantem processos, procedimentos e controles para assegurar o nível requerido de continuidade para a segurança da informação, durante uma situação adversa?</t>
  </si>
  <si>
    <t>17.1.3</t>
  </si>
  <si>
    <t>A Organização verifica os controles de continuidade da segurança da informação, estabelecidos e implementados, em intervalos regulares, para garantir que eles são válidos e eficazes em situações adversas?</t>
  </si>
  <si>
    <t>17.2.1</t>
  </si>
  <si>
    <t>Os recursos de processamento da informação são implementados com redundância suficiente para atender aos requisitos de disponibilidade?</t>
  </si>
  <si>
    <t>Conformidade</t>
  </si>
  <si>
    <t>18.1.1</t>
  </si>
  <si>
    <t>Todos os requisitos legislativos estatutários, regulamentares e contratuais pertinentes, e o enfoque da Organização para atender a esses requisitos, são explicitamente identificados, documentados e mantidos atualizados para cada sistema de informação da Organização?</t>
  </si>
  <si>
    <t>18.1.2</t>
  </si>
  <si>
    <t>Existem procedimentos para garantir a conformidade com os requisitos legislativos, regulamentares e contratuais relacionados com os direitos de propriedade intelectual, e sobre o uso de produtos de software proprietários?</t>
  </si>
  <si>
    <t>18.1.3</t>
  </si>
  <si>
    <t>Os registros são protegidos contra perda, destruição, falsificação, acesso não autorizado e liberação não autorizada, de acordo com os requisitos regulamentares, estatutários, contratuais e do negócio?</t>
  </si>
  <si>
    <t>18.1.4</t>
  </si>
  <si>
    <t>A privacidade e proteção das informações de identificação pessoal são asseguradas conforme requerido por legislação e regulamentação pertinente, quando aplicável?</t>
  </si>
  <si>
    <t>18.1.5</t>
  </si>
  <si>
    <t>Os controles de criptografia são usados em conformidade com todas as leis, acordos, legislação e regulamentações pertinentes?</t>
  </si>
  <si>
    <t>18.2.1</t>
  </si>
  <si>
    <t>A Organização gerencia a segurança da informação e a sua implementação (por exemplo, controles, objetivo dos controles, políticas, processos e procedimentos para a segurança da informação), de forma independente, em intervalos planejados, ou quando ocorrerem mudanças significativas?</t>
  </si>
  <si>
    <t>18.2.2</t>
  </si>
  <si>
    <t>Os gestores analisam criticamente, em intervalos regulares, a conformidade dos procedimentos e do processamento da informação, dentro das suas áreas de responsabilidade, com as normas e políticas de segurança e quaisquer outros requisitos de segurança da informação?</t>
  </si>
  <si>
    <t>18.2.3</t>
  </si>
  <si>
    <t>Os sistemas de informação são analisados criticamente, em intervalos regulares, para verificar a conformidade com as normas e políticas de segurança da informação da Organização?</t>
  </si>
  <si>
    <t>Alameda Tocantins, 350 - Alphaville, Barueri - SP, 06455-020</t>
  </si>
  <si>
    <t>Avaliação de Maturidade de Segurança da Informação
Resultados</t>
  </si>
  <si>
    <t>Data</t>
  </si>
  <si>
    <t>Maturidade Atual</t>
  </si>
  <si>
    <t>Maturidade (Target)</t>
  </si>
  <si>
    <t>Resultado por capítulo:</t>
  </si>
  <si>
    <t>S</t>
  </si>
  <si>
    <t>Information Security Assessment
Results</t>
  </si>
  <si>
    <t>Details:</t>
  </si>
  <si>
    <t>Questões</t>
  </si>
  <si>
    <t>Disciplinas</t>
  </si>
  <si>
    <t>Target</t>
  </si>
  <si>
    <t>Resultado</t>
  </si>
  <si>
    <t>Projeto</t>
  </si>
  <si>
    <t>Peers</t>
  </si>
  <si>
    <t>Fórmula</t>
  </si>
  <si>
    <t>Resultados Reduzidos</t>
  </si>
  <si>
    <t>Valor por capítulo</t>
  </si>
  <si>
    <t>Políticas para segurança da informação</t>
  </si>
  <si>
    <t>5  Políticas de Segurança da Informação</t>
  </si>
  <si>
    <t>Análise crítica das políticas para segurança da informação</t>
  </si>
  <si>
    <t>6 Organização da Segurança da Informação</t>
  </si>
  <si>
    <t>Responsabilidades e papéis pela segurança da informação</t>
  </si>
  <si>
    <t>7 Segurança em Recursos Humanos</t>
  </si>
  <si>
    <t>Segregação de funções</t>
  </si>
  <si>
    <t>8 Gestão de Ativos</t>
  </si>
  <si>
    <t>Contato com autoridades</t>
  </si>
  <si>
    <t>9 Controle de Acesso</t>
  </si>
  <si>
    <t>Contato com grupos especiais</t>
  </si>
  <si>
    <t>10 Criptografia</t>
  </si>
  <si>
    <t>Segurança da informação no gerenciamento de projetos</t>
  </si>
  <si>
    <t>11 Segurança Física e do Ambiente</t>
  </si>
  <si>
    <t>Política para o uso de dispositivo móvel</t>
  </si>
  <si>
    <t>12 Segurança nas Operações</t>
  </si>
  <si>
    <t>Trabalho remoto</t>
  </si>
  <si>
    <t>13 Segurança nas Comunicações</t>
  </si>
  <si>
    <t>Seleção</t>
  </si>
  <si>
    <t>14 Aquisição, Desenvolvimento e Manutenção de Sistemas</t>
  </si>
  <si>
    <t>Termos e condições de contratação</t>
  </si>
  <si>
    <t>15 Relacionamento na Cadeia de Suprimento</t>
  </si>
  <si>
    <t>Responsabilidades da direção</t>
  </si>
  <si>
    <t>16 Gestão de Incidentes de Segurança da Informação</t>
  </si>
  <si>
    <t>Conscientização, educação e treinamento em segurança da informação</t>
  </si>
  <si>
    <t>17 Aspectos da Segurança da Informação na Gestão da Continuidade do Negócio</t>
  </si>
  <si>
    <t>Processo disciplinar</t>
  </si>
  <si>
    <t>18 Conformidade</t>
  </si>
  <si>
    <t>Responsabilidades pelo encerramento ou mudança da contratação</t>
  </si>
  <si>
    <t>Inventário dos ativos</t>
  </si>
  <si>
    <t>Proprietário dos ativos</t>
  </si>
  <si>
    <t>Uso aceitável dos ativos</t>
  </si>
  <si>
    <t>Devolução de ativos</t>
  </si>
  <si>
    <t>Classificação da informação</t>
  </si>
  <si>
    <t>Rótulos e tratamento da informação</t>
  </si>
  <si>
    <t>Tratamento dos ativos</t>
  </si>
  <si>
    <t>Gerenciamento de mídias removíveis</t>
  </si>
  <si>
    <t>Descarte de mídias</t>
  </si>
  <si>
    <t>Transferência física de mídias</t>
  </si>
  <si>
    <t>Política de controle de acesso</t>
  </si>
  <si>
    <t>Acesso às redes e aos serviços de rede</t>
  </si>
  <si>
    <t>Registro e cancelamento de usuário</t>
  </si>
  <si>
    <t>Provisionamento para acesso de usuário</t>
  </si>
  <si>
    <t>Gerenciamento de direitos de acesso privilegiados</t>
  </si>
  <si>
    <t>Gerenciamento da informação de autenticação secreta de usuários</t>
  </si>
  <si>
    <t>Análise crítica dos direitos de acesso de usuário</t>
  </si>
  <si>
    <t>Retirada ou ajuste de direitos de acesso</t>
  </si>
  <si>
    <t>Uso da informação de autenticação secreta</t>
  </si>
  <si>
    <t>Restrição de acesso à informação</t>
  </si>
  <si>
    <t>Procedimentos seguros de entrada no sistema (log-on)</t>
  </si>
  <si>
    <t>Sistema de gerenciamento de senha</t>
  </si>
  <si>
    <t>Uso de programas utilitários privilegiados</t>
  </si>
  <si>
    <t>Controle de acesso ao código-fonte de programas</t>
  </si>
  <si>
    <t>Política para o uso de controles criptográficos</t>
  </si>
  <si>
    <t>Gerenciamento de chaves</t>
  </si>
  <si>
    <t>Perímetro de segurança física</t>
  </si>
  <si>
    <t>Controles de entrada física</t>
  </si>
  <si>
    <t>Segurança em escritórios, salas e instalações</t>
  </si>
  <si>
    <t>Proteção contra ameaças externas e do meio-ambiente</t>
  </si>
  <si>
    <t>Trabalhando em áreas seguras</t>
  </si>
  <si>
    <t>Áreas de entrega e de carregamento</t>
  </si>
  <si>
    <t>Escolha do local e proteção do equipamento</t>
  </si>
  <si>
    <t>Utilidades</t>
  </si>
  <si>
    <t>Segurança do cabeamento</t>
  </si>
  <si>
    <t>Manutenção dos equipamentos</t>
  </si>
  <si>
    <t>Remoção de ativos</t>
  </si>
  <si>
    <t>Segurança de equipamentos e ativos fora das dependências da organização</t>
  </si>
  <si>
    <t>Reutilização e alienação segura de equipamentos</t>
  </si>
  <si>
    <t>Equipamento de usuário sem monitoração</t>
  </si>
  <si>
    <t>Política de mesa limpa e tela limpa</t>
  </si>
  <si>
    <t>Documentação dos procedimentos de operação</t>
  </si>
  <si>
    <t>Gestão de mudanças</t>
  </si>
  <si>
    <t>Gestão de capacidade</t>
  </si>
  <si>
    <t>Separação dos ambientes de desenvolvimento, teste e de produção</t>
  </si>
  <si>
    <t>Controles contra códigos maliciosos</t>
  </si>
  <si>
    <t>Cópias de segurança das informações</t>
  </si>
  <si>
    <t>Registros de eventos</t>
  </si>
  <si>
    <t>Proteção das informações dos registros de eventos (logs)</t>
  </si>
  <si>
    <t>Registros de eventos (log) de administrador e operador</t>
  </si>
  <si>
    <t>Sincronização dos relógios</t>
  </si>
  <si>
    <t>Instalação de software nos sistemas operacionais</t>
  </si>
  <si>
    <t>Gestão de vulnerabilidades técnicas</t>
  </si>
  <si>
    <t>Restrições quanto à instalação de software</t>
  </si>
  <si>
    <t>Controles de auditoria de sistemas de informação</t>
  </si>
  <si>
    <t>Controles de redes</t>
  </si>
  <si>
    <t>Segurança dos serviços de rede</t>
  </si>
  <si>
    <t>Segregação de redes</t>
  </si>
  <si>
    <t>Políticas e procedimentos para transferência de informações</t>
  </si>
  <si>
    <t>Acordos para transferência de informações</t>
  </si>
  <si>
    <t>Mensagens eletrônicas</t>
  </si>
  <si>
    <t>Acordos de confidencialidade e não divulgação</t>
  </si>
  <si>
    <t>Análise e especificação dos requisitos de segurança da informação</t>
  </si>
  <si>
    <t>Serviços de aplicação seguros em redes públicas</t>
  </si>
  <si>
    <t>Protegendo as transações nos aplicativos de serviços</t>
  </si>
  <si>
    <t>Política de desenvolvimento seguro</t>
  </si>
  <si>
    <t>Procedimentos para controle de mudanças de sistemas</t>
  </si>
  <si>
    <t>Análise crítica técnica das aplicações após mudanças nas plataformas operacionais</t>
  </si>
  <si>
    <t>Restrições sobre mudanças em pacotes de Software</t>
  </si>
  <si>
    <t>Princípios para projetar sistemas seguros</t>
  </si>
  <si>
    <t>Ambiente seguro para desenvolvimento</t>
  </si>
  <si>
    <t>Desenvolvimento terceirizado</t>
  </si>
  <si>
    <t>Teste de segurança do sistema</t>
  </si>
  <si>
    <t>Teste de aceitação de sistemas</t>
  </si>
  <si>
    <t>Proteção dos dados para teste</t>
  </si>
  <si>
    <t>Política de segurança da informação no relacionamento com os fornecedores</t>
  </si>
  <si>
    <t>Identificando segurança da informação nos acordos com fornecedores</t>
  </si>
  <si>
    <t>Cadeia de suprimento na tecnologia da comunicação e informação</t>
  </si>
  <si>
    <t>Monitoramento e análise crítica de serviços com fornecedores</t>
  </si>
  <si>
    <t>Gerenciamento de mudanças para serviços com fornecedores</t>
  </si>
  <si>
    <t>Responsabilidades e procedimentos</t>
  </si>
  <si>
    <t>Notificação de eventos de segurança da informação</t>
  </si>
  <si>
    <t>Notificando fragilidades de segurança da informação</t>
  </si>
  <si>
    <t>Avaliação e decisão dos eventos de segurança da informação</t>
  </si>
  <si>
    <t>Resposta aos incidentes de segurança da informação</t>
  </si>
  <si>
    <t>Aprendendo com os incidentes de segurança da informação</t>
  </si>
  <si>
    <t>Coleta de evidências</t>
  </si>
  <si>
    <t>Planejando a continuidade da segurança da informação</t>
  </si>
  <si>
    <t>Implementando a continuidade da segurança da informação</t>
  </si>
  <si>
    <t>Verificação, análise crítica e avaliação da continuidade da segurança da informação</t>
  </si>
  <si>
    <t>Disponibilidade dos recursos de processamento da informação</t>
  </si>
  <si>
    <t>Identificação da legislação aplicável e de requisitos contratuais</t>
  </si>
  <si>
    <t>Direitos de propriedade intelectual</t>
  </si>
  <si>
    <t>Proteção de registros</t>
  </si>
  <si>
    <t>Proteção e privacidade de informações de identificação pessoal</t>
  </si>
  <si>
    <t>Regulamentação de controles de criptografia</t>
  </si>
  <si>
    <t>Análise crítica independente da segurança da informação</t>
  </si>
  <si>
    <t>Conformidade com as políticas e procedimentos de segurança da informação</t>
  </si>
  <si>
    <t>Análise crítica da conformidade técnica</t>
  </si>
  <si>
    <t>Ref.</t>
  </si>
  <si>
    <t>ID.S</t>
  </si>
  <si>
    <t>Seção</t>
  </si>
  <si>
    <t>ID. OC</t>
  </si>
  <si>
    <t>Objetivos de Controle</t>
  </si>
  <si>
    <t>Descrição</t>
  </si>
  <si>
    <t>ID. Controle</t>
  </si>
  <si>
    <t>Controle</t>
  </si>
  <si>
    <t>5.1</t>
  </si>
  <si>
    <t>Orientação da direção para segurança da informação</t>
  </si>
  <si>
    <t>Prover uma orientação e apoio da direção para a segurança da informação, de acordo com os requisitos do negócio e com as leis e regulamentações relevantes.</t>
  </si>
  <si>
    <t>6.1</t>
  </si>
  <si>
    <t>Organização interna</t>
  </si>
  <si>
    <t>Estabelecer uma estrutura de gerenciamento, para iniciar e controlar a implementação da segurança da informação dentro da organização.</t>
  </si>
  <si>
    <t>6.2</t>
  </si>
  <si>
    <t>Dispositivos móveis e trabalho remoto</t>
  </si>
  <si>
    <t>Garantir a segurança das informações no trabalho remoto e no uso de dispositivos móveis.</t>
  </si>
  <si>
    <t>7.1</t>
  </si>
  <si>
    <t>Antes da contratação</t>
  </si>
  <si>
    <t>Assegurar que funcionários e partes externas entendam suas responsabilidades e estejam em conformidade com os papéis para os quais eles foram selecionados.</t>
  </si>
  <si>
    <t>7.2</t>
  </si>
  <si>
    <t>Durante a contratação</t>
  </si>
  <si>
    <t>Assegurar que os funcionários e partes externas estão conscientes e cumprem as suas responsabilidades pela segurança da informação.</t>
  </si>
  <si>
    <t>7.3</t>
  </si>
  <si>
    <t>Encerramento e mudança da contratação</t>
  </si>
  <si>
    <t>Proteger os interesses da organização como parte do processo de mudança ou encerramento da contratação.</t>
  </si>
  <si>
    <t>8.1</t>
  </si>
  <si>
    <t>Responsabilidade pelos ativos</t>
  </si>
  <si>
    <t>Identificar os ativos da organização e definir as responsabilidades apropriadas para a proteção dos ativos.</t>
  </si>
  <si>
    <t>8.2</t>
  </si>
  <si>
    <t>Assegurar que a informação receba um nível adequado de proteção, de acordo com a sua importância para a organização.</t>
  </si>
  <si>
    <t>Existem um conjunto apropriado de procedimentos (desenvolvido e implementado ) para rotular e tratar a informação de acordo com o esquema de classificação da informação adotado pela Organização?</t>
  </si>
  <si>
    <t>8.3</t>
  </si>
  <si>
    <t>Tratamento de mídias</t>
  </si>
  <si>
    <t>Prevenir a divulgação não autorizada, modificação, remoção ou destruição da informação armazenada nas mídias.</t>
  </si>
  <si>
    <t>9.1</t>
  </si>
  <si>
    <t>Requisitos do negócio para controle de acesso</t>
  </si>
  <si>
    <t>Limitar o acesso à informação e aos recursos de processamento da informação.</t>
  </si>
  <si>
    <t>9.2</t>
  </si>
  <si>
    <t>Gerenciamento de acesso do usuário</t>
  </si>
  <si>
    <t>Assegurar acesso de usuário autorizado e prevenir acesso não autorizado a sistemas e serviços.</t>
  </si>
  <si>
    <t>9.3</t>
  </si>
  <si>
    <t>Responsabilidades dos usuários</t>
  </si>
  <si>
    <t>Tornar os usuários responsáveis pela proteção das suas informações de autenticação.</t>
  </si>
  <si>
    <t>9.4</t>
  </si>
  <si>
    <t>Controle de acesso ao sistema e à aplicação</t>
  </si>
  <si>
    <t>Prevenir o acesso não autorizado aos sistemas e aplicações.</t>
  </si>
  <si>
    <t>10.1</t>
  </si>
  <si>
    <t>Controles criptográficos</t>
  </si>
  <si>
    <t>Assegurar o uso efetivo e adequado da criptografia para proteger a confidencialidade, autenticidade e/ou a integridade da informação.</t>
  </si>
  <si>
    <t>11.1</t>
  </si>
  <si>
    <t>Áreas seguras</t>
  </si>
  <si>
    <t>Prevenir o acesso físico não autorizado, danos e interferências com os recursos de processamento das informações e as informações da organização.</t>
  </si>
  <si>
    <t>As áreas seguras são protegidas por controles apropriados de entrada para assegurar que somente pessoas autorizadas tenham acesso permitido?</t>
  </si>
  <si>
    <t>Existem procedimentos (desenvolvido e implementad0) para o trabalho em áreas seguras?</t>
  </si>
  <si>
    <t>Os pontos de acesso, tais como áreas de entrega e de carregamento e outros pontos em que pessoas não autorizadas possam entrar nas instalações, estãp controlados e, se possível, isolados das instalações de processamento da informação, para evitar o acesso não autorizado?</t>
  </si>
  <si>
    <t>11.2</t>
  </si>
  <si>
    <t>Equipamentos</t>
  </si>
  <si>
    <t>Impedir perdas, danos, furto ou roubo, ou comprometimento de ativos e interrupção das operações da organização.</t>
  </si>
  <si>
    <t>12.1</t>
  </si>
  <si>
    <t>Responsabilidades e procedimentos operacionais</t>
  </si>
  <si>
    <t>Garantir a operação segura e correta dos recursos de processamento da informação.</t>
  </si>
  <si>
    <t>12.2</t>
  </si>
  <si>
    <t>Proteção contra códigos maliciosos</t>
  </si>
  <si>
    <t>Assegurar que as informações e os recursos de processamento da informação estão protegidos contra códigos maliciosos.</t>
  </si>
  <si>
    <t>12.3</t>
  </si>
  <si>
    <t>Cópias de segurança</t>
  </si>
  <si>
    <t>Proteger contra a perda de dados.</t>
  </si>
  <si>
    <t>12.4</t>
  </si>
  <si>
    <t>Registros e monitoramento</t>
  </si>
  <si>
    <t>Registrar eventos e gerar evidências.</t>
  </si>
  <si>
    <t>12.5</t>
  </si>
  <si>
    <t>Controle de software operacional</t>
  </si>
  <si>
    <t>Assegurar a integridade dos sistemas operacionais.</t>
  </si>
  <si>
    <t>12.6</t>
  </si>
  <si>
    <t>Prevenir a exploração de vulnerabilidades técnicas.</t>
  </si>
  <si>
    <t>12.7</t>
  </si>
  <si>
    <t>Considerações quanto à auditoria de sistemas de informação</t>
  </si>
  <si>
    <t>Minimizar o impacto das atividades de auditoria nos sistemas operacionais.</t>
  </si>
  <si>
    <t>13.1</t>
  </si>
  <si>
    <t>Gerenciamento da segurança em redes</t>
  </si>
  <si>
    <t>Garantir a proteção das informações em redes e dos recursos de processamento da informação que os apoiam.</t>
  </si>
  <si>
    <t>13.2</t>
  </si>
  <si>
    <t>Transferência de informação</t>
  </si>
  <si>
    <t>Manter a segurança da informação transferida dentro da organização e com quaisquer entidades externas.</t>
  </si>
  <si>
    <t>14.1</t>
  </si>
  <si>
    <t>Requisitos de segurança de sistemas de informação</t>
  </si>
  <si>
    <t>Garantir que a segurança da informação é parte integrante de todo o ciclo de vida dos sistemas de informação. Isto também inclui os requisitos para sistemas de informação que fornecem serviços sobre as redes públicas.</t>
  </si>
  <si>
    <t>14.2</t>
  </si>
  <si>
    <t>Segurança em processos de desenvolvimento e de suporte</t>
  </si>
  <si>
    <t>Garantir que a segurança da informação está projetada e implementada no desenvolvimento do ciclo de vida dos sistemas de informação.</t>
  </si>
  <si>
    <t>As modificações em pacotes de software são limitadas às mudanças necessárias, e todas as mudanças são estritamente controladas?</t>
  </si>
  <si>
    <t>14.3</t>
  </si>
  <si>
    <t>Dados para teste</t>
  </si>
  <si>
    <t>Assegurar a proteção dos dados usados para teste.</t>
  </si>
  <si>
    <t>15.1</t>
  </si>
  <si>
    <t>Segurança da informação na cadeia de suprimento</t>
  </si>
  <si>
    <t>Garantir a proteção dos ativos da organização que são acessíveis pelos fornecedores</t>
  </si>
  <si>
    <t>15.2</t>
  </si>
  <si>
    <t>Gerenciamento da entrega do serviço do fornecedor</t>
  </si>
  <si>
    <t>Manter um nível acordado de segurança da informação e de entrega de serviços em consonância com os acordos com fornecedores.</t>
  </si>
  <si>
    <t>16.1</t>
  </si>
  <si>
    <t>Gestão de incidentes de segurança da informação e melhorias</t>
  </si>
  <si>
    <t>Assegurar um enfoque consistente e efetivo para gerenciar os incidentes de segurança da informação, incluindo a comunicação sobre fragilidades e eventos de segurança da informação.</t>
  </si>
  <si>
    <t>17.1</t>
  </si>
  <si>
    <t>Continuidade da segurança da informação</t>
  </si>
  <si>
    <t>É recomendado que a continuidade da segurança da informação seja considerada nos sistemas de gestão da continuidade do negócio da organização.</t>
  </si>
  <si>
    <t>17.2</t>
  </si>
  <si>
    <t>Redundâncias</t>
  </si>
  <si>
    <t>Assegurar a disponibilidade dos recursos de processamento da informação.</t>
  </si>
  <si>
    <t>18.1</t>
  </si>
  <si>
    <t>Conformidade com requisitos legais e contratuais</t>
  </si>
  <si>
    <t>Evitar violação de quaisquer obrigações legais, estatutárias, regulamentares ou contratuais relacionadas á segurança da informação e de quaisquer requisitos de segurança.</t>
  </si>
  <si>
    <t>18.2</t>
  </si>
  <si>
    <t>Análise crítica da segurança da informação</t>
  </si>
  <si>
    <t>Garantir que a segurança da informação está implementada e operada de acordo com as políticas e procedimentos da organização.</t>
  </si>
  <si>
    <t>Modelo Maturidade</t>
  </si>
  <si>
    <t>0 – Inexistente</t>
  </si>
  <si>
    <t>Pendente</t>
  </si>
  <si>
    <t>1 – Inicial /Ad-Hoc</t>
  </si>
  <si>
    <t>Há evidências de que a organização reconheceu que problemas existem e devem ser endereçados. Entretanto, não há processos padronizados. Em vez disso, abordagens pontuais são adotadas e há uma tendência de serem aplicadas em uma base individual ou caso-a-caso. A abordagem geral de gerenciamento é desorganizada. Em resumo, já existe processo, só que ainda são ad hoc, tendem a ser aplicados a um individuo ou tratado casualmente. De forma geral ainda o gerenciamento é desorganizado.</t>
  </si>
  <si>
    <t>Concluído</t>
  </si>
  <si>
    <t>2 – Repetitível</t>
  </si>
  <si>
    <t>Processos foram desenvolvidos ao estágio onde procedimentos similares são seguidos por diferentes pessoas executando a mesma tarefa.  Não há treinamento formal ou comunicação sobre os procedimentos padronizados, e a responsabilidade é tratada demaneira individual. A um alto grau de dependência no conhecimento de indivíduos e erros são muito comuns.</t>
  </si>
  <si>
    <t>Complementar</t>
  </si>
  <si>
    <t>3 – Definido</t>
  </si>
  <si>
    <t>Procedimentos foram padronizados, documentados e comunicados por meio de treinamento. É mandatório que estes processos sejam seguidos. É incomum que desvios sejam detectados. Os procedimentos propriamente ditos não são sofisticados, mas existe a formalização sobre as práticas existentes.</t>
  </si>
  <si>
    <t>4 – Gerenciado</t>
  </si>
  <si>
    <t>5 – Otimizado</t>
  </si>
  <si>
    <t>N/A</t>
  </si>
  <si>
    <t>Objetivos de controles</t>
  </si>
  <si>
    <t>Descrição do objetivo de controle</t>
  </si>
  <si>
    <t>Descrição Controle</t>
  </si>
  <si>
    <t>Nível Maturidade</t>
  </si>
  <si>
    <t>#</t>
  </si>
  <si>
    <t>Observações</t>
  </si>
  <si>
    <t>Recomendação</t>
  </si>
  <si>
    <t>Evidências</t>
  </si>
  <si>
    <t>Status</t>
  </si>
  <si>
    <t>Quem?</t>
  </si>
  <si>
    <t>APOIO</t>
  </si>
  <si>
    <t>EXEMPLO</t>
  </si>
  <si>
    <t>Exemplo</t>
  </si>
  <si>
    <r>
      <rPr>
        <sz val="11"/>
        <rFont val="Calibri"/>
        <family val="2"/>
        <scheme val="minor"/>
      </rPr>
      <t xml:space="preserve">Para uma melhor descrição dos processos utilizar sempre o padrão:
</t>
    </r>
    <r>
      <rPr>
        <b/>
        <sz val="11"/>
        <rFont val="Calibri"/>
        <family val="2"/>
        <scheme val="minor"/>
      </rPr>
      <t>Diretrizes:</t>
    </r>
    <r>
      <rPr>
        <sz val="11"/>
        <rFont val="Calibri"/>
        <family val="2"/>
        <scheme val="minor"/>
      </rPr>
      <t xml:space="preserve"> Possui / Não possui, normas políticas e procedimentos, conforme diretrizes do documento XYZ.
</t>
    </r>
    <r>
      <rPr>
        <b/>
        <sz val="11"/>
        <rFont val="Calibri"/>
        <family val="2"/>
        <scheme val="minor"/>
      </rPr>
      <t xml:space="preserve">Processo: </t>
    </r>
    <r>
      <rPr>
        <sz val="11"/>
        <rFont val="Calibri"/>
        <family val="2"/>
        <scheme val="minor"/>
      </rPr>
      <t>Possui controles que são realizados &lt;descrever como é realizado&gt;... Ex: Solicitante preenche o formulário que é assinado e encaminhado para o aprovador que assina e armazena na pasta funcional do colaborador.</t>
    </r>
  </si>
  <si>
    <t>Caso possua alguma recomendação, utilizar este campo para incluir</t>
  </si>
  <si>
    <t>Informar o nome do arquivo, em caso de evidencia</t>
  </si>
  <si>
    <t>João da Silva</t>
  </si>
  <si>
    <t>5 Políticas de segurança da informação</t>
  </si>
  <si>
    <t>5.1 Orientação da direção para segurança da informação</t>
  </si>
  <si>
    <t>Prover orientação da direção e apoio para a segurança da informação de acordo com os requisitos do negócio e com as leis e regulamentações relevantes</t>
  </si>
  <si>
    <t>5.1.1 Políticas para segurança da informação</t>
  </si>
  <si>
    <t>Um conjunto de políticas de segurança da informação deve ser definido, aprovado pela direção, publicado e comunicado para os funcionários e partes externas relevantes.</t>
  </si>
  <si>
    <t>5.1.2 Análise crítica das políticas para segurança da informação</t>
  </si>
  <si>
    <t>As políticas de segurança da informação devem ser analisadas criticamente a intervalos planejados ou quando  mudanças significativas ocorrerem, para assegurar a sua contínua pertinência, adequação e eficácia.</t>
  </si>
  <si>
    <t>Recomendar itens mínimos que deveria ter na política.</t>
  </si>
  <si>
    <t>6 Organização da segurança da informação</t>
  </si>
  <si>
    <t>6.1 Organização interna</t>
  </si>
  <si>
    <r>
      <t xml:space="preserve">Estabelecer uma </t>
    </r>
    <r>
      <rPr>
        <b/>
        <sz val="10"/>
        <rFont val="Calibri"/>
        <family val="2"/>
        <scheme val="minor"/>
      </rPr>
      <t>estrutura</t>
    </r>
    <r>
      <rPr>
        <sz val="10"/>
        <rFont val="Calibri"/>
        <family val="2"/>
        <scheme val="minor"/>
      </rPr>
      <t xml:space="preserve"> de gerenciamento, para iniciar e </t>
    </r>
    <r>
      <rPr>
        <b/>
        <sz val="10"/>
        <rFont val="Calibri"/>
        <family val="2"/>
        <scheme val="minor"/>
      </rPr>
      <t>controlar</t>
    </r>
    <r>
      <rPr>
        <sz val="10"/>
        <rFont val="Calibri"/>
        <family val="2"/>
        <scheme val="minor"/>
      </rPr>
      <t xml:space="preserve"> a </t>
    </r>
    <r>
      <rPr>
        <b/>
        <sz val="10"/>
        <rFont val="Calibri"/>
        <family val="2"/>
        <scheme val="minor"/>
      </rPr>
      <t>implementação</t>
    </r>
    <r>
      <rPr>
        <sz val="10"/>
        <rFont val="Calibri"/>
        <family val="2"/>
        <scheme val="minor"/>
      </rPr>
      <t xml:space="preserve"> e </t>
    </r>
    <r>
      <rPr>
        <b/>
        <sz val="10"/>
        <rFont val="Calibri"/>
        <family val="2"/>
        <scheme val="minor"/>
      </rPr>
      <t>operação</t>
    </r>
    <r>
      <rPr>
        <sz val="10"/>
        <rFont val="Calibri"/>
        <family val="2"/>
        <scheme val="minor"/>
      </rPr>
      <t xml:space="preserve"> da segurança da informação dentro da organização</t>
    </r>
  </si>
  <si>
    <t>6.1.1 Responsabilidades e papéis pela segurança da informação</t>
  </si>
  <si>
    <t>Todas as responsabilidades pela segurança da informação devem ser definidas e atribuídas.</t>
  </si>
  <si>
    <t>As responsabilidades de SI não devem ser atribuídas para aTI. Deve ser atribuídas para uma área específica para tal finalidade e com apoio total da Alta Administração</t>
  </si>
  <si>
    <t>Montar matriz com os CORE OPERATIONS</t>
  </si>
  <si>
    <t>Estabelecer uma estrutura de gerenciamento, para iniciar e controlar a implementação e operação da segurança da informação dentro da organização</t>
  </si>
  <si>
    <t>6.1.2 Segregação de funções</t>
  </si>
  <si>
    <t>Funções conflitantes e áreas de responsabilidade devem ser segregadas para reduzir as oportunidades de modificação não autorizada ou não intencional, ou uso indevido dos ativos da organização.</t>
  </si>
  <si>
    <t>6.1.3 Contato com autoridades</t>
  </si>
  <si>
    <t>Contatos apropriados com autoridades relevantes devem ser mantidos.</t>
  </si>
  <si>
    <t>6.1.4 Contato com grupos especiais</t>
  </si>
  <si>
    <t>Contatos apropriados com grupos especiais, associações profissionais ou outros fóruns especializados em segurança da informação devem ser mantidos.</t>
  </si>
  <si>
    <t>6.1.5 Segurança da informação no gerenciamento de projetos</t>
  </si>
  <si>
    <t>Segurança da informação deve ser considerada no gerenciamento de projetos, independentemente do tipo do projeto.</t>
  </si>
  <si>
    <t>6.2 Dispositivos móveis e trabalho remoto</t>
  </si>
  <si>
    <t>6.2.1 Política para o uso de dispositivo móvel</t>
  </si>
  <si>
    <t>Uma política e medidas que apoiam a segurança da informação devem ser adotadas para gerenciar os riscos decorrentes do uso de dispositivos móveis.</t>
  </si>
  <si>
    <t>6.2.2 Trabalho remoto</t>
  </si>
  <si>
    <t>Uma política e medidas que apoiam a segurança da informação devem ser implementadas para proteger as informações acessadas, processadas ou armazenadas em locais de trabalho remoto.</t>
  </si>
  <si>
    <t>7 Segurança em recursos humanos</t>
  </si>
  <si>
    <t>7.1 Antes da contratação</t>
  </si>
  <si>
    <t>Assegurar que funcionários e partes externas entendem as suas responsabilidades e estão em conformidade com os papéis para os quais eles foram selecionados.</t>
  </si>
  <si>
    <t>7.1.1 Seleção</t>
  </si>
  <si>
    <t>Verificações do histórico devem ser realizadas para todos os candidatos a emprego, de acordo com a ética, regulamentações e leis relevantes, e deve ser proporcional aos requisitos do negócio, aos riscos percebidos e à classificação das informações a serem acessadas.</t>
  </si>
  <si>
    <t>7.1.2 Termos e condições de contratação</t>
  </si>
  <si>
    <t>As obrigações contratuais com funcionários e partes externas devem declarar as suas responsabilidade e a da organização para a segurança da informação.</t>
  </si>
  <si>
    <t>Há cláusula  ou termo de confidencialidade? ou os dois.nos contratos?</t>
  </si>
  <si>
    <t>7.2 Durante a contratação</t>
  </si>
  <si>
    <t>7.2.1 Responsabilidades da direção</t>
  </si>
  <si>
    <t>A Direção deve requerer aos funcionários e partes externas que pratiquem a segurança da informação de acordo com o estabelecido nas políticas e procedimentos da organização.</t>
  </si>
  <si>
    <t xml:space="preserve">Há politcas de segurança da informação? Como se sabe que o colaborador leu as políticas? Tem termo de recebimento? </t>
  </si>
  <si>
    <t>7.2.2 Conscientização, educação e treinamento em segurança da informação</t>
  </si>
  <si>
    <t>Todos os funcionários da organização e, onde pertinente, partes externas devem receber treinamento, educação e conscientização apropriados, e as atualizações regulares das políticas e procedimentos organizacionais relevantes para as suas funções.</t>
  </si>
  <si>
    <t xml:space="preserve">Quais os procedimentos iniciais de contratação? isto é, após ser contratado o colaborador recebe algum kit de termos de esclarecimento de condutas aceitaveis, melhores práticas, tem um treinamento inicial? Pode me passar esses documentos? </t>
  </si>
  <si>
    <t>7.2.3 Processo disciplinar</t>
  </si>
  <si>
    <t>Deve existir um processo disciplinar formal, implantado e comunicado, para tomar ações contra funcionários que tenham cometido uma violação de segurança da informação.</t>
  </si>
  <si>
    <t>Caso aconteça algum incidente de violação de alguma informação da empresa,  como isso é tratado? há uma penalização? isto esta formalizado em algum lugar?</t>
  </si>
  <si>
    <t>7.3 Encerramento e mudança da contratação</t>
  </si>
  <si>
    <t>7.3.1 Responsabilidades pelo encerramento ou mudança da contratação</t>
  </si>
  <si>
    <t>As responsabilidades e obrigações pela segurança da informação que permaneçam válidas após um encerramento ou mudança da contratação devem ser definidas, comunicadas aos funcionários ou partes externas e cumpridas.</t>
  </si>
  <si>
    <t xml:space="preserve">O que acontece após o encerramento de um contrato? Quais as práticas utilizadas para o deligamento e encerramento desse relacionamento? Tem alguma diferença para este encerramento entre as modalidades de contratação? </t>
  </si>
  <si>
    <t>8 Gestão de ativos</t>
  </si>
  <si>
    <t>8.1. Responsabilidade pelos ativos</t>
  </si>
  <si>
    <t>Identificar os ativos da organização e definir as devidas responsabilidades pela proteção dos ativos.</t>
  </si>
  <si>
    <t>8.1.1 Inventário dos ativos</t>
  </si>
  <si>
    <t>Os ativos associados com informação e com os recursos e processamento da informação devem ser identificados e um inventário destes ativos deve ser estruturado e mantido.</t>
  </si>
  <si>
    <t>Existe um procedimento de inventário para os ativos? pode me enviar?</t>
  </si>
  <si>
    <t>8.1.2 Proprietário dos ativos</t>
  </si>
  <si>
    <t>Os ativos mantidos no inventário devem ter um proprietário.</t>
  </si>
  <si>
    <t>8.1.3 Uso aceitável dos ativos</t>
  </si>
  <si>
    <t>Regras para o uso aceitável das informações, dos ativos associados com informação e os recursos de processamento da informação, devem ser identificados, documentados e implementados.</t>
  </si>
  <si>
    <t>8.1.4 Devolução de ativos</t>
  </si>
  <si>
    <t>Todos os funcionários e partes externas devem devolver todos os ativos da organização que estejam em sua posse após o encerramento de suas atividades, do contrato ou acordo.</t>
  </si>
  <si>
    <t xml:space="preserve">O que é feitos com os objetos (notebooks, celulares corporativos) da empresa quando do encerramento de atividades contratuais? desligamento de ativo humano. </t>
  </si>
  <si>
    <t>8.2 Classificação da informação</t>
  </si>
  <si>
    <t>8.2.1 Classificação da informação</t>
  </si>
  <si>
    <t>A informação deve ser classificada em termos do seu valor, requisitos legais, sensibilidade e criticidade para evitar modificação ou divulgação não autorizada.</t>
  </si>
  <si>
    <t>Há uma forma de  classifcação das informações? por exemplo: baixa, média ou alta importancia?</t>
  </si>
  <si>
    <t>8.2.2 Rótulos e tratamento da informação</t>
  </si>
  <si>
    <t>Um conjunto apropriado de procedimentos para rotular e tratar a informação deve ser desenvolvido e implementado de acordo com o esquema de classificação da informação adotado pela organização.</t>
  </si>
  <si>
    <t>Se houver uma forma, como ela é implementada? Como é feita essa distinção?</t>
  </si>
  <si>
    <t>8.2.3 Tratamento dos ativos</t>
  </si>
  <si>
    <t>Procedimentos para o tratamento dos ativos devem ser desenvolvidos e implementados de acordo com o esquema de classificação da informação adotada pela organização.</t>
  </si>
  <si>
    <t>8.3 Tratamento de mídias</t>
  </si>
  <si>
    <t>8.3.1 Gerenciamento de mídias removíveis</t>
  </si>
  <si>
    <t>Procedimentos devem ser implementados para o gerenciamento de mídias removíveis, de acordo com o esquema de classificação adotado pela organização.</t>
  </si>
  <si>
    <t>Tem critério definido de como as midias removiveis precisam ser tratadas? Aonde, como e por quem elas podem ser utilizadas? Existe classificação de importancia para cada uma delas? Esta documentada na política de segurança?</t>
  </si>
  <si>
    <t>8.3.2 Descarte de mídias</t>
  </si>
  <si>
    <t>As mídias devem ser descartadas de forma segura e protegida quando não forem mais necessárias, por meio de procedimentos formais.</t>
  </si>
  <si>
    <t xml:space="preserve">Após o tempo de vida útil dessas mídias, como é feito o descarte? </t>
  </si>
  <si>
    <t xml:space="preserve">Solicitar inventário de mídias </t>
  </si>
  <si>
    <t>8.3.3 Transferência física de mídias</t>
  </si>
  <si>
    <t>Mídias contendo informações devem ser protegidas contra acesso não autorizado, uso impróprio ou corrompida, durante o transporte.</t>
  </si>
  <si>
    <t>vocë faz beckup? armazena fora? Como que essas midias são controladas?</t>
  </si>
  <si>
    <t>9 Controle de acesso</t>
  </si>
  <si>
    <t>9.1 Requisitos do negócio para controle de acesso</t>
  </si>
  <si>
    <t>9.1.1 Política de controle de acesso</t>
  </si>
  <si>
    <t>Uma política de controle de acesso deve ser estabelecida, documentada e analisada criticamente, baseado nos requisitos de segurança da informação e dos negócios.</t>
  </si>
  <si>
    <t>9.1.2 Acesso às redes e aos serviços de rede</t>
  </si>
  <si>
    <t>Os usuários devem somente receber acesso às redes e aos serviços de rede que tenham sido especificamente autorizados a usar.</t>
  </si>
  <si>
    <t>9.2 Gerenciamento de acesso do usuário</t>
  </si>
  <si>
    <t>9.2.1 Registro e cancelamento de usuário</t>
  </si>
  <si>
    <t>Um processo formal de registro e cancelamento de usuário deve ser implementado para permitir atribuição de direitos de acesso.</t>
  </si>
  <si>
    <t>9.2.2 Provisionamento para acesso de usuário</t>
  </si>
  <si>
    <t>Um processo formal de provisionamento de acesso do usuário deve ser implementado para conceder ou revogar os direitos de acesso do usuário para todos os tipos de usuários em todos os tipos de sistemas e serviços.</t>
  </si>
  <si>
    <t>9.2.3 Gerenciamento de direitos de acesso privilegiados</t>
  </si>
  <si>
    <t>A concessão e uso de direitos e acesso privilegiado devem ser restritos e controlados.</t>
  </si>
  <si>
    <t>9.2.4 Gerenciamento da informação de autenticação secreta de usuários</t>
  </si>
  <si>
    <t>A concessão de informação de autenticação secreta deve ser controlada por meio de um processo de gerenciamento formal.</t>
  </si>
  <si>
    <t>9.2.5 Análise crítica dos direitos de acesso de usuário</t>
  </si>
  <si>
    <t>Os proprietários de ativos devem analisar criticamente os direitos de acesso dos usuários, a intervalos regulares.</t>
  </si>
  <si>
    <t>9.2.6 Retirada ou ajuste de direitos de acesso</t>
  </si>
  <si>
    <t>Os direitos de acesso de todos os funcionários e partes externas às informações e aos recursos de processamento da informação devem ser retirados após o encerramento de suas atividades, contratos ou acordos, ou ajustado após a mudança destas atividades.</t>
  </si>
  <si>
    <t>9.3 Responsabilidades dos usuários</t>
  </si>
  <si>
    <t>9.3.1 Uso da informação de autenticação secreta</t>
  </si>
  <si>
    <t>Os usuários devem ser orientados a seguir as práticas da organização quanto ao uso da informação de autenticação secreta.</t>
  </si>
  <si>
    <t>9.4 Controle de acesso ao sistema e à aplicação</t>
  </si>
  <si>
    <t>9.4.1 Restrição de acesso à informação</t>
  </si>
  <si>
    <t>O acesso à informação e as funções dos sistemas de aplicações devem ser restrito de acordo com a política de controle de acesso.</t>
  </si>
  <si>
    <t>9.4.2 Procedimentos seguros de entrada no sistema (log-on)</t>
  </si>
  <si>
    <t>Onde aplicável pela política de controle de acesso, o acesso aos sistemas e aplicações devem ser controlados por um procedimento seguro de entrada no sistema (log-on).</t>
  </si>
  <si>
    <t>9.4.3 Sistema de gerenciamento de senha</t>
  </si>
  <si>
    <t>Sistemas para gerenciamento de senhas devem ser interativos e devem assegurar senhas de qualidade.</t>
  </si>
  <si>
    <t>9.4.4 Uso de programas utilitários privilegiados</t>
  </si>
  <si>
    <t>O uso de programas utilitários que podem ser capazes de sobrepor os controles dos sistemas e aplicações deve ser restrito e estritamente controlado.</t>
  </si>
  <si>
    <t>Solicitar Whitelist / Blacklist de softwares autorizados e questionar se há monitoração</t>
  </si>
  <si>
    <t>9.4.5 Controle de acesso ao código-fonte de programas</t>
  </si>
  <si>
    <t>O acesso ao código-fonte de programa deve ser restrito.</t>
  </si>
  <si>
    <t>Solicitar a relação de colaboradores que possuem acesso aos repositórios de fontes, se houver.
Caso não se tenha fontes, verificar aonde ficam guardadas as versões de softwares fornecidos pelos fabricantes, é desejável que exista um repositório de binários.</t>
  </si>
  <si>
    <t>10.1 Controles criptográficos</t>
  </si>
  <si>
    <t>10.1.1 Política para o uso de controles criptográficos</t>
  </si>
  <si>
    <t>Deve ser desenvolvida e implementada uma política para o uso de controles criptográficos para a proteção da informação.</t>
  </si>
  <si>
    <t xml:space="preserve">Temos que abordar criptografia no transporte e armazenamento, isso inclui certificados SSL e Bitlocker, se for o caso. </t>
  </si>
  <si>
    <t>10.1.2 Gerenciamento de chaves</t>
  </si>
  <si>
    <t>Uma política sobre o uso, proteção e ciclo de vida das chaves criptográficas, deve ser desenvolvida e implementada ao longo de todo o seu ciclo de vida.</t>
  </si>
  <si>
    <t>11 Segurança física e do ambiente</t>
  </si>
  <si>
    <t>11.1 Áreas seguras</t>
  </si>
  <si>
    <t>11.1.1 Perímetro de segurança física</t>
  </si>
  <si>
    <t>Perímetros de segurança devem ser definidos e usados para proteger tanto as áreas que contenham as instalações de processamento da informação como as informações críticas ou sensíveis.</t>
  </si>
  <si>
    <t>11.1.2 Controles de entrada física</t>
  </si>
  <si>
    <t>As áreas seguras devem ser protegidas por controles apropriados de entrada para assegurar que somente pessoas autorizadas tenham acesso permitido.</t>
  </si>
  <si>
    <t>11.1.3 Segurança em escritórios, salas e instalações</t>
  </si>
  <si>
    <t>Deve ser projetada e aplicada segurança física para escritórios, salas e instalações.</t>
  </si>
  <si>
    <t>11.1.4 Proteção contra ameaças externas e do meio-ambiente</t>
  </si>
  <si>
    <t>Devem ser projetadas e aplicadas proteção física contra desastres naturais, ataques maliciosos ou acidentes.</t>
  </si>
  <si>
    <t>11.1.5 Trabalhando em áreas seguras</t>
  </si>
  <si>
    <t>Deve ser projetada e aplicada procedimentos para o trabalho em áreas seguras.</t>
  </si>
  <si>
    <t>11.1.6 Áreas de entrega e de carregamento</t>
  </si>
  <si>
    <t>Pontos de acesso, tais como áreas de entrega e de carregamento e outros pontos em que pessoas não autorizadas possam entrar nas instalações, devem ser controlados e, se possível, isolados das instalações de processamento da informação, para evitar o acesso não autorizado.</t>
  </si>
  <si>
    <t>11.2 Equipamentos</t>
  </si>
  <si>
    <t>11.2.1 Escolha de local e proteção do equipamento</t>
  </si>
  <si>
    <t>Os equipamentos devem ser colocados no local ou protegidos para reduzir os riscos de ameaças e perigos do meio-ambiente, bem como as oportunidades de acesso não autorizado.</t>
  </si>
  <si>
    <t>11.2.2 Utilidades</t>
  </si>
  <si>
    <t>Os equipamentos devem ser protegidos contra falta de energia elétrica e outras interrupções causadas por falhas das utilidades.</t>
  </si>
  <si>
    <t>11.2.3 Segurança do cabeamento</t>
  </si>
  <si>
    <t>O cabeamento de energia e de telecomunicações que transporta dados ou dá suporte aos serviços de informações deve ser protegido contra interceptação, interferência ou danos.</t>
  </si>
  <si>
    <t>11.2.4 Manutenção dos equipamentos</t>
  </si>
  <si>
    <t>Os equipamentos devem ter uma manutenção correta para assegurar sua disponibilidade e integridade permanente.</t>
  </si>
  <si>
    <t>11.2.5 Remoção de ativos</t>
  </si>
  <si>
    <t>Equipamentos, informações ou software não devem ser retirados do local sem autorização prévia.</t>
  </si>
  <si>
    <t>11.2.6 Segurança de equipamentos e ativos fora das dependências da organização</t>
  </si>
  <si>
    <t>Devem ser tomadas medidas de segurança para ativos que operem fora do local, levando em conta os diferentes riscos decorrentes do fato de se trabalhar fora das dependências da organização.</t>
  </si>
  <si>
    <t>11.2.7 Reutilização e alienação seguras de equipamentos</t>
  </si>
  <si>
    <t>Todos os equipamentos que contenham mídias de armazenamento de dados devem ser examinados antes do descarte, para assegurar que todos os dados sensíveis e softwares licenciados tenham sido removidos ou sobre-gravados com segurança.</t>
  </si>
  <si>
    <t>11.2.8 Equipamento de usuário sem monitoração</t>
  </si>
  <si>
    <t>Os usuários devem assegurar que os equipamentos não monitorados tenham proteção adequada.</t>
  </si>
  <si>
    <t>Questionar se há equipamentos ROBO para funções de TI ou do negócio.</t>
  </si>
  <si>
    <t>11.2.9 Política de mesa limpa e tela limpa</t>
  </si>
  <si>
    <t>Deve ser adotada uma política de mesa limpa de papéis e mídias de armazenamento removíveis e uma política de tela limpa para os recursos de processamento da informação.</t>
  </si>
  <si>
    <t>12 Segurança nas operações</t>
  </si>
  <si>
    <t>12.1 Responsabilidades e procedimentos operacionais</t>
  </si>
  <si>
    <t>12.1.1 Documentação dos procedimentos de operação</t>
  </si>
  <si>
    <t>Os procedimentos de operação devem ser documentados e disponibilizados para todos os usuários que necessitam deles.</t>
  </si>
  <si>
    <t>12.1.2 Gestão de mudanças</t>
  </si>
  <si>
    <t>Mudanças na organização, nos processos do negócio, nos recursos de processamento da informação e nos sistemas que afetam a segurança da informação, devem ser controladas.</t>
  </si>
  <si>
    <t>12.1.3 Gestão de capacidade</t>
  </si>
  <si>
    <t>A utilização dos recursos deve ser monitorada, ajustada e as projeções devem ser feitas para necessidades de capacidade futura para garantir o desempenho requerido do sistema.</t>
  </si>
  <si>
    <t>Solicitar plano de capacidade e respectivas diretrizes. Solicitar BOOK dos fornecedores críticos dos últimos 6 meses.</t>
  </si>
  <si>
    <t>12.1.4 Separação dos ambientes de desenvolvimento, teste e de produção</t>
  </si>
  <si>
    <t>Ambientes de desenvolvimento, teste e produção devem ser separados para reduzir os riscos de acessos ou modificações não autorizadas no ambiente de produção.</t>
  </si>
  <si>
    <t>Segregação de funções entre desenvolvimento, homologação e produção. Para validar isso precisamos indicar quais sistemas possuem os respectivos ambientes e quem possui direitos de acesso</t>
  </si>
  <si>
    <t>12.2 Proteção contra malware</t>
  </si>
  <si>
    <t>Assegurar que as informações e os recursos de processamento da informação estão protegidos contra malware.</t>
  </si>
  <si>
    <t>12.2.1 Controles contra malware</t>
  </si>
  <si>
    <t>Devem ser implementados controles de detecção, prevenção e recuperação para proteger contra malware, combinado com um adequado programa de conscientização do usuário.</t>
  </si>
  <si>
    <t>Obter relatório da console do AV e verificar se engine e definições estão atualizados em todos os equipamentos.</t>
  </si>
  <si>
    <t>12.3 Cópias de segurança</t>
  </si>
  <si>
    <t>12.3.1 Cópias de segurança das informações</t>
  </si>
  <si>
    <t>Cópias de segurança das informações, softwares e das imagens do sistema, devem ser efetuadas e testadas regularmente conforme a política de geração de cópias de segurança definida.</t>
  </si>
  <si>
    <t>Aonde firam as mídias? Possui cofre? São criptografadas? Possuem identificação? Solicitar einventário de mídias.</t>
  </si>
  <si>
    <t>12.4 Registros e monitoramento</t>
  </si>
  <si>
    <t>12.4.1 Registros de eventos</t>
  </si>
  <si>
    <t>Registros de eventos (log) de eventos das atividades do usuário, exceções, falhas e eventos de segurança da informação devem ser produzidos, mantidos e analisados criticamente, a intervalos regulares.</t>
  </si>
  <si>
    <t>Solicitar logs dos últimos 3 meses dos sistemas críticos, ferificar a qualidade dos registros. Precisamos ter dcondição de  identificar nos logs as ações realizadas pelos usuários.</t>
  </si>
  <si>
    <t>12.4.2 Proteção das informações dos registros de eventos (logs)</t>
  </si>
  <si>
    <t>As informações dos registros de eventos (log) e seus recursos devem ser protegidas contra acesso não autorizado e adulteração.</t>
  </si>
  <si>
    <t>12.4.3 Registros de eventos (log) de Administrador e Operador</t>
  </si>
  <si>
    <t>As atividades dos administradores e operadores do sistema devem ser registradas e os registros (logs) devem ser protegidos e analisados criticamente, a intervalos regulares.</t>
  </si>
  <si>
    <t>Questionar se os comandos e atividades realizadas em sistemas críticos, activedirectory, dispositivos de rede e sistemas operacionais críticos possuem registro em log. Podemos fazer um teste ao pedir para bloquear um usuário ou desbloquear e verificar se os logs indicam a ação.</t>
  </si>
  <si>
    <t>12.4.4 Sincronização dos relógios</t>
  </si>
  <si>
    <t>Os relógios de todos os sistemas de processamento de informações relevantes, dentro da organização ou do domínio de segurança, devem ser sincronizados com uma fonte de tempo precisa.</t>
  </si>
  <si>
    <t>12.5 Controle de software operacional</t>
  </si>
  <si>
    <t>12.5.1 Instalação de software nos sistemas operacionais</t>
  </si>
  <si>
    <t>Procedimentos para controlar a instalação de software em sistemas operacionais devem ser implementados.</t>
  </si>
  <si>
    <t>Precisa identificar quando um software novo é instalado.</t>
  </si>
  <si>
    <t>12.6 Gestão de vulnerabilidades técnicas</t>
  </si>
  <si>
    <t>12.6.1 Gestão de vulnerabilidades técnicas</t>
  </si>
  <si>
    <t>Informações sobre vulnerabilidades técnicas dos sistemas de informação em uso, devem ser obtidas em tempo hábil, com a exposição da organização a estas vulnerabilidades avaliadas e tomadas as medidas apropriadas para lidar com os riscos associados.</t>
  </si>
  <si>
    <t>Precisa ter diretrizes e SLA para aplicação de patches. Realizar scan de vulnerabilidade periódico e ter governança para solucionar as fragilidades identificadas.</t>
  </si>
  <si>
    <t>12.6.2 Restrições quanto à instalação de software</t>
  </si>
  <si>
    <t>Regras definindo critérios para a instalação de software pelos usuários devem ser estabelecidas e implementadas.</t>
  </si>
  <si>
    <t>12.7 Considerações quanto à auditoria de sistemas de informação</t>
  </si>
  <si>
    <t>12.7.1 Controles de auditoria de sistemas de informação</t>
  </si>
  <si>
    <t>As atividades e requisitos de auditoria envolvendo a verificação nos sistemas operacionais devem ser cuidadosamente planejados e acordados para minimizar interrupção nos processos do negócio.</t>
  </si>
  <si>
    <t>Dimensionamento e planejamento da coleta de informações não pode impactar a performance dos sistemas. Logar tudo é desnecessário.</t>
  </si>
  <si>
    <t>13 Segurança nas comunicações</t>
  </si>
  <si>
    <t>13.1 Gerenciamento da segurança em redes</t>
  </si>
  <si>
    <t>Assegurar a proteção das informações em redes e dos recursos de processamento da informação que os apoiam.</t>
  </si>
  <si>
    <t>13.1.1 Controles de redes</t>
  </si>
  <si>
    <t>As redes devem ser gerenciadas e controladas para proteger as informações nos sistemas e aplicações.</t>
  </si>
  <si>
    <t>13.1.2 Segurança dos serviços de rede</t>
  </si>
  <si>
    <t>Mecanismos de segurança, níveis de serviço e requisitos de gerenciamento de todos os serviços de rede, devem ser identificados e incluídos em qualquer acordo de serviços de rede, tanto para serviços de rede providos internamente como para terceirizados.</t>
  </si>
  <si>
    <t>Questionar SLA com fornecedores de conectividade e especialista em telecomunicações (router, switches, se der pau quem arruma e quando?)</t>
  </si>
  <si>
    <t>13.1.3 Segregação de redes</t>
  </si>
  <si>
    <t>Grupos de serviços de informação, usuários e sistemas de informação devem ser segregados em redes.</t>
  </si>
  <si>
    <t>Questionar quanto ao isolamento de servidores por FIREWALL, DMZ, estações de administradores da rede e desenvolvedores, etc</t>
  </si>
  <si>
    <t>13.2 Transferência de informação</t>
  </si>
  <si>
    <t>13.2.1 Políticas e procedimentos para transferência de informações</t>
  </si>
  <si>
    <t>Políticas, procedimentos e controles de transferências formais, devem ser estabelecidos para proteger a transferência de informações por meio do uso de todos os tipos de recursos de comunicação.</t>
  </si>
  <si>
    <t>13.2.2 Acordos para transferência de informações</t>
  </si>
  <si>
    <t>Devem ser estabelecidos acordos para transferência segura de informações do negócio entre a organização e partes externas.</t>
  </si>
  <si>
    <t>13.2.3 Mensagens eletrônicas</t>
  </si>
  <si>
    <t>As informações que trafegam em mensagens eletrônicas devem ser adequadamente protegidas.</t>
  </si>
  <si>
    <t>13.2.4 Acordos de confidencialidade e não divulgação</t>
  </si>
  <si>
    <t>Os requisitos para confidencialidade ou acordos de não divulgação que reflitam as necessidades da organização para a proteção da informação devem ser identificados, analisados criticamente e documentados.</t>
  </si>
  <si>
    <t>14 Aquisição, desenvolvimento e manutenção de sistemas</t>
  </si>
  <si>
    <t>14.1 Requisitos de segurança de sistemas de informação</t>
  </si>
  <si>
    <t>14.1.1 Análise e especificação dos requisitos de segurança da informação</t>
  </si>
  <si>
    <t>Os requisitos relacionados com segurança da informação devem ser incluídos nos requisitos para novos sistemas de informação ou melhorias dos sistemas de informação existentes.</t>
  </si>
  <si>
    <t>14.1.2 Serviços de aplicação seguros sobre redes públicas</t>
  </si>
  <si>
    <t>As informações envolvidas nos serviços de aplicação que transitam sobre redes públicas devem ser protegidas de atividades fraudulentas, disputas contratuais e divulgação e modificações não autorizadas.</t>
  </si>
  <si>
    <t>Questionar quais os portais que possuem acesso externo pela internet. Questionar se como TI acessa os sistemas remotamente? Desejável segundo fator de autenticação, SSL, Autenticação segura, testes de vulnerabilidades.</t>
  </si>
  <si>
    <t>14.1.3 Protegendo as transações nos aplicativos de serviços</t>
  </si>
  <si>
    <t>Informações envolvidas em transações nos aplicativos de serviços devem ser protegidas para prevenir transmissões incompletas, erros de roteamento, alterações não autorizadas de mensagens, divulgação não autorizada, duplicação ou reapresentação de mensagem não autorizada.</t>
  </si>
  <si>
    <t>14.2 Segurança em processos de desenvolvimento e de suporte</t>
  </si>
  <si>
    <t>Garantir que a segurança da informação está projetada e implementada no ciclo de vida de desenvolvimento dos sistemas de informação.</t>
  </si>
  <si>
    <t>14.2.1 Política de desenvolvimento seguro</t>
  </si>
  <si>
    <t>Regras para o desenvolvimento de sistemas e software devem ser estabelecidas e aplicadas aos desenvolvimentos realizados dentro da organização.</t>
  </si>
  <si>
    <t>Não apenas desenvolvimento seguro, precisa ter diretrizes gerais pelo desenvolvimento de sistemas, caso existam apenas pacotes, importante haver diretrizes quanto a eles visto que  o desenvolvimento segue regras do fornecedor / fabricante</t>
  </si>
  <si>
    <t>14.2.2 Procedimentos para controle de mudanças de sistemas</t>
  </si>
  <si>
    <t>Mudanças em sistemas dentro do ciclo de vida de desenvolvimento devem ser controladas utilizando procedimentos formais de controle de mudanças.</t>
  </si>
  <si>
    <t>14.2.3 Análise crítica técnica das aplicações após mudanças nas plataformas operacionais</t>
  </si>
  <si>
    <t>Aplicações críticas de negócios devem ser analisadas criticamente e testadas quando plataformas operacionais são mudadas, para garantir que não haverá nenhum impacto adverso na operação da organização ou na segurança.</t>
  </si>
  <si>
    <t>Como são formalizados os testes e homologadas as mudanças em sistemas? Há termos de aceite e transição entre ambientes?</t>
  </si>
  <si>
    <t>14.2.4 Restrições sobre mudanças em pacotes de Software</t>
  </si>
  <si>
    <t>Modificações em pacotes de software devem ser desencorajadas e devem estar limitadas às mudanças necessárias, e todas as mudanças devem ser estritamente controladas.</t>
  </si>
  <si>
    <t>14.2.5 Princípios para projetar sistemas seguros</t>
  </si>
  <si>
    <t>Princípios para projetar sistemas seguros devem ser estabelecidos, documentados, mantidos e aplicados para qualquer implementação de sistemas de informação.</t>
  </si>
  <si>
    <t>Requisitos mínimos para novos sistemas serem seguros</t>
  </si>
  <si>
    <t>14.2.6 Ambiente seguro para desenvolvimento</t>
  </si>
  <si>
    <t>As organizações devem estabelecer e proteger adequadamente os ambientes seguros de desenvolvimento, para os esforços de integração e desenvolvimento de sistemas, que cubram todo o ciclo de vida de desenvolvimento de sistema</t>
  </si>
  <si>
    <t>14.2.7 Desenvolvimento terceirizado</t>
  </si>
  <si>
    <t>A organização deve supervisionar e monitorar as atividades de desenvolvimento de sistemas terceirizado.</t>
  </si>
  <si>
    <t>Solicitar contrato dos desenvolvedores</t>
  </si>
  <si>
    <t>14.2.8 Teste de segurança do sistema</t>
  </si>
  <si>
    <t>Testes de funcionalidade de segurança devem ser realizados durante o desenvolvimento de sistemas.</t>
  </si>
  <si>
    <t>Homologação de features de segurança e testes de vulnerabilidades. Questionar se algum sistema passou por testes de segurança no passado.</t>
  </si>
  <si>
    <t>14.2.9 Teste de aceitação de sistemas</t>
  </si>
  <si>
    <t>Programas de testes de aceitação e critérios relacionados devem ser estabelecidos para novos sistemas de informação, atualizações e novas versões.</t>
  </si>
  <si>
    <t>14.3 Dados para teste</t>
  </si>
  <si>
    <t>14.3.1 Proteção dos dados para teste</t>
  </si>
  <si>
    <t>Os dados de teste devem ser selecionados com cuidado, protegidos e controlados.</t>
  </si>
  <si>
    <t>Existe cópia de dados de ambientes de produção para ambientes de testes? Terceiros possuem acessos a esses dados?</t>
  </si>
  <si>
    <t>15 Relacionamento na cadeia de suprimento</t>
  </si>
  <si>
    <t>15.1 Segurança da informação na cadeia de suprimento</t>
  </si>
  <si>
    <t>15.1.1 Política de segurança da informação no relacionamento com os fornecedores</t>
  </si>
  <si>
    <t>Requisitos de segurança da informação para mitigar os riscos associados com o acesso dos fornecedores aos ativos da organização devem ser acordados com o fornecedor e documentados.</t>
  </si>
  <si>
    <t>15.1.2 Identificando segurança da informação nos acordos com fornecedores</t>
  </si>
  <si>
    <r>
      <t xml:space="preserve">Todos os </t>
    </r>
    <r>
      <rPr>
        <b/>
        <sz val="10"/>
        <rFont val="Calibri"/>
        <family val="2"/>
        <scheme val="minor"/>
      </rPr>
      <t>requisitos de segurança da informação</t>
    </r>
    <r>
      <rPr>
        <sz val="10"/>
        <rFont val="Calibri"/>
        <family val="2"/>
        <scheme val="minor"/>
      </rPr>
      <t xml:space="preserve"> relevantes devem ser estabelecidos e acordados com cada fornecedor que possa acessar, processar, armazenar, comunicar, ou prover componentes de infraestrutura de TI para as informações da organização.</t>
    </r>
  </si>
  <si>
    <t>15.1.3 Cadeia de suprimento na tecnologia da comunicação e informação</t>
  </si>
  <si>
    <r>
      <rPr>
        <b/>
        <sz val="10"/>
        <rFont val="Calibri"/>
        <family val="2"/>
        <scheme val="minor"/>
      </rPr>
      <t>Acordos com fornecedores</t>
    </r>
    <r>
      <rPr>
        <sz val="10"/>
        <rFont val="Calibri"/>
        <family val="2"/>
        <scheme val="minor"/>
      </rPr>
      <t xml:space="preserve"> devem incluir requisitos para comtemplar os riscos de segurança da informação associados com a cadeia de suprimento de produtos e serviços de tecnologia das comunicações e informação.</t>
    </r>
  </si>
  <si>
    <t>15.2 Gerenciamento da entrega do serviço do fornecedor</t>
  </si>
  <si>
    <t>15.2.1 Monitoramento e análise crítica de serviços com fornecedores</t>
  </si>
  <si>
    <r>
      <t xml:space="preserve">A organização deve </t>
    </r>
    <r>
      <rPr>
        <b/>
        <sz val="10"/>
        <rFont val="Calibri"/>
        <family val="2"/>
        <scheme val="minor"/>
      </rPr>
      <t>monitorar, analisar criticamente</t>
    </r>
    <r>
      <rPr>
        <sz val="10"/>
        <rFont val="Calibri"/>
        <family val="2"/>
        <scheme val="minor"/>
      </rPr>
      <t xml:space="preserve"> e auditar a intervalos regulares, a entrega dos serviços executados pelos fornecedores.</t>
    </r>
  </si>
  <si>
    <t>15.2.2 Gerenciamento de mudanças para serviços com fornecedores</t>
  </si>
  <si>
    <t>Mudanças no provisionamento dos serviços pelos fornecedores, incluindo manutenção e melhoria das políticas de segurança da informação, dos procedimentos e controles existentes, devem ser gerenciadas, levando-se em conta a criticidade das informações do negócio, dos sistemas e processos envolvidos, e a reavaliação de riscos.</t>
  </si>
  <si>
    <t>16 Gestão de incidentes de segurança da informação</t>
  </si>
  <si>
    <t>16.1 Gestão de incidentes de segurança da informação e melhorias</t>
  </si>
  <si>
    <t>16.1.1 Responsabilidades e procedimentos</t>
  </si>
  <si>
    <t>Responsabilidades e procedimentos de gestão devem ser estabelecidos para assegurar respostas rápidas, efetivas e ordenadas a incidentes de segurança da informação.</t>
  </si>
  <si>
    <t>Há monitoração de segurança do ambiente? Há procedimentos para resposta aos incidentes comuns ao setor de atuação? Há registro formal de incidentes de segurança da informação ou procedimentos para tal? Há procedimentos para o gerenciamento de crises?</t>
  </si>
  <si>
    <t>16.1.2 Notificação de eventos de segurança da informação</t>
  </si>
  <si>
    <t>Os eventos de segurança da informação devem ser relatados através dos canais apropriados da direção, o mais rapidamente possível.</t>
  </si>
  <si>
    <t>Há canal de denúncias? Há canal para informar desvios de políticas ou incidentes de segurança?</t>
  </si>
  <si>
    <t>16.1.3 Notificando fragilidades de segurança da informação</t>
  </si>
  <si>
    <t>Os funcionários e partes externas que usam os sistemas e serviços de informação da organização, devem ser instruídos a registrar e notificar quaisquer fragilidades de segurança da informação, suspeita ou observada, nos sistemas ou serviços.</t>
  </si>
  <si>
    <t>Precisa ser coberto por termos e por treinamento</t>
  </si>
  <si>
    <t>16.1.4 Avaliação e decisão dos eventos de segurança da informação</t>
  </si>
  <si>
    <t>Os eventos de segurança da informação devem ser avaliados e deve ser decidido se eles são classificados como incidentes de segurança da informação.</t>
  </si>
  <si>
    <t>...</t>
  </si>
  <si>
    <t>16.1.5 Resposta aos incidentes de segurança da informação</t>
  </si>
  <si>
    <t>Incidentes de segurança da informação devem ser reportados de acordo com procedimentos documentados.</t>
  </si>
  <si>
    <t>16.1.6 Aprendendo com os incidentes de segurança da informação</t>
  </si>
  <si>
    <t>Os conhecimentos obtidos da análise e resolução dos incidentes de segurança da informação devem ser usados para reduzir a probabilidade ou o impacto de incidentes futuros.</t>
  </si>
  <si>
    <t>16.1.7 Coleta de evidências</t>
  </si>
  <si>
    <t>A organização deve definir e aplicar procedimentos para a identificação, coleta, aquisição e preservação das informações, as quais podem servir como evidências.</t>
  </si>
  <si>
    <t>Há diretrizes de perícia forense na instituição?</t>
  </si>
  <si>
    <t>17 Aspectos da segurança da informação na gestão da continuidade do negócio</t>
  </si>
  <si>
    <t>17.1 Continuidade da segurança da informação</t>
  </si>
  <si>
    <t>A continuidade da segurança da informação deve ser comtemplada nos sistemas de gestão da continuidade do negocio da organização.</t>
  </si>
  <si>
    <t>17.1.1 Planejando a continuidade da segurança da informação</t>
  </si>
  <si>
    <t>A organização deve determinar seus requisitos para a segurança da informação e a continuidade da gestão da segurança da informação em situações adversas, por exemplo, durante uma crise ou desastre.</t>
  </si>
  <si>
    <t>PCN, PCO, BIA, DR e continuidade das operações de TI e segurança da informação. Em uma situação adversa até mesmo as soluçÕes de segurança devem ter alternativas para não deixarem a companhia desprotegida.</t>
  </si>
  <si>
    <t>17.1.2 Implementando a continuidade da segurança da informação</t>
  </si>
  <si>
    <t>A organização deve estabelecer, documentar, implementar e manter processos, procedimentos e controles para assegurar o nível requerido de continuidade para a segurança da informação, durante uma situação adversa.</t>
  </si>
  <si>
    <t>17.1.3 Verificação, análise crítica e avaliação da continuidade da segurança da informação</t>
  </si>
  <si>
    <t>A organização deve verificar os controles de continuidade da segurança da informação, estabelecidos e implementados, á intervalos regulares, para garantir que eles são válidos e eficazes em situações adversas.</t>
  </si>
  <si>
    <t>Testes periódicos das capacidades de continuidade de negócios</t>
  </si>
  <si>
    <t>17.2 Redundâncias</t>
  </si>
  <si>
    <t>17.2.1 Disponibilidade dos recursos de processamento da informação</t>
  </si>
  <si>
    <t>Os recursos de processamento da informação devem ser implementados com redundância suficiente para atender aos requisitos de disponibilidade.</t>
  </si>
  <si>
    <t>Precisamos de um mapa com os principais sistemas, qual a redundância local e qual a alternativa de continuidade (site de DR)</t>
  </si>
  <si>
    <t>18.1 Conformidade com requisitos legais e contratuais</t>
  </si>
  <si>
    <t>18.1.1 Identificação da legislação aplicável e de requisitos contratuais</t>
  </si>
  <si>
    <t>Todos os requisitos legislativos estatutários, regulamentares e contratuais relevantes, e o enfoque da organização para atender a esses requisitos, devem ser explicitamente identificados, documentados e mantidos atualizados para cada sistema de informação da organização.</t>
  </si>
  <si>
    <t>Questionar se existe uma matriz regulamentar por seguimento de negócio</t>
  </si>
  <si>
    <t>18.1.2 Direitos de propriedade intelectual</t>
  </si>
  <si>
    <t>Procedimentos apropriados devem ser implementados para garantir a conformidade com os requisitos legislativos, regulamentares e contratuais relacionados com os direitos de propriedade intelectual, e sobre o uso de produtos de software proprietários.</t>
  </si>
  <si>
    <t>Função de compliance deve ser governada por alguma área dentro da companhia</t>
  </si>
  <si>
    <t>18.1.3 Proteção de registros</t>
  </si>
  <si>
    <t>Registros devem ser protegidos contra perda, destruição, falsificação, acesso não autorizado e liberação não autorizada, de acordo com os requisitos regulamentares, estatutários, contratuais e do negócio.</t>
  </si>
  <si>
    <t>Backup e retenção deve atender aos requisitos legais. Questionar se há guarda externa de informações e solicitar o contrato para verificarmos se há alguma preocupação com a segurança. Não apenas o contrato mas precisamos da relação de ativos custodiados pelos fornecedores de guarda externa.</t>
  </si>
  <si>
    <t>18.1.4 Proteção e privacidade de informações de identificação de pessoal</t>
  </si>
  <si>
    <t>A privacidade e proteção das informações de identificação pessoal devem ser asseguradas conforme requerido por legislação e regulamentação pertinente, quando aplicável.</t>
  </si>
  <si>
    <t>Questionar se existem iniciativas para o mapeamento e proteção de informações pessoais.</t>
  </si>
  <si>
    <t>18.1.5 Regulamentação de controles de criptografia</t>
  </si>
  <si>
    <t>Controles de criptografia devem ser usados em conformidade com todas as leis, acordos, legislação e regulamentações pertinentes.</t>
  </si>
  <si>
    <t>Verificar nos requisitos legais indicados pelo cliente se existem questões de segurança a serem observadas, no tocante a criptografia e outros quesitos.</t>
  </si>
  <si>
    <t>18.2 Análise crítica da segurança da informação</t>
  </si>
  <si>
    <t>Garantir que a segurança da informação está implementada e operada de acordo com as politicas e procedimentos da organização.</t>
  </si>
  <si>
    <t>18.2.1 Análise crítica independente da segurança da informação</t>
  </si>
  <si>
    <t>O enfoque da organização para gerenciar a segurança da informação e a sua implementação (por exemplo, controles, objetivo dos controles, políticas, processos e procedimentos para a segurança da informação) deve ser analisado criticamente, de forma independente, a intervalos planejados, ou quando ocorrerem mudanças significativas.</t>
  </si>
  <si>
    <t>Quem é o responsável por realizar auditorias? Com qual frequencia?</t>
  </si>
  <si>
    <t>18.2.2 Conformidade com as políticas e normas de segurança da informação</t>
  </si>
  <si>
    <t>Os gestores devem analisar criticamente, a intervalos regulares, a conformidade dos procedimentos e do processamento da informação, dentro das suas áreas de responsabilidade, com as normas e políticas de segurança e quaisquer outros requisitos de segurança da informação.</t>
  </si>
  <si>
    <t>Questionar se infraestrutura revisa periódicamente a conformidade do ambiente e processos diante das diretrizes de segurança</t>
  </si>
  <si>
    <t>18.2.3 Análise crítica da conformidade técnica</t>
  </si>
  <si>
    <t>Os sistemas de informação devem ser analisados criticamente, a intervalos regulares, para verificar a conformidade com as normas e políticas de segurança da informação da organização.</t>
  </si>
  <si>
    <t>Questionar quanto a trabalhos anteriores de assessment ou processos de melhoria contíniua.</t>
  </si>
  <si>
    <t>Relação com todos os sistemas da empresa e uma breve descrição, se eles não tiverem, precisamos criar</t>
  </si>
  <si>
    <t>Relação com os principais contratos de fornecedores</t>
  </si>
  <si>
    <t>Solicitar a relação de usuários dos servidores crítivcos (usuários locais e administradores)</t>
  </si>
  <si>
    <t>Treinamento e conscientização</t>
  </si>
  <si>
    <t>Não é feito</t>
  </si>
  <si>
    <t>Fazer sem diretrizes</t>
  </si>
  <si>
    <t>tem regra e é feito pela metade</t>
  </si>
  <si>
    <t>tem regra e é feito 75%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</si>
</sst>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name val="Porsche News Gothic"/>
      <charset val="134"/>
    </font>
    <font>
      <sz val="10"/>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color rgb="FFFF0000"/>
      <name val="Calibri"/>
      <family val="2"/>
      <scheme val="minor"/>
    </font>
    <font>
      <b/>
      <sz val="8"/>
      <color theme="0"/>
      <name val="Calibri"/>
      <family val="2"/>
      <scheme val="minor"/>
    </font>
    <font>
      <b/>
      <sz val="11"/>
      <name val="Calibri"/>
      <family val="2"/>
      <scheme val="minor"/>
    </font>
    <font>
      <sz val="11"/>
      <name val="Calibri"/>
      <family val="2"/>
      <scheme val="minor"/>
    </font>
    <font>
      <sz val="10"/>
      <name val="Calibri"/>
      <family val="2"/>
    </font>
    <font>
      <b/>
      <sz val="10"/>
      <color theme="0"/>
      <name val="Calibri"/>
      <family val="2"/>
      <scheme val="minor"/>
    </font>
    <font>
      <sz val="10"/>
      <name val="Arial"/>
      <family val="2"/>
    </font>
    <font>
      <b/>
      <sz val="10"/>
      <color theme="0"/>
      <name val="Arial"/>
      <family val="2"/>
    </font>
    <font>
      <sz val="10"/>
      <color theme="0"/>
      <name val="Arial"/>
      <family val="2"/>
    </font>
    <font>
      <sz val="10"/>
      <color rgb="FFFF0000"/>
      <name val="Arial"/>
      <family val="2"/>
    </font>
    <font>
      <b/>
      <sz val="16"/>
      <name val="Arial"/>
      <family val="2"/>
    </font>
    <font>
      <sz val="12"/>
      <color indexed="12"/>
      <name val="Arial"/>
      <family val="2"/>
    </font>
    <font>
      <b/>
      <sz val="10"/>
      <name val="Arial"/>
      <family val="2"/>
    </font>
    <font>
      <b/>
      <sz val="12"/>
      <name val="Arial"/>
      <family val="2"/>
    </font>
    <font>
      <b/>
      <sz val="14"/>
      <color indexed="12"/>
      <name val="Arial"/>
      <family val="2"/>
    </font>
    <font>
      <b/>
      <sz val="10"/>
      <color indexed="8"/>
      <name val="Arial"/>
      <family val="2"/>
    </font>
    <font>
      <sz val="12"/>
      <name val="Arial"/>
      <family val="2"/>
    </font>
    <font>
      <sz val="8"/>
      <name val="Arial"/>
      <family val="2"/>
    </font>
    <font>
      <sz val="10"/>
      <color indexed="8"/>
      <name val="Arial"/>
      <family val="2"/>
    </font>
    <font>
      <b/>
      <sz val="10"/>
      <color rgb="FFFF0000"/>
      <name val="Arial"/>
      <family val="2"/>
    </font>
    <font>
      <sz val="8"/>
      <color rgb="FFFF0000"/>
      <name val="Arial"/>
      <family val="2"/>
    </font>
    <font>
      <b/>
      <sz val="14"/>
      <name val="Arial"/>
      <family val="2"/>
    </font>
    <font>
      <b/>
      <i/>
      <sz val="10"/>
      <name val="Arial"/>
      <family val="2"/>
    </font>
    <font>
      <b/>
      <sz val="10"/>
      <color theme="0"/>
      <name val="Porsche News Gothic"/>
      <charset val="134"/>
    </font>
    <font>
      <sz val="14"/>
      <name val="Arial"/>
      <family val="2"/>
    </font>
    <font>
      <b/>
      <sz val="18"/>
      <name val="Arial"/>
      <family val="2"/>
    </font>
    <font>
      <u/>
      <sz val="12"/>
      <color indexed="12"/>
      <name val="Arial"/>
      <family val="2"/>
    </font>
    <font>
      <u/>
      <sz val="12"/>
      <color indexed="12"/>
      <name val="Porsche News Gothic"/>
      <charset val="134"/>
    </font>
    <font>
      <u/>
      <sz val="13"/>
      <color indexed="12"/>
      <name val="Porsche News Gothic"/>
      <charset val="134"/>
    </font>
    <font>
      <b/>
      <sz val="11"/>
      <color indexed="56"/>
      <name val="Calibri"/>
      <family val="2"/>
    </font>
    <font>
      <sz val="11"/>
      <color indexed="8"/>
      <name val="Calibri"/>
      <family val="2"/>
    </font>
    <font>
      <sz val="11"/>
      <color indexed="9"/>
      <name val="Calibri"/>
      <family val="2"/>
    </font>
    <font>
      <sz val="11"/>
      <color indexed="17"/>
      <name val="Calibri"/>
      <family val="2"/>
    </font>
    <font>
      <b/>
      <sz val="18"/>
      <color indexed="56"/>
      <name val="Cambria"/>
      <family val="1"/>
    </font>
    <font>
      <b/>
      <sz val="13"/>
      <color indexed="56"/>
      <name val="Calibri"/>
      <family val="2"/>
    </font>
    <font>
      <sz val="11"/>
      <color indexed="52"/>
      <name val="Calibri"/>
      <family val="2"/>
    </font>
    <font>
      <b/>
      <sz val="11"/>
      <color indexed="9"/>
      <name val="Calibri"/>
      <family val="2"/>
    </font>
    <font>
      <b/>
      <sz val="15"/>
      <color indexed="56"/>
      <name val="Calibri"/>
      <family val="2"/>
    </font>
    <font>
      <b/>
      <sz val="11"/>
      <color indexed="8"/>
      <name val="Calibri"/>
      <family val="2"/>
    </font>
    <font>
      <sz val="11"/>
      <color indexed="20"/>
      <name val="Calibri"/>
      <family val="2"/>
    </font>
    <font>
      <b/>
      <sz val="10"/>
      <name val="Calibri"/>
      <family val="2"/>
      <scheme val="minor"/>
    </font>
    <font>
      <sz val="10"/>
      <name val="Porsche News Gothic"/>
      <charset val="134"/>
    </font>
  </fonts>
  <fills count="33">
    <fill>
      <patternFill patternType="none"/>
    </fill>
    <fill>
      <patternFill patternType="gray125"/>
    </fill>
    <fill>
      <patternFill patternType="solid">
        <fgColor rgb="FFFFFFFF"/>
        <bgColor indexed="64"/>
      </patternFill>
    </fill>
    <fill>
      <patternFill patternType="solid">
        <fgColor theme="8" tint="-0.499984740745262"/>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indexed="9"/>
        <bgColor indexed="26"/>
      </patternFill>
    </fill>
    <fill>
      <patternFill patternType="solid">
        <fgColor rgb="FF002060"/>
        <bgColor indexed="26"/>
      </patternFill>
    </fill>
    <fill>
      <patternFill patternType="solid">
        <fgColor theme="0"/>
        <bgColor indexed="26"/>
      </patternFill>
    </fill>
    <fill>
      <patternFill patternType="solid">
        <fgColor indexed="44"/>
        <bgColor indexed="31"/>
      </patternFill>
    </fill>
    <fill>
      <patternFill patternType="solid">
        <fgColor indexed="53"/>
        <bgColor indexed="52"/>
      </patternFill>
    </fill>
    <fill>
      <patternFill patternType="solid">
        <fgColor indexed="42"/>
        <bgColor indexed="27"/>
      </patternFill>
    </fill>
    <fill>
      <patternFill patternType="solid">
        <fgColor indexed="10"/>
        <bgColor indexed="60"/>
      </patternFill>
    </fill>
    <fill>
      <patternFill patternType="solid">
        <fgColor indexed="52"/>
        <bgColor indexed="51"/>
      </patternFill>
    </fill>
    <fill>
      <patternFill patternType="solid">
        <fgColor indexed="49"/>
        <bgColor indexed="40"/>
      </patternFill>
    </fill>
    <fill>
      <patternFill patternType="solid">
        <fgColor indexed="45"/>
        <bgColor indexed="29"/>
      </patternFill>
    </fill>
    <fill>
      <patternFill patternType="solid">
        <fgColor indexed="27"/>
        <bgColor indexed="41"/>
      </patternFill>
    </fill>
    <fill>
      <patternFill patternType="solid">
        <fgColor indexed="11"/>
        <bgColor indexed="49"/>
      </patternFill>
    </fill>
    <fill>
      <patternFill patternType="solid">
        <fgColor indexed="47"/>
        <bgColor indexed="22"/>
      </patternFill>
    </fill>
    <fill>
      <patternFill patternType="solid">
        <fgColor indexed="29"/>
        <bgColor indexed="45"/>
      </patternFill>
    </fill>
    <fill>
      <patternFill patternType="solid">
        <fgColor indexed="30"/>
        <bgColor indexed="21"/>
      </patternFill>
    </fill>
    <fill>
      <patternFill patternType="solid">
        <fgColor indexed="20"/>
        <bgColor indexed="36"/>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46"/>
        <bgColor indexed="24"/>
      </patternFill>
    </fill>
    <fill>
      <patternFill patternType="solid">
        <fgColor indexed="26"/>
        <bgColor indexed="9"/>
      </patternFill>
    </fill>
    <fill>
      <patternFill patternType="solid">
        <fgColor indexed="62"/>
        <bgColor indexed="56"/>
      </patternFill>
    </fill>
    <fill>
      <patternFill patternType="solid">
        <fgColor indexed="57"/>
        <bgColor indexed="21"/>
      </patternFill>
    </fill>
    <fill>
      <patternFill patternType="solid">
        <fgColor theme="8" tint="0.79998168889431442"/>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thin">
        <color auto="1"/>
      </left>
      <right/>
      <top style="thin">
        <color auto="1"/>
      </top>
      <bottom style="thin">
        <color indexed="8"/>
      </bottom>
      <diagonal/>
    </border>
    <border>
      <left style="thin">
        <color indexed="8"/>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medium">
        <color auto="1"/>
      </left>
      <right style="medium">
        <color auto="1"/>
      </right>
      <top style="medium">
        <color auto="1"/>
      </top>
      <bottom style="medium">
        <color auto="1"/>
      </bottom>
      <diagonal/>
    </border>
    <border>
      <left style="medium">
        <color indexed="8"/>
      </left>
      <right style="medium">
        <color indexed="8"/>
      </right>
      <top style="medium">
        <color indexed="8"/>
      </top>
      <bottom style="medium">
        <color indexed="8"/>
      </bottom>
      <diagonal/>
    </border>
    <border>
      <left/>
      <right/>
      <top/>
      <bottom style="thick">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35" fillId="12" borderId="0" applyNumberFormat="0" applyBorder="0" applyAlignment="0" applyProtection="0"/>
    <xf numFmtId="0" fontId="35" fillId="14" borderId="0" applyNumberFormat="0" applyBorder="0" applyAlignment="0" applyProtection="0"/>
    <xf numFmtId="0" fontId="33" fillId="0" borderId="0" applyNumberFormat="0" applyFill="0" applyBorder="0" applyAlignment="0" applyProtection="0"/>
    <xf numFmtId="0" fontId="35" fillId="27" borderId="0" applyNumberFormat="0" applyBorder="0" applyAlignment="0" applyProtection="0"/>
    <xf numFmtId="0" fontId="35" fillId="19" borderId="0" applyNumberFormat="0" applyBorder="0" applyAlignment="0" applyProtection="0"/>
    <xf numFmtId="0" fontId="35" fillId="28" borderId="0" applyNumberFormat="0" applyBorder="0" applyAlignment="0" applyProtection="0"/>
    <xf numFmtId="0" fontId="35" fillId="21" borderId="0" applyNumberFormat="0" applyBorder="0" applyAlignment="0" applyProtection="0"/>
    <xf numFmtId="0" fontId="35" fillId="18" borderId="0" applyNumberFormat="0" applyBorder="0" applyAlignment="0" applyProtection="0"/>
    <xf numFmtId="0" fontId="35" fillId="28" borderId="0" applyNumberFormat="0" applyBorder="0" applyAlignment="0" applyProtection="0"/>
    <xf numFmtId="0" fontId="35" fillId="21" borderId="0" applyNumberFormat="0" applyBorder="0" applyAlignment="0" applyProtection="0"/>
    <xf numFmtId="0" fontId="35" fillId="27" borderId="0" applyNumberFormat="0" applyBorder="0" applyAlignment="0" applyProtection="0"/>
    <xf numFmtId="0" fontId="35" fillId="18"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5" fillId="22" borderId="0" applyNumberFormat="0" applyBorder="0" applyAlignment="0" applyProtection="0"/>
    <xf numFmtId="0" fontId="35" fillId="20" borderId="0" applyNumberFormat="0" applyBorder="0" applyAlignment="0" applyProtection="0"/>
    <xf numFmtId="0" fontId="35" fillId="28" borderId="0" applyNumberFormat="0" applyBorder="0" applyAlignment="0" applyProtection="0"/>
    <xf numFmtId="0" fontId="35" fillId="12" borderId="0" applyNumberFormat="0" applyBorder="0" applyAlignment="0" applyProtection="0"/>
    <xf numFmtId="0" fontId="35" fillId="25" borderId="0" applyNumberFormat="0" applyBorder="0" applyAlignment="0" applyProtection="0"/>
    <xf numFmtId="0" fontId="35" fillId="12" borderId="0" applyNumberFormat="0" applyBorder="0" applyAlignment="0" applyProtection="0"/>
    <xf numFmtId="0" fontId="35" fillId="22" borderId="0" applyNumberFormat="0" applyBorder="0" applyAlignment="0" applyProtection="0"/>
    <xf numFmtId="0" fontId="35" fillId="20" borderId="0" applyNumberFormat="0" applyBorder="0" applyAlignment="0" applyProtection="0"/>
    <xf numFmtId="0" fontId="35" fillId="28" borderId="0" applyNumberFormat="0" applyBorder="0" applyAlignment="0" applyProtection="0"/>
    <xf numFmtId="0" fontId="35" fillId="12" borderId="0" applyNumberFormat="0" applyBorder="0" applyAlignment="0" applyProtection="0"/>
    <xf numFmtId="0" fontId="35" fillId="25" borderId="0" applyNumberFormat="0" applyBorder="0" applyAlignment="0" applyProtection="0"/>
    <xf numFmtId="0" fontId="36" fillId="23" borderId="0" applyNumberFormat="0" applyBorder="0" applyAlignment="0" applyProtection="0"/>
    <xf numFmtId="0" fontId="36" fillId="22" borderId="0" applyNumberFormat="0" applyBorder="0" applyAlignment="0" applyProtection="0"/>
    <xf numFmtId="0" fontId="36" fillId="20" borderId="0" applyNumberFormat="0" applyBorder="0" applyAlignment="0" applyProtection="0"/>
    <xf numFmtId="0" fontId="36" fillId="24" borderId="0" applyNumberFormat="0" applyBorder="0" applyAlignment="0" applyProtection="0"/>
    <xf numFmtId="0" fontId="36" fillId="17" borderId="0" applyNumberFormat="0" applyBorder="0" applyAlignment="0" applyProtection="0"/>
    <xf numFmtId="0" fontId="36" fillId="16" borderId="0" applyNumberFormat="0" applyBorder="0" applyAlignment="0" applyProtection="0"/>
    <xf numFmtId="0" fontId="36" fillId="23" borderId="0" applyNumberFormat="0" applyBorder="0" applyAlignment="0" applyProtection="0"/>
    <xf numFmtId="0" fontId="36" fillId="22" borderId="0" applyNumberFormat="0" applyBorder="0" applyAlignment="0" applyProtection="0"/>
    <xf numFmtId="0" fontId="36" fillId="20" borderId="0" applyNumberFormat="0" applyBorder="0" applyAlignment="0" applyProtection="0"/>
    <xf numFmtId="0" fontId="36" fillId="24" borderId="0" applyNumberFormat="0" applyBorder="0" applyAlignment="0" applyProtection="0"/>
    <xf numFmtId="0" fontId="36" fillId="17" borderId="0" applyNumberFormat="0" applyBorder="0" applyAlignment="0" applyProtection="0"/>
    <xf numFmtId="0" fontId="36" fillId="16" borderId="0" applyNumberFormat="0" applyBorder="0" applyAlignment="0" applyProtection="0"/>
    <xf numFmtId="0" fontId="36" fillId="30" borderId="0" applyNumberFormat="0" applyBorder="0" applyAlignment="0" applyProtection="0"/>
    <xf numFmtId="0" fontId="36" fillId="15" borderId="0" applyNumberFormat="0" applyBorder="0" applyAlignment="0" applyProtection="0"/>
    <xf numFmtId="0" fontId="36" fillId="31" borderId="0" applyNumberFormat="0" applyBorder="0" applyAlignment="0" applyProtection="0"/>
    <xf numFmtId="0" fontId="36" fillId="24" borderId="0" applyNumberFormat="0" applyBorder="0" applyAlignment="0" applyProtection="0"/>
    <xf numFmtId="0" fontId="36" fillId="17" borderId="0" applyNumberFormat="0" applyBorder="0" applyAlignment="0" applyProtection="0"/>
    <xf numFmtId="0" fontId="36" fillId="13" borderId="0" applyNumberFormat="0" applyBorder="0" applyAlignment="0" applyProtection="0"/>
    <xf numFmtId="0" fontId="44" fillId="18" borderId="0" applyNumberFormat="0" applyBorder="0" applyAlignment="0" applyProtection="0"/>
    <xf numFmtId="0" fontId="46" fillId="0" borderId="0"/>
    <xf numFmtId="0" fontId="41" fillId="26" borderId="29" applyNumberFormat="0" applyAlignment="0" applyProtection="0"/>
    <xf numFmtId="0" fontId="43" fillId="0" borderId="32" applyNumberFormat="0" applyFill="0" applyAlignment="0" applyProtection="0"/>
    <xf numFmtId="0" fontId="37" fillId="14" borderId="0" applyNumberFormat="0" applyBorder="0" applyAlignment="0" applyProtection="0"/>
    <xf numFmtId="0" fontId="42" fillId="0" borderId="30" applyNumberFormat="0" applyFill="0" applyAlignment="0" applyProtection="0"/>
    <xf numFmtId="0" fontId="39" fillId="0" borderId="27" applyNumberFormat="0" applyFill="0" applyAlignment="0" applyProtection="0"/>
    <xf numFmtId="0" fontId="34" fillId="0" borderId="33" applyNumberFormat="0" applyFill="0" applyAlignment="0" applyProtection="0"/>
    <xf numFmtId="0" fontId="34" fillId="0" borderId="0" applyNumberFormat="0" applyFill="0" applyBorder="0" applyAlignment="0" applyProtection="0"/>
    <xf numFmtId="0" fontId="40" fillId="0" borderId="28" applyNumberFormat="0" applyFill="0" applyAlignment="0" applyProtection="0"/>
    <xf numFmtId="0" fontId="46" fillId="29" borderId="31" applyNumberFormat="0" applyAlignment="0" applyProtection="0"/>
    <xf numFmtId="0" fontId="11" fillId="0" borderId="0"/>
    <xf numFmtId="0" fontId="38" fillId="0" borderId="0" applyNumberFormat="0" applyFill="0" applyBorder="0" applyAlignment="0" applyProtection="0"/>
    <xf numFmtId="0" fontId="38" fillId="0" borderId="0" applyNumberFormat="0" applyFill="0" applyBorder="0" applyAlignment="0" applyProtection="0"/>
  </cellStyleXfs>
  <cellXfs count="232">
    <xf numFmtId="0" fontId="0" fillId="0" borderId="0" xfId="0"/>
    <xf numFmtId="0" fontId="1" fillId="0" borderId="0" xfId="0" applyFont="1" applyAlignment="1">
      <alignment horizontal="center" vertical="center" wrapText="1"/>
    </xf>
    <xf numFmtId="0" fontId="1" fillId="0" borderId="0" xfId="0" applyFont="1" applyAlignment="1">
      <alignment vertical="center"/>
    </xf>
    <xf numFmtId="0" fontId="3" fillId="3" borderId="1" xfId="0" applyFont="1" applyFill="1" applyBorder="1" applyAlignment="1">
      <alignment horizont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3" fillId="3" borderId="0" xfId="0" applyFont="1" applyFill="1" applyBorder="1" applyAlignment="1">
      <alignment horizontal="center" wrapText="1"/>
    </xf>
    <xf numFmtId="0" fontId="7" fillId="4" borderId="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 fillId="0" borderId="0" xfId="0" applyFont="1" applyBorder="1" applyAlignment="1">
      <alignment horizontal="left" vertical="center" wrapText="1"/>
    </xf>
    <xf numFmtId="0" fontId="5" fillId="0" borderId="0" xfId="0" applyFont="1" applyBorder="1" applyAlignment="1">
      <alignment horizontal="left" vertical="center" wrapText="1"/>
    </xf>
    <xf numFmtId="0" fontId="1" fillId="0" borderId="0" xfId="0" applyFont="1" applyAlignment="1"/>
    <xf numFmtId="0" fontId="1" fillId="2" borderId="0" xfId="0" applyFont="1" applyFill="1" applyAlignment="1">
      <alignment vertical="center"/>
    </xf>
    <xf numFmtId="0" fontId="11" fillId="0" borderId="0" xfId="0" applyFont="1" applyAlignment="1">
      <alignment horizontal="center"/>
    </xf>
    <xf numFmtId="0" fontId="11" fillId="0" borderId="0" xfId="0" applyFont="1"/>
    <xf numFmtId="0" fontId="12" fillId="8"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11" fillId="9" borderId="0" xfId="0" applyFont="1" applyFill="1" applyBorder="1" applyAlignment="1" applyProtection="1">
      <alignment vertical="center" wrapText="1"/>
    </xf>
    <xf numFmtId="0" fontId="11" fillId="9" borderId="0" xfId="0" applyFont="1" applyFill="1" applyBorder="1" applyAlignment="1" applyProtection="1">
      <alignment wrapText="1"/>
    </xf>
    <xf numFmtId="0" fontId="11" fillId="9" borderId="0" xfId="55" applyFont="1" applyFill="1" applyBorder="1" applyAlignment="1" applyProtection="1">
      <alignment vertical="center"/>
    </xf>
    <xf numFmtId="0" fontId="13" fillId="9" borderId="0" xfId="55" applyFont="1" applyFill="1" applyBorder="1" applyProtection="1"/>
    <xf numFmtId="0" fontId="11" fillId="9" borderId="0" xfId="0" applyFont="1" applyFill="1" applyAlignment="1" applyProtection="1">
      <alignment vertical="top"/>
    </xf>
    <xf numFmtId="0" fontId="11" fillId="9" borderId="0" xfId="55" applyFont="1" applyFill="1" applyBorder="1" applyProtection="1"/>
    <xf numFmtId="2" fontId="13" fillId="9" borderId="0" xfId="55" applyNumberFormat="1" applyFont="1" applyFill="1" applyBorder="1" applyProtection="1"/>
    <xf numFmtId="0" fontId="14" fillId="9" borderId="0" xfId="55" applyFont="1" applyFill="1" applyBorder="1" applyProtection="1"/>
    <xf numFmtId="2" fontId="14" fillId="9" borderId="0" xfId="55" applyNumberFormat="1" applyFont="1" applyFill="1" applyBorder="1" applyProtection="1"/>
    <xf numFmtId="0" fontId="11" fillId="9" borderId="0" xfId="0" applyFont="1" applyFill="1" applyAlignment="1">
      <alignment wrapText="1"/>
    </xf>
    <xf numFmtId="0" fontId="11" fillId="9" borderId="0" xfId="0" applyFont="1" applyFill="1" applyBorder="1" applyAlignment="1">
      <alignment wrapText="1"/>
    </xf>
    <xf numFmtId="0" fontId="11" fillId="9" borderId="0" xfId="0" applyNumberFormat="1" applyFont="1" applyFill="1" applyBorder="1" applyAlignment="1" applyProtection="1">
      <alignment horizontal="center" vertical="top" wrapText="1"/>
    </xf>
    <xf numFmtId="49" fontId="16" fillId="9" borderId="0" xfId="0" applyNumberFormat="1" applyFont="1" applyFill="1" applyBorder="1" applyAlignment="1" applyProtection="1">
      <alignment horizontal="left" vertical="center"/>
    </xf>
    <xf numFmtId="0" fontId="17" fillId="9" borderId="7" xfId="55" applyFont="1" applyFill="1" applyBorder="1" applyAlignment="1" applyProtection="1">
      <alignment horizontal="left" vertical="center"/>
    </xf>
    <xf numFmtId="0" fontId="17" fillId="9" borderId="8" xfId="55" applyFont="1" applyFill="1" applyBorder="1" applyAlignment="1" applyProtection="1">
      <alignment horizontal="left" vertical="center"/>
    </xf>
    <xf numFmtId="0" fontId="11" fillId="9" borderId="9" xfId="0" applyFont="1" applyFill="1" applyBorder="1" applyAlignment="1" applyProtection="1">
      <alignment wrapText="1"/>
    </xf>
    <xf numFmtId="0" fontId="11" fillId="9" borderId="10" xfId="0" applyFont="1" applyFill="1" applyBorder="1" applyAlignment="1" applyProtection="1">
      <alignment wrapText="1"/>
    </xf>
    <xf numFmtId="0" fontId="17" fillId="9" borderId="11" xfId="55" applyFont="1" applyFill="1" applyBorder="1" applyAlignment="1" applyProtection="1">
      <alignment horizontal="left" vertical="center"/>
    </xf>
    <xf numFmtId="0" fontId="17" fillId="9" borderId="12" xfId="55" applyFont="1" applyFill="1" applyBorder="1" applyAlignment="1" applyProtection="1">
      <alignment horizontal="left" vertical="center"/>
    </xf>
    <xf numFmtId="0" fontId="11" fillId="9" borderId="13" xfId="0" applyFont="1" applyFill="1" applyBorder="1" applyAlignment="1" applyProtection="1">
      <alignment wrapText="1"/>
    </xf>
    <xf numFmtId="0" fontId="11" fillId="9" borderId="14" xfId="0" applyFont="1" applyFill="1" applyBorder="1" applyAlignment="1" applyProtection="1">
      <alignment wrapText="1"/>
    </xf>
    <xf numFmtId="0" fontId="17" fillId="9" borderId="15" xfId="55" applyFont="1" applyFill="1" applyBorder="1" applyAlignment="1" applyProtection="1">
      <alignment horizontal="left" vertical="center"/>
    </xf>
    <xf numFmtId="14" fontId="17" fillId="9" borderId="12" xfId="55" applyNumberFormat="1" applyFont="1" applyFill="1" applyBorder="1" applyAlignment="1" applyProtection="1">
      <alignment horizontal="left" vertical="center"/>
    </xf>
    <xf numFmtId="0" fontId="11" fillId="9" borderId="13" xfId="55" applyFont="1" applyFill="1" applyBorder="1" applyAlignment="1" applyProtection="1">
      <alignment horizontal="left" vertical="center"/>
    </xf>
    <xf numFmtId="0" fontId="11" fillId="9" borderId="13" xfId="55" applyFont="1" applyFill="1" applyBorder="1" applyAlignment="1" applyProtection="1">
      <alignment vertical="center"/>
    </xf>
    <xf numFmtId="0" fontId="17" fillId="9" borderId="14" xfId="55" applyFont="1" applyFill="1" applyBorder="1" applyAlignment="1" applyProtection="1">
      <alignment horizontal="center" vertical="center"/>
    </xf>
    <xf numFmtId="2" fontId="18" fillId="9" borderId="3" xfId="55" applyNumberFormat="1" applyFont="1" applyFill="1" applyBorder="1" applyAlignment="1" applyProtection="1">
      <alignment horizontal="center" vertical="center"/>
    </xf>
    <xf numFmtId="2" fontId="19" fillId="9" borderId="6" xfId="55" applyNumberFormat="1" applyFont="1" applyFill="1" applyBorder="1" applyAlignment="1" applyProtection="1">
      <alignment horizontal="left" vertical="center"/>
    </xf>
    <xf numFmtId="0" fontId="20" fillId="9" borderId="3" xfId="55" applyFont="1" applyFill="1" applyBorder="1" applyAlignment="1" applyProtection="1">
      <alignment vertical="center" wrapText="1"/>
    </xf>
    <xf numFmtId="0" fontId="11" fillId="9" borderId="6" xfId="55" applyFont="1" applyFill="1" applyBorder="1" applyAlignment="1" applyProtection="1">
      <alignment vertical="center"/>
    </xf>
    <xf numFmtId="2" fontId="21" fillId="9" borderId="0" xfId="55" applyNumberFormat="1" applyFont="1" applyFill="1" applyBorder="1" applyAlignment="1" applyProtection="1">
      <alignment horizontal="center" vertical="center"/>
    </xf>
    <xf numFmtId="0" fontId="0" fillId="0" borderId="0" xfId="0" applyBorder="1" applyAlignment="1">
      <alignment vertical="center"/>
    </xf>
    <xf numFmtId="0" fontId="17" fillId="9" borderId="0" xfId="55" applyFont="1" applyFill="1" applyBorder="1" applyAlignment="1" applyProtection="1">
      <alignment horizontal="left" vertical="center" wrapText="1"/>
    </xf>
    <xf numFmtId="2" fontId="18" fillId="9" borderId="0" xfId="55" applyNumberFormat="1" applyFont="1" applyFill="1" applyBorder="1" applyAlignment="1" applyProtection="1">
      <alignment horizontal="center" vertical="center"/>
    </xf>
    <xf numFmtId="0" fontId="11" fillId="9" borderId="17" xfId="55" applyFont="1" applyFill="1" applyBorder="1" applyAlignment="1" applyProtection="1">
      <alignment vertical="center"/>
    </xf>
    <xf numFmtId="0" fontId="17" fillId="9" borderId="16" xfId="55" applyFont="1" applyFill="1" applyBorder="1" applyProtection="1"/>
    <xf numFmtId="0" fontId="11" fillId="9" borderId="17" xfId="55" applyFont="1" applyFill="1" applyBorder="1" applyProtection="1"/>
    <xf numFmtId="0" fontId="11" fillId="9" borderId="0" xfId="0" applyFont="1" applyFill="1" applyAlignment="1">
      <alignment vertical="top"/>
    </xf>
    <xf numFmtId="0" fontId="17" fillId="9" borderId="18" xfId="55" applyFont="1" applyFill="1" applyBorder="1" applyProtection="1"/>
    <xf numFmtId="0" fontId="11" fillId="9" borderId="19" xfId="55" applyFont="1" applyFill="1" applyBorder="1" applyProtection="1"/>
    <xf numFmtId="0" fontId="11" fillId="9" borderId="20" xfId="55" applyFont="1" applyFill="1" applyBorder="1" applyProtection="1"/>
    <xf numFmtId="0" fontId="17" fillId="9" borderId="0" xfId="55" applyFont="1" applyFill="1" applyBorder="1" applyProtection="1"/>
    <xf numFmtId="0" fontId="11" fillId="9" borderId="0" xfId="55" applyFont="1" applyFill="1" applyBorder="1" applyAlignment="1" applyProtection="1">
      <alignment vertical="top"/>
    </xf>
    <xf numFmtId="0" fontId="11" fillId="9" borderId="0" xfId="55" applyFont="1" applyFill="1" applyBorder="1" applyAlignment="1" applyProtection="1">
      <alignment wrapText="1"/>
    </xf>
    <xf numFmtId="0" fontId="12" fillId="10" borderId="21" xfId="55" applyFont="1" applyFill="1" applyBorder="1" applyAlignment="1" applyProtection="1">
      <alignment horizontal="center" vertical="center" wrapText="1"/>
    </xf>
    <xf numFmtId="0" fontId="12" fillId="10" borderId="22" xfId="55" applyFont="1" applyFill="1" applyBorder="1" applyAlignment="1" applyProtection="1">
      <alignment horizontal="center" vertical="center" wrapText="1"/>
    </xf>
    <xf numFmtId="0" fontId="22" fillId="0" borderId="23" xfId="0" applyFont="1" applyFill="1" applyBorder="1" applyAlignment="1" applyProtection="1"/>
    <xf numFmtId="0" fontId="11" fillId="0" borderId="23" xfId="55" applyFont="1" applyFill="1" applyBorder="1" applyProtection="1"/>
    <xf numFmtId="0" fontId="11" fillId="0" borderId="22" xfId="55" applyFont="1" applyFill="1" applyBorder="1" applyAlignment="1" applyProtection="1">
      <alignment horizontal="center"/>
    </xf>
    <xf numFmtId="0" fontId="23" fillId="0" borderId="22" xfId="55" applyNumberFormat="1" applyFont="1" applyFill="1" applyBorder="1" applyAlignment="1" applyProtection="1">
      <alignment horizontal="center" vertical="top"/>
    </xf>
    <xf numFmtId="1" fontId="23" fillId="0" borderId="22" xfId="55" applyNumberFormat="1" applyFont="1" applyFill="1" applyBorder="1" applyAlignment="1" applyProtection="1">
      <alignment horizontal="center" vertical="top"/>
    </xf>
    <xf numFmtId="0" fontId="23" fillId="0" borderId="22" xfId="55" applyNumberFormat="1" applyFont="1" applyFill="1" applyBorder="1" applyAlignment="1" applyProtection="1">
      <alignment horizontal="center" vertical="center"/>
    </xf>
    <xf numFmtId="0" fontId="13" fillId="9" borderId="0" xfId="0" applyFont="1" applyFill="1" applyBorder="1" applyAlignment="1" applyProtection="1">
      <alignment vertical="center" wrapText="1"/>
    </xf>
    <xf numFmtId="0" fontId="14" fillId="9" borderId="0" xfId="0" applyFont="1" applyFill="1" applyBorder="1" applyAlignment="1" applyProtection="1">
      <alignment vertical="center" wrapText="1"/>
    </xf>
    <xf numFmtId="0" fontId="13" fillId="9" borderId="0" xfId="0" applyFont="1" applyFill="1" applyBorder="1" applyAlignment="1" applyProtection="1">
      <alignment wrapText="1"/>
    </xf>
    <xf numFmtId="0" fontId="14" fillId="9" borderId="0" xfId="0" applyFont="1" applyFill="1" applyBorder="1" applyAlignment="1" applyProtection="1">
      <alignment wrapText="1"/>
    </xf>
    <xf numFmtId="0" fontId="17" fillId="9" borderId="0" xfId="55" applyFont="1" applyFill="1" applyBorder="1" applyAlignment="1" applyProtection="1">
      <alignment horizontal="center" vertical="center"/>
    </xf>
    <xf numFmtId="2" fontId="13" fillId="9" borderId="0" xfId="55" applyNumberFormat="1" applyFont="1" applyFill="1" applyBorder="1" applyAlignment="1" applyProtection="1">
      <alignment vertical="center"/>
    </xf>
    <xf numFmtId="0" fontId="14" fillId="9" borderId="0" xfId="55" applyFont="1" applyFill="1" applyBorder="1" applyAlignment="1" applyProtection="1">
      <alignment vertical="center"/>
    </xf>
    <xf numFmtId="0" fontId="13" fillId="9" borderId="0" xfId="0" applyFont="1" applyFill="1" applyAlignment="1">
      <alignment vertical="top"/>
    </xf>
    <xf numFmtId="0" fontId="13" fillId="9" borderId="0" xfId="0" applyFont="1" applyFill="1" applyAlignment="1" applyProtection="1">
      <alignment vertical="top"/>
    </xf>
    <xf numFmtId="0" fontId="13" fillId="9" borderId="0" xfId="0" applyFont="1" applyFill="1" applyAlignment="1">
      <alignment wrapText="1"/>
    </xf>
    <xf numFmtId="1" fontId="13" fillId="9" borderId="0" xfId="0" applyNumberFormat="1" applyFont="1" applyFill="1" applyBorder="1" applyAlignment="1" applyProtection="1">
      <alignment vertical="center" wrapText="1"/>
    </xf>
    <xf numFmtId="2" fontId="14" fillId="7" borderId="0" xfId="55" applyNumberFormat="1" applyFont="1" applyFill="1" applyBorder="1" applyAlignment="1" applyProtection="1">
      <alignment horizontal="center" wrapText="1"/>
    </xf>
    <xf numFmtId="0" fontId="14" fillId="7" borderId="0" xfId="55" applyFont="1" applyFill="1" applyBorder="1" applyAlignment="1" applyProtection="1">
      <alignment horizontal="center" wrapText="1"/>
    </xf>
    <xf numFmtId="4" fontId="23" fillId="0" borderId="22" xfId="55" applyNumberFormat="1" applyFont="1" applyFill="1" applyBorder="1" applyAlignment="1" applyProtection="1">
      <alignment horizontal="center" vertical="top"/>
    </xf>
    <xf numFmtId="2" fontId="14" fillId="7" borderId="0" xfId="55" applyNumberFormat="1" applyFont="1" applyFill="1" applyBorder="1" applyProtection="1"/>
    <xf numFmtId="2" fontId="14" fillId="7" borderId="0" xfId="55" applyNumberFormat="1" applyFont="1" applyFill="1" applyBorder="1" applyAlignment="1" applyProtection="1">
      <alignment horizontal="center"/>
    </xf>
    <xf numFmtId="0" fontId="14" fillId="9" borderId="0" xfId="55" applyFont="1" applyFill="1" applyBorder="1" applyAlignment="1" applyProtection="1">
      <alignment horizontal="center"/>
    </xf>
    <xf numFmtId="1" fontId="23" fillId="0" borderId="22" xfId="55" applyNumberFormat="1" applyFont="1" applyFill="1" applyBorder="1" applyAlignment="1" applyProtection="1">
      <alignment horizontal="center" vertical="center"/>
    </xf>
    <xf numFmtId="2" fontId="14" fillId="9" borderId="0" xfId="55" applyNumberFormat="1" applyFont="1" applyFill="1" applyBorder="1" applyAlignment="1" applyProtection="1">
      <alignment vertical="center"/>
    </xf>
    <xf numFmtId="0" fontId="13" fillId="9" borderId="0" xfId="55" applyFont="1" applyFill="1" applyBorder="1" applyAlignment="1" applyProtection="1">
      <alignment vertical="center"/>
    </xf>
    <xf numFmtId="0" fontId="14" fillId="7" borderId="0" xfId="55" applyFont="1" applyFill="1" applyBorder="1" applyAlignment="1" applyProtection="1">
      <alignment wrapText="1"/>
    </xf>
    <xf numFmtId="0" fontId="14" fillId="7" borderId="0" xfId="55" applyFont="1" applyFill="1" applyBorder="1" applyProtection="1"/>
    <xf numFmtId="2" fontId="14" fillId="6" borderId="0" xfId="55" applyNumberFormat="1" applyFont="1" applyFill="1" applyBorder="1" applyProtection="1"/>
    <xf numFmtId="0" fontId="14" fillId="7" borderId="0" xfId="0" applyFont="1" applyFill="1" applyBorder="1" applyAlignment="1" applyProtection="1">
      <alignment vertical="top"/>
    </xf>
    <xf numFmtId="0" fontId="14" fillId="7" borderId="0" xfId="55" applyFont="1" applyFill="1" applyBorder="1" applyAlignment="1" applyProtection="1"/>
    <xf numFmtId="2" fontId="24" fillId="9" borderId="0" xfId="55" applyNumberFormat="1" applyFont="1" applyFill="1" applyBorder="1" applyAlignment="1" applyProtection="1">
      <alignment horizontal="right"/>
    </xf>
    <xf numFmtId="2" fontId="24" fillId="9" borderId="0" xfId="55" applyNumberFormat="1" applyFont="1" applyFill="1" applyBorder="1" applyAlignment="1" applyProtection="1">
      <alignment horizontal="right" vertical="center"/>
    </xf>
    <xf numFmtId="2" fontId="25" fillId="9" borderId="0" xfId="55" applyNumberFormat="1" applyFont="1" applyFill="1" applyBorder="1" applyAlignment="1" applyProtection="1">
      <alignment vertical="center"/>
    </xf>
    <xf numFmtId="2" fontId="12" fillId="9" borderId="0" xfId="55" applyNumberFormat="1" applyFont="1" applyFill="1" applyBorder="1" applyAlignment="1" applyProtection="1">
      <alignment horizontal="center" vertical="center"/>
    </xf>
    <xf numFmtId="0" fontId="11" fillId="11" borderId="0" xfId="0" applyFont="1" applyFill="1" applyBorder="1" applyAlignment="1" applyProtection="1">
      <alignment vertical="top"/>
    </xf>
    <xf numFmtId="0" fontId="11" fillId="11" borderId="0" xfId="0" applyFont="1" applyFill="1" applyBorder="1" applyAlignment="1" applyProtection="1">
      <alignment horizontal="center" vertical="center"/>
    </xf>
    <xf numFmtId="49" fontId="11" fillId="11" borderId="0" xfId="0" applyNumberFormat="1" applyFont="1" applyFill="1" applyBorder="1" applyAlignment="1" applyProtection="1">
      <alignment horizontal="center" vertical="top" wrapText="1"/>
    </xf>
    <xf numFmtId="49" fontId="11" fillId="7" borderId="0" xfId="0" applyNumberFormat="1" applyFont="1" applyFill="1" applyBorder="1" applyAlignment="1" applyProtection="1">
      <alignment vertical="top"/>
    </xf>
    <xf numFmtId="0" fontId="17" fillId="11" borderId="0" xfId="0" applyFont="1" applyFill="1" applyBorder="1" applyAlignment="1" applyProtection="1">
      <alignment vertical="top"/>
    </xf>
    <xf numFmtId="49" fontId="11" fillId="11" borderId="0" xfId="0" applyNumberFormat="1" applyFont="1" applyFill="1" applyBorder="1" applyAlignment="1" applyProtection="1">
      <alignment horizontal="center" vertical="top"/>
    </xf>
    <xf numFmtId="49" fontId="11" fillId="9" borderId="0" xfId="0" applyNumberFormat="1" applyFont="1" applyFill="1" applyBorder="1" applyAlignment="1" applyProtection="1">
      <alignment horizontal="center" vertical="top" wrapText="1"/>
    </xf>
    <xf numFmtId="0" fontId="11" fillId="11" borderId="0" xfId="0" applyNumberFormat="1" applyFont="1" applyFill="1" applyBorder="1" applyAlignment="1">
      <alignment horizontal="center" vertical="top" wrapText="1"/>
    </xf>
    <xf numFmtId="49" fontId="11" fillId="11" borderId="0" xfId="0" applyNumberFormat="1" applyFont="1" applyFill="1" applyBorder="1" applyAlignment="1" applyProtection="1">
      <alignment horizontal="left" vertical="center"/>
    </xf>
    <xf numFmtId="0" fontId="11" fillId="7" borderId="0" xfId="0" applyFont="1" applyFill="1" applyBorder="1" applyAlignment="1">
      <alignment wrapText="1"/>
    </xf>
    <xf numFmtId="0" fontId="17" fillId="11" borderId="0" xfId="0" applyFont="1" applyFill="1" applyBorder="1" applyAlignment="1">
      <alignment wrapText="1"/>
    </xf>
    <xf numFmtId="49" fontId="11" fillId="11" borderId="0" xfId="0" applyNumberFormat="1" applyFont="1" applyFill="1" applyBorder="1" applyAlignment="1">
      <alignment horizontal="center" vertical="top" wrapText="1"/>
    </xf>
    <xf numFmtId="0" fontId="17" fillId="11" borderId="22" xfId="55" applyFont="1" applyFill="1" applyBorder="1" applyAlignment="1" applyProtection="1">
      <alignment vertical="center"/>
    </xf>
    <xf numFmtId="0" fontId="17" fillId="11" borderId="24" xfId="55" applyFont="1" applyFill="1" applyBorder="1" applyAlignment="1" applyProtection="1">
      <alignment vertical="center"/>
    </xf>
    <xf numFmtId="0" fontId="17" fillId="11" borderId="0" xfId="0" applyFont="1" applyFill="1" applyBorder="1" applyAlignment="1" applyProtection="1">
      <alignment horizontal="center" vertical="center"/>
    </xf>
    <xf numFmtId="0" fontId="11" fillId="11" borderId="25" xfId="0" applyFont="1" applyFill="1" applyBorder="1" applyAlignment="1" applyProtection="1">
      <alignment horizontal="center" vertical="center" wrapText="1"/>
    </xf>
    <xf numFmtId="49" fontId="11" fillId="7" borderId="0" xfId="0" applyNumberFormat="1" applyFont="1" applyFill="1" applyBorder="1" applyAlignment="1">
      <alignment horizontal="left" vertical="center"/>
    </xf>
    <xf numFmtId="0" fontId="17" fillId="11" borderId="0" xfId="0" applyFont="1" applyFill="1" applyBorder="1" applyAlignment="1">
      <alignment horizontal="left" vertical="center"/>
    </xf>
    <xf numFmtId="0" fontId="22" fillId="11" borderId="0" xfId="0" applyFont="1" applyFill="1" applyBorder="1" applyAlignment="1" applyProtection="1">
      <alignment horizontal="center" vertical="center"/>
    </xf>
    <xf numFmtId="49" fontId="26" fillId="11" borderId="0" xfId="0" applyNumberFormat="1" applyFont="1" applyFill="1" applyBorder="1" applyAlignment="1" applyProtection="1">
      <alignment horizontal="center" vertical="top" wrapText="1"/>
    </xf>
    <xf numFmtId="49" fontId="26" fillId="7" borderId="0" xfId="0" applyNumberFormat="1" applyFont="1" applyFill="1" applyBorder="1" applyAlignment="1" applyProtection="1">
      <alignment vertical="top"/>
    </xf>
    <xf numFmtId="0" fontId="26" fillId="11" borderId="0" xfId="0" applyFont="1" applyFill="1" applyBorder="1" applyAlignment="1" applyProtection="1">
      <alignment vertical="top"/>
    </xf>
    <xf numFmtId="0" fontId="17" fillId="11" borderId="0" xfId="0" applyFont="1" applyFill="1" applyBorder="1" applyAlignment="1" applyProtection="1">
      <alignment horizontal="center" vertical="top"/>
    </xf>
    <xf numFmtId="1" fontId="11" fillId="11" borderId="25" xfId="0" applyNumberFormat="1" applyFont="1" applyFill="1" applyBorder="1" applyAlignment="1" applyProtection="1">
      <alignment horizontal="center" vertical="center"/>
    </xf>
    <xf numFmtId="0" fontId="11" fillId="7" borderId="0" xfId="0" applyFont="1" applyFill="1" applyBorder="1" applyAlignment="1" applyProtection="1">
      <alignment horizontal="left" vertical="top" wrapText="1"/>
    </xf>
    <xf numFmtId="0" fontId="17" fillId="11" borderId="0" xfId="0" applyFont="1" applyFill="1" applyBorder="1" applyAlignment="1" applyProtection="1">
      <alignment horizontal="center" vertical="top" wrapText="1"/>
    </xf>
    <xf numFmtId="1" fontId="11" fillId="11" borderId="0" xfId="0" applyNumberFormat="1" applyFont="1" applyFill="1" applyBorder="1" applyAlignment="1" applyProtection="1">
      <alignment horizontal="center" vertical="center"/>
    </xf>
    <xf numFmtId="1" fontId="11" fillId="11" borderId="25" xfId="0" applyNumberFormat="1" applyFont="1" applyFill="1" applyBorder="1" applyAlignment="1" applyProtection="1">
      <alignment horizontal="center" vertical="center"/>
      <protection locked="0"/>
    </xf>
    <xf numFmtId="0" fontId="26" fillId="11" borderId="0" xfId="0" applyFont="1" applyFill="1" applyBorder="1" applyAlignment="1" applyProtection="1">
      <alignment horizontal="center" vertical="top"/>
    </xf>
    <xf numFmtId="1" fontId="11" fillId="11" borderId="26" xfId="0" applyNumberFormat="1" applyFont="1" applyFill="1" applyBorder="1" applyAlignment="1" applyProtection="1">
      <alignment horizontal="center" vertical="center"/>
      <protection locked="0"/>
    </xf>
    <xf numFmtId="49" fontId="11" fillId="7" borderId="0" xfId="0" applyNumberFormat="1" applyFont="1" applyFill="1" applyBorder="1" applyAlignment="1" applyProtection="1">
      <alignment horizontal="left" vertical="top" wrapText="1"/>
    </xf>
    <xf numFmtId="1" fontId="11" fillId="11" borderId="0" xfId="0" applyNumberFormat="1" applyFont="1" applyFill="1" applyBorder="1" applyAlignment="1" applyProtection="1">
      <alignment horizontal="center" vertical="center"/>
      <protection locked="0"/>
    </xf>
    <xf numFmtId="49" fontId="11" fillId="11" borderId="0" xfId="0" applyNumberFormat="1" applyFont="1" applyFill="1" applyBorder="1" applyAlignment="1">
      <alignment horizontal="center" vertical="top"/>
    </xf>
    <xf numFmtId="49" fontId="11" fillId="7" borderId="0" xfId="0" applyNumberFormat="1" applyFont="1" applyFill="1" applyBorder="1" applyAlignment="1" applyProtection="1">
      <alignment horizontal="left" vertical="top"/>
    </xf>
    <xf numFmtId="0" fontId="27" fillId="11" borderId="0" xfId="0" applyFont="1" applyFill="1" applyBorder="1" applyAlignment="1" applyProtection="1">
      <alignment horizontal="center" vertical="top" wrapText="1"/>
    </xf>
    <xf numFmtId="0" fontId="26" fillId="11" borderId="0" xfId="0" applyNumberFormat="1" applyFont="1" applyFill="1" applyBorder="1" applyAlignment="1" applyProtection="1">
      <alignment horizontal="center" vertical="top" wrapText="1"/>
    </xf>
    <xf numFmtId="0" fontId="17" fillId="11" borderId="0" xfId="0" applyFont="1" applyFill="1" applyBorder="1" applyAlignment="1" applyProtection="1">
      <alignment horizontal="left" vertical="top" wrapText="1"/>
    </xf>
    <xf numFmtId="0" fontId="17" fillId="11" borderId="0" xfId="0" applyFont="1" applyFill="1" applyBorder="1" applyAlignment="1" applyProtection="1">
      <alignment horizontal="left" vertical="top"/>
    </xf>
    <xf numFmtId="1" fontId="11" fillId="7" borderId="25" xfId="0" applyNumberFormat="1" applyFont="1" applyFill="1" applyBorder="1" applyAlignment="1" applyProtection="1">
      <alignment horizontal="center" vertical="center"/>
      <protection locked="0"/>
    </xf>
    <xf numFmtId="49" fontId="11" fillId="7" borderId="0" xfId="0" applyNumberFormat="1" applyFont="1" applyFill="1" applyBorder="1" applyAlignment="1" applyProtection="1">
      <alignment horizontal="center" vertical="top" wrapText="1"/>
    </xf>
    <xf numFmtId="0" fontId="17" fillId="7" borderId="0" xfId="0" applyFont="1" applyFill="1" applyBorder="1" applyAlignment="1" applyProtection="1">
      <alignment horizontal="left" vertical="top" wrapText="1"/>
    </xf>
    <xf numFmtId="1" fontId="11" fillId="7" borderId="0" xfId="0" applyNumberFormat="1" applyFont="1" applyFill="1" applyBorder="1" applyAlignment="1" applyProtection="1">
      <alignment horizontal="center" vertical="center"/>
    </xf>
    <xf numFmtId="0" fontId="17" fillId="7" borderId="0" xfId="0" applyFont="1" applyFill="1" applyBorder="1" applyAlignment="1" applyProtection="1">
      <alignment vertical="top"/>
    </xf>
    <xf numFmtId="49" fontId="11" fillId="7" borderId="0" xfId="0" applyNumberFormat="1" applyFont="1" applyFill="1" applyBorder="1" applyAlignment="1" applyProtection="1">
      <alignment horizontal="center" vertical="top"/>
    </xf>
    <xf numFmtId="1" fontId="11" fillId="7" borderId="26" xfId="0" applyNumberFormat="1" applyFont="1" applyFill="1" applyBorder="1" applyAlignment="1" applyProtection="1">
      <alignment horizontal="center" vertical="center"/>
      <protection locked="0"/>
    </xf>
    <xf numFmtId="1" fontId="11" fillId="7" borderId="0" xfId="0" applyNumberFormat="1" applyFont="1" applyFill="1" applyBorder="1" applyAlignment="1" applyProtection="1">
      <alignment horizontal="center" vertical="center"/>
      <protection locked="0"/>
    </xf>
    <xf numFmtId="49" fontId="17" fillId="7" borderId="0" xfId="0" applyNumberFormat="1" applyFont="1" applyFill="1" applyBorder="1" applyAlignment="1" applyProtection="1">
      <alignment horizontal="left" vertical="top" wrapText="1"/>
    </xf>
    <xf numFmtId="49" fontId="26" fillId="7" borderId="0" xfId="0" applyNumberFormat="1" applyFont="1" applyFill="1" applyBorder="1" applyAlignment="1" applyProtection="1">
      <alignment vertical="top" wrapText="1"/>
    </xf>
    <xf numFmtId="0" fontId="17" fillId="7" borderId="0" xfId="0" applyFont="1" applyFill="1" applyBorder="1" applyAlignment="1" applyProtection="1">
      <alignment horizontal="center" vertical="top" wrapText="1"/>
    </xf>
    <xf numFmtId="0" fontId="27" fillId="7" borderId="0" xfId="0" applyFont="1" applyFill="1" applyBorder="1" applyAlignment="1" applyProtection="1">
      <alignment horizontal="center" vertical="top" wrapText="1"/>
    </xf>
    <xf numFmtId="0" fontId="0" fillId="0" borderId="0" xfId="0" applyAlignment="1">
      <alignment wrapText="1"/>
    </xf>
    <xf numFmtId="0" fontId="28" fillId="8" borderId="1" xfId="0" applyFont="1" applyFill="1" applyBorder="1" applyAlignment="1">
      <alignment horizontal="center" vertical="center"/>
    </xf>
    <xf numFmtId="0" fontId="28" fillId="8"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11" fillId="9" borderId="0" xfId="0" applyFont="1" applyFill="1" applyAlignment="1">
      <alignment vertical="center" wrapText="1"/>
    </xf>
    <xf numFmtId="0" fontId="11" fillId="9" borderId="0" xfId="0" applyFont="1" applyFill="1" applyAlignment="1">
      <alignment vertical="center"/>
    </xf>
    <xf numFmtId="0" fontId="29" fillId="9" borderId="0" xfId="0" applyFont="1" applyFill="1" applyAlignment="1">
      <alignment vertical="center" wrapText="1"/>
    </xf>
    <xf numFmtId="0" fontId="11" fillId="9" borderId="0" xfId="0" applyFont="1" applyFill="1" applyBorder="1" applyAlignment="1">
      <alignment vertical="center"/>
    </xf>
    <xf numFmtId="0" fontId="11" fillId="9" borderId="0" xfId="0" applyFont="1" applyFill="1"/>
    <xf numFmtId="0" fontId="11" fillId="9" borderId="0" xfId="45" applyFont="1" applyFill="1"/>
    <xf numFmtId="0" fontId="11" fillId="9" borderId="0" xfId="0" applyNumberFormat="1" applyFont="1" applyFill="1" applyBorder="1" applyAlignment="1">
      <alignment horizontal="center" vertical="center" wrapText="1"/>
    </xf>
    <xf numFmtId="0" fontId="30" fillId="9" borderId="0" xfId="45" applyFont="1" applyFill="1" applyBorder="1" applyAlignment="1" applyProtection="1">
      <alignment horizontal="left" vertical="center"/>
    </xf>
    <xf numFmtId="0" fontId="11" fillId="9" borderId="0" xfId="0" applyFont="1" applyFill="1" applyBorder="1" applyAlignment="1">
      <alignment vertical="center" wrapText="1"/>
    </xf>
    <xf numFmtId="0" fontId="11" fillId="9" borderId="0" xfId="0" applyNumberFormat="1" applyFont="1" applyFill="1" applyBorder="1" applyAlignment="1">
      <alignment horizontal="center" vertical="top" wrapText="1"/>
    </xf>
    <xf numFmtId="0" fontId="30" fillId="9" borderId="0" xfId="45" applyFont="1" applyFill="1" applyBorder="1" applyAlignment="1" applyProtection="1">
      <alignment horizontal="left" vertical="top" wrapText="1"/>
    </xf>
    <xf numFmtId="0" fontId="21" fillId="9" borderId="0" xfId="45" applyFont="1" applyFill="1" applyBorder="1" applyAlignment="1">
      <alignment vertical="center" wrapText="1"/>
    </xf>
    <xf numFmtId="0" fontId="31" fillId="9" borderId="22" xfId="3" applyNumberFormat="1" applyFont="1" applyFill="1" applyBorder="1" applyAlignment="1" applyProtection="1">
      <alignment vertical="center" wrapText="1"/>
      <protection locked="0"/>
    </xf>
    <xf numFmtId="0" fontId="29" fillId="9" borderId="0" xfId="0" applyFont="1" applyFill="1" applyBorder="1" applyAlignment="1">
      <alignment vertical="center" wrapText="1"/>
    </xf>
    <xf numFmtId="0" fontId="21" fillId="9" borderId="0" xfId="0" applyFont="1" applyFill="1" applyBorder="1" applyAlignment="1">
      <alignment vertical="center" wrapText="1"/>
    </xf>
    <xf numFmtId="0" fontId="32" fillId="9" borderId="22" xfId="3" applyNumberFormat="1" applyFont="1" applyFill="1" applyBorder="1" applyAlignment="1" applyProtection="1">
      <alignment vertical="center" wrapText="1"/>
      <protection locked="0"/>
    </xf>
    <xf numFmtId="0" fontId="32" fillId="9" borderId="1" xfId="3" applyNumberFormat="1" applyFont="1" applyFill="1" applyBorder="1" applyAlignment="1" applyProtection="1">
      <alignment vertical="center" wrapText="1"/>
      <protection locked="0"/>
    </xf>
    <xf numFmtId="0" fontId="32" fillId="9" borderId="0" xfId="3" applyNumberFormat="1" applyFont="1" applyFill="1" applyBorder="1" applyAlignment="1" applyProtection="1">
      <alignment vertical="center" wrapText="1"/>
      <protection locked="0"/>
    </xf>
    <xf numFmtId="0" fontId="33" fillId="9" borderId="22" xfId="3" applyNumberFormat="1" applyFill="1" applyBorder="1" applyAlignment="1" applyProtection="1">
      <alignment vertical="center" wrapText="1"/>
      <protection locked="0"/>
    </xf>
    <xf numFmtId="0" fontId="21" fillId="9" borderId="0" xfId="0" applyFont="1" applyFill="1" applyBorder="1" applyAlignment="1">
      <alignment wrapText="1"/>
    </xf>
    <xf numFmtId="0" fontId="32" fillId="9" borderId="22" xfId="3" applyNumberFormat="1" applyFont="1" applyFill="1" applyBorder="1" applyAlignment="1" applyProtection="1">
      <alignment vertical="top" wrapText="1"/>
      <protection locked="0"/>
    </xf>
    <xf numFmtId="0" fontId="0" fillId="0" borderId="1" xfId="0" quotePrefix="1" applyFill="1" applyBorder="1"/>
    <xf numFmtId="0" fontId="0" fillId="0" borderId="0" xfId="0" applyFill="1"/>
    <xf numFmtId="0" fontId="10" fillId="3" borderId="5" xfId="0" applyFont="1" applyFill="1" applyBorder="1" applyAlignment="1">
      <alignment horizontal="center" vertical="center" wrapText="1"/>
    </xf>
    <xf numFmtId="0" fontId="0" fillId="0" borderId="0" xfId="0" applyFont="1" applyFill="1"/>
    <xf numFmtId="0" fontId="0" fillId="0" borderId="35" xfId="0" applyBorder="1"/>
    <xf numFmtId="0" fontId="1" fillId="0" borderId="35" xfId="0" applyFont="1" applyBorder="1" applyAlignment="1">
      <alignment vertical="center" wrapText="1"/>
    </xf>
    <xf numFmtId="0" fontId="1" fillId="0" borderId="35" xfId="0" applyFont="1" applyBorder="1" applyAlignment="1">
      <alignment wrapText="1"/>
    </xf>
    <xf numFmtId="0" fontId="1" fillId="7" borderId="35" xfId="0" applyFont="1" applyFill="1" applyBorder="1" applyAlignment="1">
      <alignment horizontal="left" vertical="top" wrapText="1"/>
    </xf>
    <xf numFmtId="0" fontId="7" fillId="0" borderId="35" xfId="0" applyFont="1" applyFill="1" applyBorder="1" applyAlignment="1">
      <alignment horizontal="center" vertical="center" wrapText="1"/>
    </xf>
    <xf numFmtId="0" fontId="1" fillId="0" borderId="35" xfId="0" applyFont="1" applyFill="1" applyBorder="1" applyAlignment="1">
      <alignment horizontal="center" vertical="center" wrapText="1"/>
    </xf>
    <xf numFmtId="1" fontId="2" fillId="0" borderId="35" xfId="0" applyNumberFormat="1" applyFont="1" applyFill="1" applyBorder="1" applyAlignment="1">
      <alignment horizontal="center" vertical="center" wrapText="1"/>
    </xf>
    <xf numFmtId="0" fontId="7" fillId="0" borderId="35" xfId="0" applyFont="1" applyBorder="1" applyAlignment="1">
      <alignment horizontal="center" vertical="center" wrapText="1"/>
    </xf>
    <xf numFmtId="0" fontId="1" fillId="0" borderId="35" xfId="0" applyFont="1" applyBorder="1" applyAlignment="1">
      <alignment horizontal="center" vertical="center" wrapText="1"/>
    </xf>
    <xf numFmtId="0" fontId="0" fillId="0" borderId="0" xfId="0" applyFont="1"/>
    <xf numFmtId="0" fontId="2" fillId="32" borderId="35" xfId="0" applyFont="1" applyFill="1" applyBorder="1" applyAlignment="1" applyProtection="1">
      <alignment horizontal="center" vertical="center" wrapText="1"/>
      <protection locked="0"/>
    </xf>
    <xf numFmtId="0" fontId="7" fillId="32" borderId="35" xfId="0" applyFont="1" applyFill="1" applyBorder="1" applyAlignment="1" applyProtection="1">
      <alignment horizontal="left" vertical="center" wrapText="1"/>
      <protection locked="0"/>
    </xf>
    <xf numFmtId="0" fontId="8" fillId="32" borderId="35" xfId="0" applyFont="1" applyFill="1" applyBorder="1" applyAlignment="1" applyProtection="1">
      <alignment horizontal="center" vertical="center" wrapText="1"/>
      <protection locked="0"/>
    </xf>
    <xf numFmtId="0" fontId="1" fillId="32" borderId="35" xfId="0" applyFont="1" applyFill="1" applyBorder="1" applyAlignment="1" applyProtection="1">
      <alignment horizontal="center" vertical="center" wrapText="1"/>
      <protection locked="0"/>
    </xf>
    <xf numFmtId="0" fontId="1" fillId="32" borderId="35" xfId="0" applyFont="1" applyFill="1" applyBorder="1" applyAlignment="1" applyProtection="1">
      <alignment horizontal="left" vertical="center" wrapText="1"/>
      <protection locked="0"/>
    </xf>
    <xf numFmtId="0" fontId="45" fillId="32" borderId="35" xfId="0" applyFont="1" applyFill="1" applyBorder="1" applyAlignment="1" applyProtection="1">
      <alignment horizontal="left" vertical="top" wrapText="1"/>
      <protection locked="0"/>
    </xf>
    <xf numFmtId="0" fontId="1" fillId="32" borderId="35" xfId="0" applyFont="1" applyFill="1" applyBorder="1" applyAlignment="1" applyProtection="1">
      <alignment vertical="center" wrapText="1"/>
      <protection locked="0"/>
    </xf>
    <xf numFmtId="0" fontId="1" fillId="32" borderId="35" xfId="0" applyFont="1" applyFill="1" applyBorder="1" applyAlignment="1" applyProtection="1">
      <alignment horizontal="left" vertical="top" wrapText="1"/>
      <protection locked="0"/>
    </xf>
    <xf numFmtId="0" fontId="9" fillId="32" borderId="35" xfId="0" applyFont="1" applyFill="1" applyBorder="1" applyAlignment="1" applyProtection="1">
      <alignment vertical="center" wrapText="1"/>
      <protection locked="0"/>
    </xf>
    <xf numFmtId="0" fontId="0" fillId="32" borderId="35" xfId="0" applyFont="1" applyFill="1" applyBorder="1" applyProtection="1">
      <protection locked="0"/>
    </xf>
    <xf numFmtId="0" fontId="45" fillId="32" borderId="35" xfId="0" applyFont="1" applyFill="1" applyBorder="1" applyAlignment="1" applyProtection="1">
      <alignment horizontal="left" vertical="center" wrapText="1"/>
      <protection locked="0"/>
    </xf>
    <xf numFmtId="0" fontId="15" fillId="9" borderId="0" xfId="0" applyFont="1" applyFill="1" applyBorder="1" applyAlignment="1" applyProtection="1">
      <alignment horizontal="left" vertical="center" wrapText="1"/>
    </xf>
    <xf numFmtId="0" fontId="0" fillId="0" borderId="0" xfId="0" applyAlignment="1">
      <alignment vertical="center" wrapText="1"/>
    </xf>
    <xf numFmtId="0" fontId="0" fillId="0" borderId="35" xfId="0" applyFont="1" applyBorder="1"/>
    <xf numFmtId="0" fontId="1" fillId="0" borderId="35" xfId="0" applyFont="1" applyBorder="1" applyAlignment="1">
      <alignment horizontal="left" vertical="center" wrapText="1"/>
    </xf>
    <xf numFmtId="0" fontId="0" fillId="0" borderId="35" xfId="0" applyFont="1" applyBorder="1" applyAlignment="1">
      <alignment vertical="center" wrapText="1"/>
    </xf>
    <xf numFmtId="14" fontId="17" fillId="11" borderId="24" xfId="55" applyNumberFormat="1" applyFont="1" applyFill="1" applyBorder="1" applyAlignment="1" applyProtection="1">
      <alignment horizontal="center" vertical="center"/>
    </xf>
    <xf numFmtId="0" fontId="17" fillId="11" borderId="23" xfId="55" applyFont="1" applyFill="1" applyBorder="1" applyAlignment="1" applyProtection="1">
      <alignment horizontal="center" vertical="center"/>
    </xf>
    <xf numFmtId="0" fontId="17" fillId="11" borderId="34" xfId="55" applyFont="1" applyFill="1" applyBorder="1" applyAlignment="1" applyProtection="1">
      <alignment horizontal="center" vertical="center"/>
    </xf>
    <xf numFmtId="0" fontId="17" fillId="11" borderId="24" xfId="55" applyFont="1" applyFill="1" applyBorder="1" applyAlignment="1" applyProtection="1">
      <alignment horizontal="center" vertical="center"/>
    </xf>
    <xf numFmtId="0" fontId="15" fillId="9" borderId="0" xfId="0" applyFont="1" applyFill="1" applyBorder="1" applyAlignment="1" applyProtection="1">
      <alignment horizontal="left" vertical="center" wrapText="1"/>
    </xf>
    <xf numFmtId="0" fontId="17" fillId="9" borderId="1" xfId="55" applyFont="1" applyFill="1" applyBorder="1" applyAlignment="1" applyProtection="1">
      <alignment horizontal="left" vertical="center" wrapText="1"/>
    </xf>
    <xf numFmtId="0" fontId="17" fillId="9" borderId="2" xfId="55" applyFont="1" applyFill="1" applyBorder="1" applyAlignment="1" applyProtection="1">
      <alignment horizontal="left" vertical="center" wrapText="1"/>
    </xf>
    <xf numFmtId="0" fontId="11" fillId="9" borderId="16" xfId="55" applyFont="1" applyFill="1" applyBorder="1" applyAlignment="1" applyProtection="1">
      <alignment horizontal="left" vertical="center" wrapText="1"/>
    </xf>
    <xf numFmtId="0" fontId="11" fillId="9" borderId="0" xfId="55" applyFont="1" applyFill="1" applyBorder="1" applyAlignment="1" applyProtection="1">
      <alignment horizontal="left" vertical="center" wrapText="1"/>
    </xf>
    <xf numFmtId="0" fontId="0" fillId="0" borderId="0" xfId="0" applyAlignment="1">
      <alignment vertical="center" wrapText="1"/>
    </xf>
    <xf numFmtId="0" fontId="12" fillId="10" borderId="21" xfId="55" applyFont="1" applyFill="1" applyBorder="1" applyAlignment="1" applyProtection="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cellXfs>
  <cellStyles count="58">
    <cellStyle name="20% - Accent1" xfId="4" xr:uid="{00000000-0005-0000-0000-000010000000}"/>
    <cellStyle name="20% - Accent2" xfId="8" xr:uid="{00000000-0005-0000-0000-000031000000}"/>
    <cellStyle name="20% - Accent3" xfId="2" xr:uid="{00000000-0005-0000-0000-000005000000}"/>
    <cellStyle name="20% - Accent4" xfId="9" xr:uid="{00000000-0005-0000-0000-000036000000}"/>
    <cellStyle name="20% - Accent5" xfId="5" xr:uid="{00000000-0005-0000-0000-000012000000}"/>
    <cellStyle name="20% - Accent6" xfId="10" xr:uid="{00000000-0005-0000-0000-000039000000}"/>
    <cellStyle name="20% - Akzent1" xfId="11" xr:uid="{00000000-0005-0000-0000-00003A000000}"/>
    <cellStyle name="20% - Akzent2" xfId="12" xr:uid="{00000000-0005-0000-0000-00003B000000}"/>
    <cellStyle name="20% - Akzent3" xfId="13" xr:uid="{00000000-0005-0000-0000-00003C000000}"/>
    <cellStyle name="20% - Akzent4" xfId="6" xr:uid="{00000000-0005-0000-0000-000014000000}"/>
    <cellStyle name="20% - Akzent5" xfId="14" xr:uid="{00000000-0005-0000-0000-00003D000000}"/>
    <cellStyle name="20% - Akzent6" xfId="7" xr:uid="{00000000-0005-0000-0000-00001F000000}"/>
    <cellStyle name="40% - Accent1" xfId="1" xr:uid="{00000000-0005-0000-0000-000001000000}"/>
    <cellStyle name="40% - Accent2" xfId="15" xr:uid="{00000000-0005-0000-0000-00003E000000}"/>
    <cellStyle name="40% - Accent3" xfId="16" xr:uid="{00000000-0005-0000-0000-00003F000000}"/>
    <cellStyle name="40% - Accent4" xfId="17" xr:uid="{00000000-0005-0000-0000-000040000000}"/>
    <cellStyle name="40% - Accent5" xfId="18" xr:uid="{00000000-0005-0000-0000-000041000000}"/>
    <cellStyle name="40% - Accent6" xfId="19" xr:uid="{00000000-0005-0000-0000-000042000000}"/>
    <cellStyle name="40% - Akzent1" xfId="20" xr:uid="{00000000-0005-0000-0000-000043000000}"/>
    <cellStyle name="40% - Akzent2" xfId="21" xr:uid="{00000000-0005-0000-0000-000044000000}"/>
    <cellStyle name="40% - Akzent3" xfId="22" xr:uid="{00000000-0005-0000-0000-000045000000}"/>
    <cellStyle name="40% - Akzent4" xfId="23" xr:uid="{00000000-0005-0000-0000-000046000000}"/>
    <cellStyle name="40% - Akzent5" xfId="24" xr:uid="{00000000-0005-0000-0000-000047000000}"/>
    <cellStyle name="40% - Akzent6" xfId="25" xr:uid="{00000000-0005-0000-0000-000048000000}"/>
    <cellStyle name="60% - Accent1" xfId="26" xr:uid="{00000000-0005-0000-0000-000049000000}"/>
    <cellStyle name="60% - Accent2" xfId="27" xr:uid="{00000000-0005-0000-0000-00004A000000}"/>
    <cellStyle name="60% - Accent3" xfId="28" xr:uid="{00000000-0005-0000-0000-00004B000000}"/>
    <cellStyle name="60% - Accent4" xfId="29" xr:uid="{00000000-0005-0000-0000-00004C000000}"/>
    <cellStyle name="60% - Accent5" xfId="30" xr:uid="{00000000-0005-0000-0000-00004D000000}"/>
    <cellStyle name="60% - Accent6" xfId="31" xr:uid="{00000000-0005-0000-0000-00004E000000}"/>
    <cellStyle name="60% - Akzent1" xfId="32" xr:uid="{00000000-0005-0000-0000-00004F000000}"/>
    <cellStyle name="60% - Akzent2" xfId="33" xr:uid="{00000000-0005-0000-0000-000050000000}"/>
    <cellStyle name="60% - Akzent3" xfId="34" xr:uid="{00000000-0005-0000-0000-000051000000}"/>
    <cellStyle name="60% - Akzent4" xfId="35" xr:uid="{00000000-0005-0000-0000-000052000000}"/>
    <cellStyle name="60% - Akzent5" xfId="36" xr:uid="{00000000-0005-0000-0000-000053000000}"/>
    <cellStyle name="60% - Akzent6" xfId="37" xr:uid="{00000000-0005-0000-0000-000054000000}"/>
    <cellStyle name="Accent1" xfId="38" xr:uid="{00000000-0005-0000-0000-000055000000}"/>
    <cellStyle name="Accent2" xfId="39" xr:uid="{00000000-0005-0000-0000-000056000000}"/>
    <cellStyle name="Accent3" xfId="40" xr:uid="{00000000-0005-0000-0000-000057000000}"/>
    <cellStyle name="Accent4" xfId="41" xr:uid="{00000000-0005-0000-0000-000058000000}"/>
    <cellStyle name="Accent5" xfId="42" xr:uid="{00000000-0005-0000-0000-000059000000}"/>
    <cellStyle name="Accent6" xfId="43" xr:uid="{00000000-0005-0000-0000-00005A000000}"/>
    <cellStyle name="Bad" xfId="44" xr:uid="{00000000-0005-0000-0000-00005B000000}"/>
    <cellStyle name="Check Cell" xfId="46" xr:uid="{00000000-0005-0000-0000-00005D000000}"/>
    <cellStyle name="Ergebnis 1" xfId="47" xr:uid="{00000000-0005-0000-0000-00005E000000}"/>
    <cellStyle name="Good" xfId="48" xr:uid="{00000000-0005-0000-0000-00005F000000}"/>
    <cellStyle name="Heading 1" xfId="49" xr:uid="{00000000-0005-0000-0000-000060000000}"/>
    <cellStyle name="Heading 2" xfId="50" xr:uid="{00000000-0005-0000-0000-000061000000}"/>
    <cellStyle name="Heading 3" xfId="51" xr:uid="{00000000-0005-0000-0000-000062000000}"/>
    <cellStyle name="Heading 4" xfId="52" xr:uid="{00000000-0005-0000-0000-000063000000}"/>
    <cellStyle name="Hiperlink" xfId="3" builtinId="8"/>
    <cellStyle name="Linked Cell" xfId="53" xr:uid="{00000000-0005-0000-0000-000064000000}"/>
    <cellStyle name="Normal" xfId="0" builtinId="0"/>
    <cellStyle name="Note" xfId="54" xr:uid="{00000000-0005-0000-0000-000065000000}"/>
    <cellStyle name="Standard_05_Benchmark" xfId="55" xr:uid="{00000000-0005-0000-0000-000066000000}"/>
    <cellStyle name="Standard_Questions-Results-Report-ActionPlan-BestPractice_DE_2010-06-17a" xfId="45" xr:uid="{00000000-0005-0000-0000-00005C000000}"/>
    <cellStyle name="Title" xfId="56" xr:uid="{00000000-0005-0000-0000-000067000000}"/>
    <cellStyle name="Überschrift 5" xfId="57" xr:uid="{00000000-0005-0000-0000-000068000000}"/>
  </cellStyles>
  <dxfs count="17">
    <dxf>
      <font>
        <b/>
        <i val="0"/>
        <color indexed="57"/>
      </font>
    </dxf>
    <dxf>
      <font>
        <b/>
        <i val="0"/>
        <color indexed="52"/>
      </font>
    </dxf>
    <dxf>
      <font>
        <b/>
        <i val="0"/>
        <color indexed="10"/>
      </font>
    </dxf>
    <dxf>
      <font>
        <b val="0"/>
        <i val="0"/>
        <color theme="1"/>
      </font>
    </dxf>
    <dxf>
      <font>
        <b/>
        <i val="0"/>
        <color indexed="57"/>
      </font>
    </dxf>
    <dxf>
      <font>
        <b/>
        <i val="0"/>
        <color indexed="52"/>
      </font>
    </dxf>
    <dxf>
      <font>
        <b/>
        <i val="0"/>
        <color indexed="10"/>
      </font>
    </dxf>
    <dxf>
      <font>
        <b val="0"/>
        <i val="0"/>
        <color theme="1"/>
      </font>
    </dxf>
    <dxf>
      <font>
        <b/>
        <i val="0"/>
        <color indexed="57"/>
      </font>
    </dxf>
    <dxf>
      <font>
        <b/>
        <i val="0"/>
        <color indexed="52"/>
      </font>
    </dxf>
    <dxf>
      <font>
        <b/>
        <i val="0"/>
        <color indexed="10"/>
      </font>
    </dxf>
    <dxf>
      <font>
        <b val="0"/>
        <i val="0"/>
        <color theme="1"/>
      </font>
    </dxf>
    <dxf>
      <font>
        <color rgb="FF9C0006"/>
      </font>
      <fill>
        <patternFill patternType="solid">
          <bgColor rgb="FFFFC7CE"/>
        </patternFill>
      </fill>
    </dxf>
    <dxf>
      <font>
        <b/>
        <i val="0"/>
        <color indexed="57"/>
      </font>
    </dxf>
    <dxf>
      <font>
        <b/>
        <i val="0"/>
        <color indexed="52"/>
      </font>
    </dxf>
    <dxf>
      <font>
        <b/>
        <i val="0"/>
        <color indexed="10"/>
      </font>
    </dxf>
    <dxf>
      <font>
        <b val="0"/>
        <i val="0"/>
        <color theme="1"/>
      </font>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570018349476"/>
          <c:y val="0.11551155115511599"/>
          <c:w val="0.40454153407815202"/>
          <c:h val="0.69505002468750798"/>
        </c:manualLayout>
      </c:layout>
      <c:radarChart>
        <c:radarStyle val="filled"/>
        <c:varyColors val="0"/>
        <c:ser>
          <c:idx val="1"/>
          <c:order val="0"/>
          <c:tx>
            <c:strRef>
              <c:f>Maturidade!$G$20</c:f>
              <c:strCache>
                <c:ptCount val="1"/>
                <c:pt idx="0">
                  <c:v>Target</c:v>
                </c:pt>
              </c:strCache>
            </c:strRef>
          </c:tx>
          <c:spPr>
            <a:solidFill>
              <a:schemeClr val="tx2">
                <a:lumMod val="20000"/>
                <a:lumOff val="80000"/>
              </a:schemeClr>
            </a:solidFill>
            <a:ln w="25400">
              <a:solidFill>
                <a:srgbClr val="0070C0"/>
              </a:solidFill>
              <a:prstDash val="solid"/>
            </a:ln>
          </c:spPr>
          <c:cat>
            <c:strRef>
              <c:f>Maturidade!$R$38:$R$51</c:f>
              <c:strCache>
                <c:ptCount val="14"/>
                <c:pt idx="0">
                  <c:v>5  Políticas de Segurança da Informação</c:v>
                </c:pt>
                <c:pt idx="1">
                  <c:v>6 Organização da Segurança da Informação</c:v>
                </c:pt>
                <c:pt idx="2">
                  <c:v>7 Segurança em Recursos Humanos</c:v>
                </c:pt>
                <c:pt idx="3">
                  <c:v>8 Gestão de Ativos</c:v>
                </c:pt>
                <c:pt idx="4">
                  <c:v>9 Controle de Acesso</c:v>
                </c:pt>
                <c:pt idx="5">
                  <c:v>10 Criptografia</c:v>
                </c:pt>
                <c:pt idx="6">
                  <c:v>11 Segurança Física e do Ambiente</c:v>
                </c:pt>
                <c:pt idx="7">
                  <c:v>12 Segurança nas Operações</c:v>
                </c:pt>
                <c:pt idx="8">
                  <c:v>13 Segurança nas Comunicações</c:v>
                </c:pt>
                <c:pt idx="9">
                  <c:v>14 Aquisição, Desenvolvimento e Manutenção de Sistemas</c:v>
                </c:pt>
                <c:pt idx="10">
                  <c:v>15 Relacionamento na Cadeia de Suprimento</c:v>
                </c:pt>
                <c:pt idx="11">
                  <c:v>16 Gestão de Incidentes de Segurança da Informação</c:v>
                </c:pt>
                <c:pt idx="12">
                  <c:v>17 Aspectos da Segurança da Informação na Gestão da Continuidade do Negócio</c:v>
                </c:pt>
                <c:pt idx="13">
                  <c:v>18 Conformidade</c:v>
                </c:pt>
              </c:strCache>
            </c:strRef>
          </c:cat>
          <c:val>
            <c:numRef>
              <c:f>Maturidade!$O$21:$O$34</c:f>
              <c:numCache>
                <c:formatCode>0.00</c:formatCode>
                <c:ptCount val="14"/>
                <c:pt idx="0">
                  <c:v>3</c:v>
                </c:pt>
                <c:pt idx="1">
                  <c:v>3</c:v>
                </c:pt>
                <c:pt idx="2">
                  <c:v>3</c:v>
                </c:pt>
                <c:pt idx="3">
                  <c:v>3</c:v>
                </c:pt>
                <c:pt idx="4">
                  <c:v>3</c:v>
                </c:pt>
                <c:pt idx="5">
                  <c:v>3</c:v>
                </c:pt>
                <c:pt idx="6">
                  <c:v>3</c:v>
                </c:pt>
                <c:pt idx="7">
                  <c:v>3</c:v>
                </c:pt>
                <c:pt idx="8">
                  <c:v>3</c:v>
                </c:pt>
                <c:pt idx="9">
                  <c:v>3</c:v>
                </c:pt>
                <c:pt idx="10">
                  <c:v>3</c:v>
                </c:pt>
                <c:pt idx="11">
                  <c:v>3</c:v>
                </c:pt>
                <c:pt idx="12">
                  <c:v>3</c:v>
                </c:pt>
                <c:pt idx="13">
                  <c:v>3</c:v>
                </c:pt>
              </c:numCache>
            </c:numRef>
          </c:val>
          <c:extLst>
            <c:ext xmlns:c16="http://schemas.microsoft.com/office/drawing/2014/chart" uri="{C3380CC4-5D6E-409C-BE32-E72D297353CC}">
              <c16:uniqueId val="{00000000-9B03-4B5B-8133-4AEBF64EE920}"/>
            </c:ext>
          </c:extLst>
        </c:ser>
        <c:ser>
          <c:idx val="2"/>
          <c:order val="1"/>
          <c:tx>
            <c:strRef>
              <c:f>Maturidade!$I$20</c:f>
              <c:strCache>
                <c:ptCount val="1"/>
                <c:pt idx="0">
                  <c:v>Projeto</c:v>
                </c:pt>
              </c:strCache>
            </c:strRef>
          </c:tx>
          <c:spPr>
            <a:solidFill>
              <a:schemeClr val="accent3">
                <a:lumMod val="20000"/>
                <a:lumOff val="80000"/>
              </a:schemeClr>
            </a:solidFill>
            <a:ln w="28575">
              <a:solidFill>
                <a:srgbClr val="00B050"/>
              </a:solidFill>
            </a:ln>
          </c:spPr>
          <c:cat>
            <c:strRef>
              <c:f>Maturidade!$R$38:$R$51</c:f>
              <c:strCache>
                <c:ptCount val="14"/>
                <c:pt idx="0">
                  <c:v>5  Políticas de Segurança da Informação</c:v>
                </c:pt>
                <c:pt idx="1">
                  <c:v>6 Organização da Segurança da Informação</c:v>
                </c:pt>
                <c:pt idx="2">
                  <c:v>7 Segurança em Recursos Humanos</c:v>
                </c:pt>
                <c:pt idx="3">
                  <c:v>8 Gestão de Ativos</c:v>
                </c:pt>
                <c:pt idx="4">
                  <c:v>9 Controle de Acesso</c:v>
                </c:pt>
                <c:pt idx="5">
                  <c:v>10 Criptografia</c:v>
                </c:pt>
                <c:pt idx="6">
                  <c:v>11 Segurança Física e do Ambiente</c:v>
                </c:pt>
                <c:pt idx="7">
                  <c:v>12 Segurança nas Operações</c:v>
                </c:pt>
                <c:pt idx="8">
                  <c:v>13 Segurança nas Comunicações</c:v>
                </c:pt>
                <c:pt idx="9">
                  <c:v>14 Aquisição, Desenvolvimento e Manutenção de Sistemas</c:v>
                </c:pt>
                <c:pt idx="10">
                  <c:v>15 Relacionamento na Cadeia de Suprimento</c:v>
                </c:pt>
                <c:pt idx="11">
                  <c:v>16 Gestão de Incidentes de Segurança da Informação</c:v>
                </c:pt>
                <c:pt idx="12">
                  <c:v>17 Aspectos da Segurança da Informação na Gestão da Continuidade do Negócio</c:v>
                </c:pt>
                <c:pt idx="13">
                  <c:v>18 Conformidade</c:v>
                </c:pt>
              </c:strCache>
            </c:strRef>
          </c:cat>
          <c:val>
            <c:numRef>
              <c:f>Maturidade!$Q$38:$Q$51</c:f>
              <c:numCache>
                <c:formatCode>0.00</c:formatCode>
                <c:ptCount val="14"/>
                <c:pt idx="0">
                  <c:v>3</c:v>
                </c:pt>
                <c:pt idx="1">
                  <c:v>2.7142857142857144</c:v>
                </c:pt>
                <c:pt idx="2">
                  <c:v>2.3333333333333335</c:v>
                </c:pt>
                <c:pt idx="3">
                  <c:v>2.4</c:v>
                </c:pt>
                <c:pt idx="4">
                  <c:v>2.9285714285714284</c:v>
                </c:pt>
                <c:pt idx="5">
                  <c:v>2.5</c:v>
                </c:pt>
                <c:pt idx="6">
                  <c:v>2.2000000000000002</c:v>
                </c:pt>
                <c:pt idx="7">
                  <c:v>2.5</c:v>
                </c:pt>
                <c:pt idx="8">
                  <c:v>2.2857142857142856</c:v>
                </c:pt>
                <c:pt idx="9">
                  <c:v>2.1538461538461537</c:v>
                </c:pt>
                <c:pt idx="10">
                  <c:v>2</c:v>
                </c:pt>
                <c:pt idx="11">
                  <c:v>2</c:v>
                </c:pt>
                <c:pt idx="12">
                  <c:v>2</c:v>
                </c:pt>
                <c:pt idx="13">
                  <c:v>2.125</c:v>
                </c:pt>
              </c:numCache>
            </c:numRef>
          </c:val>
          <c:extLst>
            <c:ext xmlns:c16="http://schemas.microsoft.com/office/drawing/2014/chart" uri="{C3380CC4-5D6E-409C-BE32-E72D297353CC}">
              <c16:uniqueId val="{00000001-9B03-4B5B-8133-4AEBF64EE920}"/>
            </c:ext>
          </c:extLst>
        </c:ser>
        <c:ser>
          <c:idx val="3"/>
          <c:order val="2"/>
          <c:tx>
            <c:strRef>
              <c:f>Maturidade!$P$37</c:f>
              <c:strCache>
                <c:ptCount val="1"/>
                <c:pt idx="0">
                  <c:v>Peers</c:v>
                </c:pt>
              </c:strCache>
            </c:strRef>
          </c:tx>
          <c:spPr>
            <a:noFill/>
            <a:ln w="28575">
              <a:solidFill>
                <a:srgbClr val="FFC000"/>
              </a:solidFill>
            </a:ln>
          </c:spPr>
          <c:cat>
            <c:strRef>
              <c:f>Maturidade!$R$38:$R$51</c:f>
              <c:strCache>
                <c:ptCount val="14"/>
                <c:pt idx="0">
                  <c:v>5  Políticas de Segurança da Informação</c:v>
                </c:pt>
                <c:pt idx="1">
                  <c:v>6 Organização da Segurança da Informação</c:v>
                </c:pt>
                <c:pt idx="2">
                  <c:v>7 Segurança em Recursos Humanos</c:v>
                </c:pt>
                <c:pt idx="3">
                  <c:v>8 Gestão de Ativos</c:v>
                </c:pt>
                <c:pt idx="4">
                  <c:v>9 Controle de Acesso</c:v>
                </c:pt>
                <c:pt idx="5">
                  <c:v>10 Criptografia</c:v>
                </c:pt>
                <c:pt idx="6">
                  <c:v>11 Segurança Física e do Ambiente</c:v>
                </c:pt>
                <c:pt idx="7">
                  <c:v>12 Segurança nas Operações</c:v>
                </c:pt>
                <c:pt idx="8">
                  <c:v>13 Segurança nas Comunicações</c:v>
                </c:pt>
                <c:pt idx="9">
                  <c:v>14 Aquisição, Desenvolvimento e Manutenção de Sistemas</c:v>
                </c:pt>
                <c:pt idx="10">
                  <c:v>15 Relacionamento na Cadeia de Suprimento</c:v>
                </c:pt>
                <c:pt idx="11">
                  <c:v>16 Gestão de Incidentes de Segurança da Informação</c:v>
                </c:pt>
                <c:pt idx="12">
                  <c:v>17 Aspectos da Segurança da Informação na Gestão da Continuidade do Negócio</c:v>
                </c:pt>
                <c:pt idx="13">
                  <c:v>18 Conformidade</c:v>
                </c:pt>
              </c:strCache>
            </c:strRef>
          </c:cat>
          <c:val>
            <c:numRef>
              <c:f>Maturidade!$P$38:$P$51</c:f>
              <c:numCache>
                <c:formatCode>0.00</c:formatCode>
                <c:ptCount val="14"/>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numCache>
            </c:numRef>
          </c:val>
          <c:extLst>
            <c:ext xmlns:c16="http://schemas.microsoft.com/office/drawing/2014/chart" uri="{C3380CC4-5D6E-409C-BE32-E72D297353CC}">
              <c16:uniqueId val="{00000002-9B03-4B5B-8133-4AEBF64EE920}"/>
            </c:ext>
          </c:extLst>
        </c:ser>
        <c:ser>
          <c:idx val="0"/>
          <c:order val="3"/>
          <c:tx>
            <c:strRef>
              <c:f>Maturidade!$H$20</c:f>
              <c:strCache>
                <c:ptCount val="1"/>
                <c:pt idx="0">
                  <c:v>Resultado</c:v>
                </c:pt>
              </c:strCache>
            </c:strRef>
          </c:tx>
          <c:spPr>
            <a:solidFill>
              <a:schemeClr val="accent2">
                <a:lumMod val="40000"/>
                <a:lumOff val="60000"/>
              </a:schemeClr>
            </a:solidFill>
            <a:ln w="28575">
              <a:solidFill>
                <a:srgbClr val="C00000"/>
              </a:solidFill>
              <a:prstDash val="solid"/>
            </a:ln>
          </c:spPr>
          <c:cat>
            <c:strRef>
              <c:f>Maturidade!$R$38:$R$51</c:f>
              <c:strCache>
                <c:ptCount val="14"/>
                <c:pt idx="0">
                  <c:v>5  Políticas de Segurança da Informação</c:v>
                </c:pt>
                <c:pt idx="1">
                  <c:v>6 Organização da Segurança da Informação</c:v>
                </c:pt>
                <c:pt idx="2">
                  <c:v>7 Segurança em Recursos Humanos</c:v>
                </c:pt>
                <c:pt idx="3">
                  <c:v>8 Gestão de Ativos</c:v>
                </c:pt>
                <c:pt idx="4">
                  <c:v>9 Controle de Acesso</c:v>
                </c:pt>
                <c:pt idx="5">
                  <c:v>10 Criptografia</c:v>
                </c:pt>
                <c:pt idx="6">
                  <c:v>11 Segurança Física e do Ambiente</c:v>
                </c:pt>
                <c:pt idx="7">
                  <c:v>12 Segurança nas Operações</c:v>
                </c:pt>
                <c:pt idx="8">
                  <c:v>13 Segurança nas Comunicações</c:v>
                </c:pt>
                <c:pt idx="9">
                  <c:v>14 Aquisição, Desenvolvimento e Manutenção de Sistemas</c:v>
                </c:pt>
                <c:pt idx="10">
                  <c:v>15 Relacionamento na Cadeia de Suprimento</c:v>
                </c:pt>
                <c:pt idx="11">
                  <c:v>16 Gestão de Incidentes de Segurança da Informação</c:v>
                </c:pt>
                <c:pt idx="12">
                  <c:v>17 Aspectos da Segurança da Informação na Gestão da Continuidade do Negócio</c:v>
                </c:pt>
                <c:pt idx="13">
                  <c:v>18 Conformidade</c:v>
                </c:pt>
              </c:strCache>
            </c:strRef>
          </c:cat>
          <c:val>
            <c:numRef>
              <c:f>Maturidade!$Q$21:$Q$34</c:f>
              <c:numCache>
                <c:formatCode>0.00</c:formatCode>
                <c:ptCount val="14"/>
                <c:pt idx="0">
                  <c:v>1</c:v>
                </c:pt>
                <c:pt idx="1">
                  <c:v>0.7142857142857143</c:v>
                </c:pt>
                <c:pt idx="2">
                  <c:v>0.66666666666666663</c:v>
                </c:pt>
                <c:pt idx="3">
                  <c:v>0.5</c:v>
                </c:pt>
                <c:pt idx="4">
                  <c:v>0.7142857142857143</c:v>
                </c:pt>
                <c:pt idx="5">
                  <c:v>1</c:v>
                </c:pt>
                <c:pt idx="6">
                  <c:v>1.2</c:v>
                </c:pt>
                <c:pt idx="7">
                  <c:v>1.0714285714285714</c:v>
                </c:pt>
                <c:pt idx="8">
                  <c:v>0.2857142857142857</c:v>
                </c:pt>
                <c:pt idx="9">
                  <c:v>0.84615384615384615</c:v>
                </c:pt>
                <c:pt idx="10">
                  <c:v>0.4</c:v>
                </c:pt>
                <c:pt idx="11">
                  <c:v>0.14285714285714285</c:v>
                </c:pt>
                <c:pt idx="12">
                  <c:v>0.5</c:v>
                </c:pt>
                <c:pt idx="13">
                  <c:v>0.625</c:v>
                </c:pt>
              </c:numCache>
            </c:numRef>
          </c:val>
          <c:extLst>
            <c:ext xmlns:c16="http://schemas.microsoft.com/office/drawing/2014/chart" uri="{C3380CC4-5D6E-409C-BE32-E72D297353CC}">
              <c16:uniqueId val="{00000003-9B03-4B5B-8133-4AEBF64EE920}"/>
            </c:ext>
          </c:extLst>
        </c:ser>
        <c:dLbls>
          <c:showLegendKey val="0"/>
          <c:showVal val="0"/>
          <c:showCatName val="0"/>
          <c:showSerName val="0"/>
          <c:showPercent val="0"/>
          <c:showBubbleSize val="0"/>
        </c:dLbls>
        <c:axId val="86422016"/>
        <c:axId val="71793408"/>
      </c:radarChart>
      <c:catAx>
        <c:axId val="86422016"/>
        <c:scaling>
          <c:orientation val="minMax"/>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txPr>
          <a:bodyPr rot="0" spcFirstLastPara="0" vertOverflow="ellipsis" vert="horz" wrap="square" anchor="ctr" anchorCtr="1"/>
          <a:lstStyle/>
          <a:p>
            <a:pPr>
              <a:defRPr lang="pt-BR" sz="900" b="0" i="0" u="none" strike="noStrike" kern="1200" baseline="0">
                <a:solidFill>
                  <a:srgbClr val="000000"/>
                </a:solidFill>
                <a:latin typeface="Porsche News Gothic"/>
                <a:ea typeface="Porsche News Gothic"/>
                <a:cs typeface="Porsche News Gothic"/>
              </a:defRPr>
            </a:pPr>
            <a:endParaRPr lang="en-US"/>
          </a:p>
        </c:txPr>
        <c:crossAx val="71793408"/>
        <c:crossesAt val="0"/>
        <c:auto val="0"/>
        <c:lblAlgn val="ctr"/>
        <c:lblOffset val="100"/>
        <c:noMultiLvlLbl val="0"/>
      </c:catAx>
      <c:valAx>
        <c:axId val="71793408"/>
        <c:scaling>
          <c:orientation val="minMax"/>
          <c:max val="5"/>
        </c:scaling>
        <c:delete val="0"/>
        <c:axPos val="l"/>
        <c:majorGridlines>
          <c:spPr>
            <a:ln w="3175" cap="flat" cmpd="sng" algn="ctr">
              <a:solidFill>
                <a:srgbClr val="000000"/>
              </a:solidFill>
              <a:prstDash val="solid"/>
              <a:round/>
            </a:ln>
          </c:spPr>
        </c:majorGridlines>
        <c:numFmt formatCode="0" sourceLinked="0"/>
        <c:majorTickMark val="cross"/>
        <c:minorTickMark val="none"/>
        <c:tickLblPos val="nextTo"/>
        <c:txPr>
          <a:bodyPr rot="0" spcFirstLastPara="0" vertOverflow="ellipsis" vert="horz" wrap="square" anchor="ctr" anchorCtr="1"/>
          <a:lstStyle/>
          <a:p>
            <a:pPr>
              <a:defRPr lang="pt-BR" sz="1050" b="0" i="0" u="none" strike="noStrike" kern="1200" baseline="0">
                <a:solidFill>
                  <a:sysClr val="windowText" lastClr="000000"/>
                </a:solidFill>
                <a:latin typeface="Porsche News Gothic"/>
                <a:ea typeface="Porsche News Gothic"/>
                <a:cs typeface="Porsche News Gothic"/>
              </a:defRPr>
            </a:pPr>
            <a:endParaRPr lang="en-US"/>
          </a:p>
        </c:txPr>
        <c:crossAx val="86422016"/>
        <c:crosses val="autoZero"/>
        <c:crossBetween val="midCat"/>
        <c:majorUnit val="1"/>
        <c:minorUnit val="0.2"/>
      </c:valAx>
      <c:spPr>
        <a:noFill/>
        <a:ln w="25400">
          <a:noFill/>
        </a:ln>
      </c:spPr>
    </c:plotArea>
    <c:legend>
      <c:legendPos val="r"/>
      <c:layout>
        <c:manualLayout>
          <c:xMode val="edge"/>
          <c:yMode val="edge"/>
          <c:x val="0.91211802247930163"/>
          <c:y val="0.84514091954839432"/>
          <c:w val="7.3435977799403002E-2"/>
          <c:h val="0.14546213203941799"/>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pt-BR" sz="675" b="0" i="0" u="none" strike="noStrike" kern="1200" baseline="0">
              <a:solidFill>
                <a:srgbClr val="000000"/>
              </a:solidFill>
              <a:latin typeface="Arial" panose="020B0604020202020204"/>
              <a:ea typeface="Arial" panose="020B0604020202020204"/>
              <a:cs typeface="Arial" panose="020B0604020202020204"/>
            </a:defRPr>
          </a:pPr>
          <a:endParaRPr lang="en-US"/>
        </a:p>
      </c:txPr>
    </c:legend>
    <c:plotVisOnly val="1"/>
    <c:dispBlanksAs val="gap"/>
    <c:showDLblsOverMax val="0"/>
  </c:chart>
  <c:spPr>
    <a:noFill/>
    <a:ln w="9525" cap="flat" cmpd="sng" algn="ctr">
      <a:noFill/>
      <a:prstDash val="solid"/>
      <a:round/>
    </a:ln>
  </c:spPr>
  <c:txPr>
    <a:bodyPr/>
    <a:lstStyle/>
    <a:p>
      <a:pPr>
        <a:defRPr lang="pt-BR" sz="1000" b="0" i="0" u="none" strike="noStrike" baseline="0">
          <a:solidFill>
            <a:srgbClr val="000000"/>
          </a:solidFill>
          <a:latin typeface="Porsche News Gothic"/>
          <a:ea typeface="Porsche News Gothic"/>
          <a:cs typeface="Porsche News Gothic"/>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10</xdr:row>
      <xdr:rowOff>133350</xdr:rowOff>
    </xdr:from>
    <xdr:to>
      <xdr:col>2</xdr:col>
      <xdr:colOff>5614690</xdr:colOff>
      <xdr:row>30</xdr:row>
      <xdr:rowOff>142424</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50" y="4667250"/>
          <a:ext cx="7287895" cy="3247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114300</xdr:rowOff>
    </xdr:from>
    <xdr:to>
      <xdr:col>8</xdr:col>
      <xdr:colOff>675958</xdr:colOff>
      <xdr:row>12</xdr:row>
      <xdr:rowOff>201930</xdr:rowOff>
    </xdr:to>
    <xdr:graphicFrame macro="">
      <xdr:nvGraphicFramePr>
        <xdr:cNvPr id="5144" name="Diagramm 4">
          <a:extLst>
            <a:ext uri="{FF2B5EF4-FFF2-40B4-BE49-F238E27FC236}">
              <a16:creationId xmlns:a16="http://schemas.microsoft.com/office/drawing/2014/main" id="{00000000-0008-0000-0300-0000181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D19"/>
  <sheetViews>
    <sheetView workbookViewId="0">
      <selection activeCell="F3" sqref="F3"/>
    </sheetView>
  </sheetViews>
  <sheetFormatPr defaultColWidth="11.42578125" defaultRowHeight="12.75"/>
  <cols>
    <col min="1" max="1" width="1.7109375" style="168" customWidth="1"/>
    <col min="2" max="2" width="26.7109375" style="169" customWidth="1"/>
    <col min="3" max="3" width="89" style="168" customWidth="1"/>
    <col min="4" max="4" width="3" style="168" customWidth="1"/>
    <col min="5" max="5" width="3.28515625" style="168" customWidth="1"/>
    <col min="6" max="16384" width="11.42578125" style="168"/>
  </cols>
  <sheetData>
    <row r="2" spans="1:4" ht="28.5" customHeight="1"/>
    <row r="3" spans="1:4" ht="28.5" customHeight="1"/>
    <row r="4" spans="1:4" s="164" customFormat="1" ht="23.25">
      <c r="A4" s="170"/>
      <c r="B4" s="171" t="s">
        <v>0</v>
      </c>
      <c r="C4" s="172"/>
      <c r="D4" s="172"/>
    </row>
    <row r="5" spans="1:4" s="36" customFormat="1" ht="20.100000000000001" customHeight="1">
      <c r="A5" s="173"/>
      <c r="B5" s="174"/>
      <c r="C5" s="37"/>
      <c r="D5" s="37"/>
    </row>
    <row r="6" spans="1:4" s="165" customFormat="1" ht="86.25" customHeight="1">
      <c r="A6" s="167"/>
      <c r="B6" s="175" t="s">
        <v>1</v>
      </c>
      <c r="C6" s="176"/>
      <c r="D6" s="167"/>
    </row>
    <row r="7" spans="1:4" s="166" customFormat="1" ht="18">
      <c r="A7" s="177"/>
      <c r="B7" s="175"/>
      <c r="C7" s="178"/>
      <c r="D7" s="177"/>
    </row>
    <row r="8" spans="1:4" s="165" customFormat="1" ht="22.5" customHeight="1">
      <c r="A8" s="167"/>
      <c r="B8" s="175" t="s">
        <v>2</v>
      </c>
      <c r="C8" s="179"/>
      <c r="D8" s="167"/>
    </row>
    <row r="9" spans="1:4" s="166" customFormat="1" ht="18">
      <c r="A9" s="177"/>
      <c r="B9" s="175"/>
      <c r="C9" s="178"/>
      <c r="D9" s="177"/>
    </row>
    <row r="10" spans="1:4" s="165" customFormat="1" ht="22.5" customHeight="1">
      <c r="A10" s="167"/>
      <c r="B10" s="175" t="s">
        <v>3</v>
      </c>
      <c r="C10" s="180"/>
      <c r="D10" s="167"/>
    </row>
    <row r="11" spans="1:4" s="167" customFormat="1" ht="15" customHeight="1">
      <c r="B11" s="175"/>
      <c r="C11" s="181"/>
    </row>
    <row r="12" spans="1:4" s="165" customFormat="1" ht="22.5" customHeight="1">
      <c r="A12" s="167"/>
      <c r="B12" s="175" t="s">
        <v>4</v>
      </c>
      <c r="C12" s="180"/>
      <c r="D12" s="167"/>
    </row>
    <row r="13" spans="1:4" s="166" customFormat="1" ht="18">
      <c r="A13" s="177"/>
      <c r="B13" s="175"/>
      <c r="C13" s="178"/>
      <c r="D13" s="177"/>
    </row>
    <row r="14" spans="1:4" s="165" customFormat="1" ht="22.5" customHeight="1">
      <c r="A14" s="167"/>
      <c r="B14" s="175" t="s">
        <v>5</v>
      </c>
      <c r="C14" s="182"/>
      <c r="D14" s="167"/>
    </row>
    <row r="15" spans="1:4" s="166" customFormat="1" ht="18">
      <c r="A15" s="177"/>
      <c r="B15" s="175"/>
      <c r="C15" s="178"/>
      <c r="D15" s="177"/>
    </row>
    <row r="16" spans="1:4" s="165" customFormat="1" ht="15">
      <c r="A16" s="167"/>
      <c r="B16" s="175" t="s">
        <v>6</v>
      </c>
      <c r="C16" s="179"/>
      <c r="D16" s="167"/>
    </row>
    <row r="17" spans="1:4" s="166" customFormat="1" ht="18">
      <c r="A17" s="177"/>
      <c r="B17" s="175"/>
      <c r="C17" s="183"/>
      <c r="D17" s="177"/>
    </row>
    <row r="18" spans="1:4" s="165" customFormat="1" ht="335.25" customHeight="1">
      <c r="A18" s="167"/>
      <c r="B18" s="175" t="s">
        <v>7</v>
      </c>
      <c r="C18" s="184"/>
      <c r="D18" s="167"/>
    </row>
    <row r="19" spans="1:4" s="166" customFormat="1" ht="18">
      <c r="A19" s="177"/>
      <c r="B19" s="175"/>
      <c r="C19" s="183"/>
      <c r="D19" s="177"/>
    </row>
  </sheetData>
  <sheetProtection selectLockedCells="1" selectUnlockedCells="1"/>
  <printOptions horizontalCentered="1"/>
  <pageMargins left="0.78749999999999998" right="0.39374999999999999" top="0.39374999999999999" bottom="0.78749999999999998" header="0.51180555555555596" footer="0.39374999999999999"/>
  <pageSetup paperSize="9" scale="84" firstPageNumber="0" fitToHeight="0" orientation="portrait" useFirstPageNumber="1"/>
  <headerFooter alignWithMargins="0">
    <oddFooter>&amp;L&amp;"Arial,Standard"Gedruckt am: &amp;D&amp;C&amp;"Arial,Standard"&amp;F / 
&amp;A&amp;R&amp;"Arial,Standard"Seite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showGridLines="0" workbookViewId="0">
      <selection activeCell="F3" sqref="F3"/>
    </sheetView>
  </sheetViews>
  <sheetFormatPr defaultColWidth="9" defaultRowHeight="12"/>
  <cols>
    <col min="2" max="2" width="18.7109375" customWidth="1"/>
    <col min="3" max="3" width="93" style="158" customWidth="1"/>
  </cols>
  <sheetData>
    <row r="1" spans="1:3">
      <c r="A1" s="159" t="s">
        <v>8</v>
      </c>
      <c r="B1" s="159" t="s">
        <v>9</v>
      </c>
      <c r="C1" s="160" t="s">
        <v>10</v>
      </c>
    </row>
    <row r="2" spans="1:3">
      <c r="A2" s="161" t="s">
        <v>11</v>
      </c>
      <c r="B2" s="161" t="s">
        <v>12</v>
      </c>
      <c r="C2" s="162" t="s">
        <v>13</v>
      </c>
    </row>
    <row r="3" spans="1:3" ht="24">
      <c r="A3" s="161">
        <v>0</v>
      </c>
      <c r="B3" s="163" t="s">
        <v>14</v>
      </c>
      <c r="C3" s="162" t="s">
        <v>15</v>
      </c>
    </row>
    <row r="4" spans="1:3" ht="72">
      <c r="A4" s="161">
        <v>1</v>
      </c>
      <c r="B4" s="161" t="s">
        <v>16</v>
      </c>
      <c r="C4" s="162" t="s">
        <v>17</v>
      </c>
    </row>
    <row r="5" spans="1:3" ht="60">
      <c r="A5" s="161">
        <v>2</v>
      </c>
      <c r="B5" s="161" t="s">
        <v>18</v>
      </c>
      <c r="C5" s="162" t="s">
        <v>19</v>
      </c>
    </row>
    <row r="6" spans="1:3" ht="48">
      <c r="A6" s="161">
        <v>3</v>
      </c>
      <c r="B6" s="161" t="s">
        <v>20</v>
      </c>
      <c r="C6" s="162" t="s">
        <v>21</v>
      </c>
    </row>
    <row r="7" spans="1:3" ht="48">
      <c r="A7" s="161">
        <v>4</v>
      </c>
      <c r="B7" s="161" t="s">
        <v>22</v>
      </c>
      <c r="C7" s="162" t="s">
        <v>23</v>
      </c>
    </row>
    <row r="8" spans="1:3" ht="48">
      <c r="A8" s="161">
        <v>5</v>
      </c>
      <c r="B8" s="161" t="s">
        <v>24</v>
      </c>
      <c r="C8" s="162" t="s">
        <v>25</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72"/>
  <sheetViews>
    <sheetView showGridLines="0" workbookViewId="0">
      <selection activeCell="F3" sqref="F3"/>
    </sheetView>
  </sheetViews>
  <sheetFormatPr defaultRowHeight="12"/>
  <cols>
    <col min="2" max="2" width="83.42578125" bestFit="1" customWidth="1"/>
    <col min="4" max="4" width="25.140625" bestFit="1" customWidth="1"/>
    <col min="5" max="5" width="20.7109375" bestFit="1" customWidth="1"/>
    <col min="6" max="6" width="75.5703125" customWidth="1"/>
  </cols>
  <sheetData>
    <row r="1" spans="1:10" ht="12.75">
      <c r="B1" s="109"/>
      <c r="C1" s="109"/>
      <c r="E1" s="110"/>
      <c r="F1" s="111"/>
      <c r="G1" s="112"/>
      <c r="H1" s="113"/>
    </row>
    <row r="2" spans="1:10" ht="12.75">
      <c r="B2" s="109"/>
      <c r="C2" s="109"/>
      <c r="E2" s="110"/>
      <c r="F2" s="111"/>
      <c r="G2" s="112"/>
      <c r="H2" s="113"/>
    </row>
    <row r="3" spans="1:10" ht="12.75">
      <c r="B3" s="109"/>
      <c r="C3" s="109"/>
      <c r="E3" s="110"/>
      <c r="F3" s="111"/>
      <c r="G3" s="112"/>
      <c r="H3" s="113"/>
    </row>
    <row r="4" spans="1:10" ht="40.5">
      <c r="A4" s="36"/>
      <c r="B4" s="210" t="s">
        <v>26</v>
      </c>
      <c r="C4" s="210"/>
      <c r="D4" s="211"/>
      <c r="E4" s="211"/>
      <c r="F4" s="211"/>
      <c r="G4" s="211"/>
      <c r="H4" s="114"/>
      <c r="J4" s="36"/>
    </row>
    <row r="5" spans="1:10" ht="12.75">
      <c r="B5" s="115"/>
      <c r="C5" s="115"/>
      <c r="D5" s="116" t="s">
        <v>27</v>
      </c>
      <c r="F5" s="117"/>
      <c r="G5" s="118"/>
      <c r="H5" s="119"/>
    </row>
    <row r="6" spans="1:10" ht="12.75">
      <c r="B6" s="120" t="s">
        <v>2</v>
      </c>
      <c r="C6" s="218" t="s">
        <v>28</v>
      </c>
      <c r="D6" s="216"/>
      <c r="E6" s="216"/>
      <c r="F6" s="217"/>
      <c r="G6" s="118"/>
      <c r="H6" s="119"/>
    </row>
    <row r="7" spans="1:10" ht="12.75">
      <c r="B7" s="120" t="s">
        <v>29</v>
      </c>
      <c r="C7" s="218"/>
      <c r="D7" s="216"/>
      <c r="E7" s="216"/>
      <c r="F7" s="217"/>
      <c r="G7" s="118"/>
      <c r="H7" s="119"/>
    </row>
    <row r="8" spans="1:10" ht="12.75">
      <c r="B8" s="121" t="s">
        <v>30</v>
      </c>
      <c r="C8" s="215">
        <v>44178</v>
      </c>
      <c r="D8" s="216"/>
      <c r="E8" s="216"/>
      <c r="F8" s="217"/>
      <c r="G8" s="118"/>
      <c r="H8" s="119"/>
    </row>
    <row r="9" spans="1:10" ht="12.75">
      <c r="E9" s="109"/>
      <c r="G9" s="122"/>
    </row>
    <row r="10" spans="1:10" ht="25.5">
      <c r="B10" s="123" t="s">
        <v>31</v>
      </c>
      <c r="C10" s="123" t="s">
        <v>32</v>
      </c>
      <c r="E10" s="116" t="s">
        <v>33</v>
      </c>
      <c r="F10" s="124"/>
      <c r="G10" s="125"/>
    </row>
    <row r="11" spans="1:10">
      <c r="B11" s="126"/>
      <c r="C11" s="126"/>
    </row>
    <row r="12" spans="1:10" ht="18">
      <c r="E12" s="127">
        <v>5</v>
      </c>
      <c r="F12" s="128" t="s">
        <v>34</v>
      </c>
      <c r="G12" s="129"/>
      <c r="H12" s="119"/>
    </row>
    <row r="13" spans="1:10" ht="12.75">
      <c r="B13" s="109"/>
      <c r="C13" s="109"/>
      <c r="E13" s="110"/>
      <c r="F13" s="111"/>
      <c r="G13" s="130"/>
      <c r="H13" s="113"/>
    </row>
    <row r="14" spans="1:10" ht="38.25">
      <c r="B14" s="131">
        <f>'Controles ISO 27001'!G14</f>
        <v>0</v>
      </c>
      <c r="C14" s="131">
        <f>'Controles ISO 27001'!I14</f>
        <v>0</v>
      </c>
      <c r="E14" s="110" t="s">
        <v>35</v>
      </c>
      <c r="F14" s="132" t="s">
        <v>36</v>
      </c>
      <c r="G14" s="133"/>
      <c r="H14" s="119"/>
    </row>
    <row r="15" spans="1:10" ht="12.75">
      <c r="B15" s="134"/>
      <c r="C15" s="134"/>
      <c r="E15" s="110"/>
      <c r="F15" s="111"/>
      <c r="G15" s="130"/>
      <c r="H15" s="113"/>
    </row>
    <row r="16" spans="1:10" ht="38.25">
      <c r="B16" s="135">
        <f>'Controles ISO 27001'!G15</f>
        <v>0</v>
      </c>
      <c r="C16" s="131">
        <f>'Controles ISO 27001'!I15</f>
        <v>0</v>
      </c>
      <c r="E16" s="110" t="s">
        <v>37</v>
      </c>
      <c r="F16" s="132" t="s">
        <v>38</v>
      </c>
      <c r="G16" s="133"/>
      <c r="H16" s="119"/>
    </row>
    <row r="17" spans="2:8" ht="12.75">
      <c r="B17" s="134"/>
      <c r="C17" s="134"/>
      <c r="G17" s="130"/>
    </row>
    <row r="18" spans="2:8" ht="18">
      <c r="B18" s="134"/>
      <c r="C18" s="134"/>
      <c r="E18" s="127">
        <v>6</v>
      </c>
      <c r="F18" s="128" t="s">
        <v>39</v>
      </c>
      <c r="G18" s="136"/>
      <c r="H18" s="119"/>
    </row>
    <row r="19" spans="2:8" ht="12.75">
      <c r="B19" s="134"/>
      <c r="C19" s="134"/>
      <c r="E19" s="110"/>
      <c r="F19" s="111"/>
      <c r="G19" s="130"/>
      <c r="H19" s="113"/>
    </row>
    <row r="20" spans="2:8" ht="25.5">
      <c r="B20" s="137">
        <f>'Controles ISO 27001'!G16</f>
        <v>0</v>
      </c>
      <c r="C20" s="131">
        <f>'Controles ISO 27001'!I16</f>
        <v>0</v>
      </c>
      <c r="E20" s="110" t="s">
        <v>40</v>
      </c>
      <c r="F20" s="138" t="s">
        <v>41</v>
      </c>
      <c r="G20" s="133"/>
      <c r="H20" s="119"/>
    </row>
    <row r="21" spans="2:8" ht="12.75">
      <c r="B21" s="139"/>
      <c r="C21" s="139"/>
      <c r="D21" s="108"/>
      <c r="E21" s="110"/>
      <c r="F21" s="138"/>
      <c r="G21" s="130"/>
      <c r="H21" s="140"/>
    </row>
    <row r="22" spans="2:8" ht="38.25">
      <c r="B22" s="137">
        <f>'Controles ISO 27001'!G17</f>
        <v>0</v>
      </c>
      <c r="C22" s="137">
        <f>'Controles ISO 27001'!I17</f>
        <v>0</v>
      </c>
      <c r="E22" s="110" t="s">
        <v>42</v>
      </c>
      <c r="F22" s="138" t="s">
        <v>43</v>
      </c>
      <c r="G22" s="133"/>
      <c r="H22" s="119"/>
    </row>
    <row r="23" spans="2:8" ht="12.75">
      <c r="B23" s="134"/>
      <c r="C23" s="134"/>
      <c r="E23" s="110"/>
      <c r="F23" s="111"/>
      <c r="G23" s="130"/>
      <c r="H23" s="113"/>
    </row>
    <row r="24" spans="2:8" ht="38.25">
      <c r="B24" s="137">
        <f>'Controles ISO 27001'!G18</f>
        <v>0</v>
      </c>
      <c r="C24" s="137">
        <f>'Controles ISO 27001'!I18</f>
        <v>0</v>
      </c>
      <c r="E24" s="110" t="s">
        <v>44</v>
      </c>
      <c r="F24" s="138" t="s">
        <v>45</v>
      </c>
      <c r="G24" s="133"/>
      <c r="H24" s="119"/>
    </row>
    <row r="25" spans="2:8" ht="12.75">
      <c r="B25" s="134"/>
      <c r="C25" s="134"/>
      <c r="E25" s="110"/>
      <c r="F25" s="111"/>
      <c r="G25" s="130"/>
      <c r="H25" s="113"/>
    </row>
    <row r="26" spans="2:8" ht="25.5">
      <c r="B26" s="137">
        <f>'Controles ISO 27001'!G19</f>
        <v>0</v>
      </c>
      <c r="C26" s="137">
        <f>'Controles ISO 27001'!I19</f>
        <v>0</v>
      </c>
      <c r="E26" s="110" t="s">
        <v>46</v>
      </c>
      <c r="F26" s="138" t="s">
        <v>47</v>
      </c>
      <c r="G26" s="133"/>
      <c r="H26" s="119"/>
    </row>
    <row r="27" spans="2:8" ht="12.75">
      <c r="B27" s="134"/>
      <c r="C27" s="134"/>
      <c r="E27" s="110"/>
      <c r="F27" s="111"/>
      <c r="G27" s="130"/>
      <c r="H27" s="113"/>
    </row>
    <row r="28" spans="2:8" ht="25.5">
      <c r="B28" s="137">
        <f>'Controles ISO 27001'!G20</f>
        <v>1</v>
      </c>
      <c r="C28" s="137">
        <f>'Controles ISO 27001'!I20</f>
        <v>2</v>
      </c>
      <c r="E28" s="110" t="s">
        <v>48</v>
      </c>
      <c r="F28" s="138" t="s">
        <v>49</v>
      </c>
      <c r="G28" s="133"/>
      <c r="H28" s="119"/>
    </row>
    <row r="29" spans="2:8" ht="12.75">
      <c r="B29" s="134"/>
      <c r="C29" s="134"/>
      <c r="F29" s="141"/>
      <c r="G29" s="142"/>
    </row>
    <row r="30" spans="2:8" ht="25.5">
      <c r="B30" s="137">
        <f>'Controles ISO 27001'!G21</f>
        <v>0</v>
      </c>
      <c r="C30" s="137">
        <f>'Controles ISO 27001'!I21</f>
        <v>0</v>
      </c>
      <c r="E30" s="110" t="s">
        <v>50</v>
      </c>
      <c r="F30" s="132" t="s">
        <v>51</v>
      </c>
      <c r="G30" s="133"/>
      <c r="H30" s="119"/>
    </row>
    <row r="31" spans="2:8" ht="12.75">
      <c r="B31" s="134"/>
      <c r="C31" s="134"/>
      <c r="F31" s="141"/>
      <c r="G31" s="142"/>
    </row>
    <row r="32" spans="2:8" ht="25.5">
      <c r="B32" s="137">
        <f>'Controles ISO 27001'!G22</f>
        <v>1</v>
      </c>
      <c r="C32" s="137">
        <f>'Controles ISO 27001'!I22</f>
        <v>2</v>
      </c>
      <c r="E32" s="110" t="s">
        <v>52</v>
      </c>
      <c r="F32" s="132" t="s">
        <v>53</v>
      </c>
      <c r="G32" s="133"/>
      <c r="H32" s="119"/>
    </row>
    <row r="33" spans="2:8" ht="12.75">
      <c r="B33" s="134"/>
      <c r="C33" s="134"/>
      <c r="G33" s="130"/>
    </row>
    <row r="34" spans="2:8" ht="18">
      <c r="B34" s="134"/>
      <c r="C34" s="134"/>
      <c r="E34" s="143">
        <v>7</v>
      </c>
      <c r="F34" s="128" t="s">
        <v>54</v>
      </c>
      <c r="G34" s="130"/>
      <c r="H34" s="119"/>
    </row>
    <row r="35" spans="2:8" ht="12.75">
      <c r="B35" s="134"/>
      <c r="C35" s="134"/>
      <c r="G35" s="130"/>
    </row>
    <row r="36" spans="2:8" ht="38.25">
      <c r="B36" s="137">
        <f>'Controles ISO 27001'!G23</f>
        <v>1</v>
      </c>
      <c r="C36" s="137">
        <f>'Controles ISO 27001'!I23</f>
        <v>2</v>
      </c>
      <c r="E36" s="110" t="s">
        <v>55</v>
      </c>
      <c r="F36" s="132" t="s">
        <v>56</v>
      </c>
      <c r="G36" s="133"/>
      <c r="H36" s="119"/>
    </row>
    <row r="37" spans="2:8" ht="12.75">
      <c r="B37" s="134"/>
      <c r="C37" s="134"/>
      <c r="E37" s="110"/>
      <c r="F37" s="111"/>
      <c r="G37" s="130"/>
      <c r="H37" s="113"/>
    </row>
    <row r="38" spans="2:8" ht="25.5">
      <c r="B38" s="137">
        <f>'Controles ISO 27001'!G24</f>
        <v>1</v>
      </c>
      <c r="C38" s="137">
        <f>'Controles ISO 27001'!I24</f>
        <v>2</v>
      </c>
      <c r="E38" s="110" t="s">
        <v>57</v>
      </c>
      <c r="F38" s="132" t="s">
        <v>58</v>
      </c>
      <c r="G38" s="133"/>
      <c r="H38" s="119"/>
    </row>
    <row r="39" spans="2:8" ht="12.75">
      <c r="B39" s="134"/>
      <c r="C39" s="134"/>
      <c r="E39" s="110"/>
      <c r="F39" s="111"/>
      <c r="G39" s="130"/>
      <c r="H39" s="113"/>
    </row>
    <row r="40" spans="2:8" ht="38.25">
      <c r="B40" s="137">
        <f>'Controles ISO 27001'!G25</f>
        <v>1</v>
      </c>
      <c r="C40" s="137" t="str">
        <f>'Controles ISO 27001'!I25</f>
        <v>N/A</v>
      </c>
      <c r="E40" s="110" t="s">
        <v>59</v>
      </c>
      <c r="F40" s="132" t="s">
        <v>60</v>
      </c>
      <c r="G40" s="133"/>
      <c r="H40" s="119"/>
    </row>
    <row r="41" spans="2:8" ht="12.75">
      <c r="B41" s="134"/>
      <c r="C41" s="134"/>
      <c r="E41" s="110"/>
      <c r="F41" s="111"/>
      <c r="G41" s="130"/>
      <c r="H41" s="113"/>
    </row>
    <row r="42" spans="2:8" ht="38.25">
      <c r="B42" s="137">
        <f>'Controles ISO 27001'!G26</f>
        <v>0</v>
      </c>
      <c r="C42" s="137">
        <f>'Controles ISO 27001'!I26</f>
        <v>0</v>
      </c>
      <c r="E42" s="110" t="s">
        <v>61</v>
      </c>
      <c r="F42" s="132" t="s">
        <v>62</v>
      </c>
      <c r="G42" s="133"/>
      <c r="H42" s="119"/>
    </row>
    <row r="43" spans="2:8" ht="12.75">
      <c r="B43" s="134"/>
      <c r="C43" s="134"/>
      <c r="E43" s="110"/>
      <c r="F43" s="111"/>
      <c r="G43" s="130"/>
      <c r="H43" s="113"/>
    </row>
    <row r="44" spans="2:8" ht="25.5">
      <c r="B44" s="137">
        <f>'Controles ISO 27001'!G27</f>
        <v>1</v>
      </c>
      <c r="C44" s="137">
        <f>'Controles ISO 27001'!I27</f>
        <v>2</v>
      </c>
      <c r="E44" s="110" t="s">
        <v>63</v>
      </c>
      <c r="F44" s="132" t="s">
        <v>64</v>
      </c>
      <c r="G44" s="133"/>
      <c r="H44" s="119"/>
    </row>
    <row r="45" spans="2:8" ht="12.75">
      <c r="B45" s="134"/>
      <c r="C45" s="134"/>
      <c r="E45" s="110"/>
      <c r="F45" s="111"/>
      <c r="G45" s="130"/>
      <c r="H45" s="113"/>
    </row>
    <row r="46" spans="2:8" ht="25.5">
      <c r="B46" s="137">
        <f>'Controles ISO 27001'!G28</f>
        <v>0</v>
      </c>
      <c r="C46" s="137">
        <f>'Controles ISO 27001'!I28</f>
        <v>2</v>
      </c>
      <c r="E46" s="110" t="s">
        <v>65</v>
      </c>
      <c r="F46" s="132" t="s">
        <v>66</v>
      </c>
      <c r="G46" s="133"/>
      <c r="H46" s="119"/>
    </row>
    <row r="47" spans="2:8" ht="12.75">
      <c r="B47" s="134"/>
      <c r="C47" s="134"/>
      <c r="G47" s="130"/>
    </row>
    <row r="48" spans="2:8" ht="18">
      <c r="B48" s="134"/>
      <c r="C48" s="134"/>
      <c r="E48" s="143">
        <v>8</v>
      </c>
      <c r="F48" s="128" t="s">
        <v>67</v>
      </c>
      <c r="G48" s="136"/>
      <c r="H48" s="119"/>
    </row>
    <row r="49" spans="2:8" ht="12.75">
      <c r="B49" s="134"/>
      <c r="C49" s="134"/>
      <c r="G49" s="130"/>
    </row>
    <row r="50" spans="2:8" ht="25.5">
      <c r="B50" s="137">
        <f>'Controles ISO 27001'!G29</f>
        <v>1</v>
      </c>
      <c r="C50" s="137">
        <f>'Controles ISO 27001'!I29</f>
        <v>2</v>
      </c>
      <c r="E50" s="110" t="s">
        <v>68</v>
      </c>
      <c r="F50" s="138" t="s">
        <v>69</v>
      </c>
      <c r="G50" s="133"/>
      <c r="H50" s="119"/>
    </row>
    <row r="51" spans="2:8" ht="12.75">
      <c r="B51" s="134"/>
      <c r="C51" s="134"/>
      <c r="G51" s="130"/>
    </row>
    <row r="52" spans="2:8" ht="12.75">
      <c r="B52" s="137">
        <f>'Controles ISO 27001'!G30</f>
        <v>1</v>
      </c>
      <c r="C52" s="137">
        <f>'Controles ISO 27001'!I30</f>
        <v>1</v>
      </c>
      <c r="E52" s="110" t="s">
        <v>70</v>
      </c>
      <c r="F52" s="138" t="s">
        <v>71</v>
      </c>
      <c r="G52" s="133"/>
      <c r="H52" s="119"/>
    </row>
    <row r="53" spans="2:8" ht="12.75">
      <c r="B53" s="134"/>
      <c r="C53" s="134"/>
      <c r="G53" s="130"/>
    </row>
    <row r="54" spans="2:8" ht="38.25">
      <c r="B54" s="137">
        <f>'Controles ISO 27001'!G31</f>
        <v>1</v>
      </c>
      <c r="C54" s="137">
        <f>'Controles ISO 27001'!I31</f>
        <v>1</v>
      </c>
      <c r="E54" s="110" t="s">
        <v>72</v>
      </c>
      <c r="F54" s="132" t="s">
        <v>73</v>
      </c>
      <c r="G54" s="133"/>
      <c r="H54" s="119"/>
    </row>
    <row r="55" spans="2:8" ht="12.75">
      <c r="B55" s="139"/>
      <c r="C55" s="139"/>
      <c r="E55" s="110"/>
      <c r="F55" s="132"/>
      <c r="G55" s="133"/>
      <c r="H55" s="119"/>
    </row>
    <row r="56" spans="2:8" ht="38.25">
      <c r="B56" s="137">
        <f>'Controles ISO 27001'!G32</f>
        <v>1</v>
      </c>
      <c r="C56" s="137" t="str">
        <f>'Controles ISO 27001'!I32</f>
        <v>N/A</v>
      </c>
      <c r="E56" s="110" t="s">
        <v>74</v>
      </c>
      <c r="F56" s="132" t="s">
        <v>75</v>
      </c>
      <c r="G56" s="133"/>
      <c r="H56" s="119"/>
    </row>
    <row r="57" spans="2:8" ht="12.75">
      <c r="B57" s="139"/>
      <c r="C57" s="139"/>
      <c r="E57" s="110"/>
      <c r="F57" s="132"/>
      <c r="G57" s="133"/>
      <c r="H57" s="119"/>
    </row>
    <row r="58" spans="2:8" ht="25.5">
      <c r="B58" s="137">
        <f>'Controles ISO 27001'!G33</f>
        <v>0</v>
      </c>
      <c r="C58" s="137">
        <f>'Controles ISO 27001'!I33</f>
        <v>2</v>
      </c>
      <c r="E58" s="110" t="s">
        <v>76</v>
      </c>
      <c r="F58" s="132" t="s">
        <v>77</v>
      </c>
      <c r="G58" s="133"/>
      <c r="H58" s="119"/>
    </row>
    <row r="59" spans="2:8" ht="12.75">
      <c r="B59" s="139"/>
      <c r="C59" s="139"/>
      <c r="E59" s="110"/>
      <c r="F59" s="132"/>
      <c r="G59" s="133"/>
      <c r="H59" s="119"/>
    </row>
    <row r="60" spans="2:8" ht="38.25">
      <c r="B60" s="137">
        <f>'Controles ISO 27001'!G34</f>
        <v>0</v>
      </c>
      <c r="C60" s="137">
        <f>'Controles ISO 27001'!I34</f>
        <v>2</v>
      </c>
      <c r="E60" s="110" t="s">
        <v>78</v>
      </c>
      <c r="F60" s="132" t="s">
        <v>79</v>
      </c>
      <c r="G60" s="133"/>
      <c r="H60" s="119"/>
    </row>
    <row r="61" spans="2:8" ht="12.75">
      <c r="B61" s="139"/>
      <c r="C61" s="139"/>
      <c r="E61" s="110"/>
      <c r="F61" s="132"/>
      <c r="G61" s="133"/>
      <c r="H61" s="119"/>
    </row>
    <row r="62" spans="2:8" ht="25.5">
      <c r="B62" s="137">
        <f>'Controles ISO 27001'!G35</f>
        <v>0</v>
      </c>
      <c r="C62" s="137">
        <f>'Controles ISO 27001'!I35</f>
        <v>0</v>
      </c>
      <c r="E62" s="110" t="s">
        <v>80</v>
      </c>
      <c r="F62" s="132" t="s">
        <v>81</v>
      </c>
      <c r="G62" s="133"/>
      <c r="H62" s="119"/>
    </row>
    <row r="63" spans="2:8" ht="12.75">
      <c r="B63" s="139"/>
      <c r="C63" s="139"/>
      <c r="E63" s="110"/>
      <c r="F63" s="132"/>
      <c r="G63" s="133"/>
      <c r="H63" s="119"/>
    </row>
    <row r="64" spans="2:8" ht="25.5">
      <c r="B64" s="137">
        <f>'Controles ISO 27001'!G36</f>
        <v>0</v>
      </c>
      <c r="C64" s="137">
        <f>'Controles ISO 27001'!I36</f>
        <v>2</v>
      </c>
      <c r="E64" s="110" t="s">
        <v>82</v>
      </c>
      <c r="F64" s="132" t="s">
        <v>83</v>
      </c>
      <c r="G64" s="133"/>
      <c r="H64" s="119"/>
    </row>
    <row r="65" spans="2:8" ht="12.75">
      <c r="B65" s="139"/>
      <c r="C65" s="139"/>
      <c r="E65" s="110"/>
      <c r="F65" s="132"/>
      <c r="G65" s="133"/>
      <c r="H65" s="119"/>
    </row>
    <row r="66" spans="2:8" ht="25.5">
      <c r="B66" s="137">
        <f>'Controles ISO 27001'!G37</f>
        <v>0</v>
      </c>
      <c r="C66" s="137">
        <f>'Controles ISO 27001'!I37</f>
        <v>2</v>
      </c>
      <c r="E66" s="110" t="s">
        <v>84</v>
      </c>
      <c r="F66" s="132" t="s">
        <v>85</v>
      </c>
      <c r="G66" s="133"/>
      <c r="H66" s="119"/>
    </row>
    <row r="67" spans="2:8" ht="12.75">
      <c r="B67" s="139"/>
      <c r="C67" s="139"/>
      <c r="E67" s="110"/>
      <c r="F67" s="132"/>
      <c r="G67" s="133"/>
      <c r="H67" s="119"/>
    </row>
    <row r="68" spans="2:8" ht="25.5">
      <c r="B68" s="137">
        <f>'Controles ISO 27001'!G38</f>
        <v>1</v>
      </c>
      <c r="C68" s="137">
        <f>'Controles ISO 27001'!I38</f>
        <v>2</v>
      </c>
      <c r="E68" s="110" t="s">
        <v>86</v>
      </c>
      <c r="F68" s="132" t="s">
        <v>87</v>
      </c>
      <c r="G68" s="133"/>
      <c r="H68" s="119"/>
    </row>
    <row r="69" spans="2:8" ht="12.75">
      <c r="B69" s="139"/>
      <c r="C69" s="139"/>
      <c r="D69" s="108"/>
      <c r="E69" s="110"/>
      <c r="F69" s="138"/>
      <c r="G69" s="130"/>
      <c r="H69" s="140"/>
    </row>
    <row r="70" spans="2:8" ht="18">
      <c r="B70" s="134"/>
      <c r="C70" s="134"/>
      <c r="E70" s="143">
        <v>9</v>
      </c>
      <c r="F70" s="128" t="s">
        <v>88</v>
      </c>
      <c r="G70" s="130"/>
      <c r="H70" s="119"/>
    </row>
    <row r="71" spans="2:8" ht="18">
      <c r="B71" s="134"/>
      <c r="C71" s="134"/>
      <c r="E71" s="127"/>
      <c r="F71" s="128"/>
      <c r="G71" s="130"/>
    </row>
    <row r="72" spans="2:8" ht="25.5">
      <c r="B72" s="137">
        <f>'Controles ISO 27001'!G39</f>
        <v>1</v>
      </c>
      <c r="C72" s="137">
        <f>'Controles ISO 27001'!I39</f>
        <v>2</v>
      </c>
      <c r="E72" s="110" t="s">
        <v>89</v>
      </c>
      <c r="F72" s="132" t="s">
        <v>90</v>
      </c>
      <c r="G72" s="133"/>
      <c r="H72" s="119"/>
    </row>
    <row r="73" spans="2:8" ht="12.75">
      <c r="B73" s="134"/>
      <c r="C73" s="134"/>
    </row>
    <row r="74" spans="2:8" ht="25.5">
      <c r="B74" s="137">
        <f>'Controles ISO 27001'!G40</f>
        <v>1</v>
      </c>
      <c r="C74" s="137">
        <f>'Controles ISO 27001'!I40</f>
        <v>2</v>
      </c>
      <c r="E74" s="110" t="s">
        <v>91</v>
      </c>
      <c r="F74" s="132" t="s">
        <v>92</v>
      </c>
      <c r="G74" s="133"/>
      <c r="H74" s="119"/>
    </row>
    <row r="75" spans="2:8" ht="12.75">
      <c r="B75" s="134"/>
      <c r="C75" s="134"/>
    </row>
    <row r="76" spans="2:8" ht="25.5">
      <c r="B76" s="137">
        <f>'Controles ISO 27001'!G41</f>
        <v>0</v>
      </c>
      <c r="C76" s="137">
        <f>'Controles ISO 27001'!I41</f>
        <v>2</v>
      </c>
      <c r="E76" s="110" t="s">
        <v>93</v>
      </c>
      <c r="F76" s="132" t="s">
        <v>94</v>
      </c>
      <c r="G76" s="144"/>
      <c r="H76" s="119"/>
    </row>
    <row r="77" spans="2:8" ht="12.75">
      <c r="B77" s="134"/>
      <c r="C77" s="134"/>
    </row>
    <row r="78" spans="2:8" ht="38.25">
      <c r="B78" s="137">
        <f>'Controles ISO 27001'!G42</f>
        <v>0</v>
      </c>
      <c r="C78" s="137">
        <f>'Controles ISO 27001'!I42</f>
        <v>2</v>
      </c>
      <c r="E78" s="110" t="s">
        <v>95</v>
      </c>
      <c r="F78" s="138" t="s">
        <v>96</v>
      </c>
      <c r="G78" s="144"/>
      <c r="H78" s="119"/>
    </row>
    <row r="79" spans="2:8" ht="12.75">
      <c r="B79" s="134"/>
      <c r="C79" s="134"/>
    </row>
    <row r="80" spans="2:8" ht="12.75">
      <c r="B80" s="137">
        <f>'Controles ISO 27001'!G43</f>
        <v>1</v>
      </c>
      <c r="C80" s="137" t="str">
        <f>'Controles ISO 27001'!I43</f>
        <v>N/A</v>
      </c>
      <c r="E80" s="110" t="s">
        <v>97</v>
      </c>
      <c r="F80" s="138" t="s">
        <v>98</v>
      </c>
      <c r="G80" s="144"/>
      <c r="H80" s="119"/>
    </row>
    <row r="81" spans="2:8" ht="12.75">
      <c r="B81" s="139"/>
      <c r="C81" s="139"/>
      <c r="D81" s="108"/>
      <c r="E81" s="110"/>
      <c r="F81" s="138"/>
      <c r="G81" s="145"/>
      <c r="H81" s="140"/>
    </row>
    <row r="82" spans="2:8" ht="25.5">
      <c r="B82" s="137">
        <f>'Controles ISO 27001'!G44</f>
        <v>1</v>
      </c>
      <c r="C82" s="137">
        <f>'Controles ISO 27001'!I44</f>
        <v>2</v>
      </c>
      <c r="E82" s="110" t="s">
        <v>99</v>
      </c>
      <c r="F82" s="138" t="s">
        <v>100</v>
      </c>
      <c r="G82" s="144"/>
      <c r="H82" s="119"/>
    </row>
    <row r="83" spans="2:8" ht="12.75">
      <c r="B83" s="139"/>
      <c r="C83" s="139"/>
      <c r="D83" s="108"/>
      <c r="E83" s="110"/>
      <c r="F83" s="138"/>
      <c r="G83" s="145"/>
      <c r="H83" s="140"/>
    </row>
    <row r="84" spans="2:8" ht="25.5">
      <c r="B84" s="137" t="str">
        <f>'Controles ISO 27001'!G45</f>
        <v>N/A</v>
      </c>
      <c r="C84" s="137">
        <f>'Controles ISO 27001'!I45</f>
        <v>2</v>
      </c>
      <c r="E84" s="110" t="s">
        <v>101</v>
      </c>
      <c r="F84" s="138" t="s">
        <v>102</v>
      </c>
      <c r="G84" s="144"/>
      <c r="H84" s="119"/>
    </row>
    <row r="85" spans="2:8" ht="12.75">
      <c r="B85" s="139"/>
      <c r="C85" s="139"/>
      <c r="D85" s="108"/>
      <c r="E85" s="110"/>
      <c r="F85" s="138"/>
      <c r="G85" s="145"/>
      <c r="H85" s="140"/>
    </row>
    <row r="86" spans="2:8" ht="51">
      <c r="B86" s="137">
        <f>'Controles ISO 27001'!G46</f>
        <v>1</v>
      </c>
      <c r="C86" s="137">
        <f>'Controles ISO 27001'!I46</f>
        <v>2</v>
      </c>
      <c r="E86" s="110" t="s">
        <v>103</v>
      </c>
      <c r="F86" s="138" t="s">
        <v>104</v>
      </c>
      <c r="G86" s="144"/>
      <c r="H86" s="119"/>
    </row>
    <row r="87" spans="2:8" ht="12.75">
      <c r="B87" s="139"/>
      <c r="C87" s="139"/>
      <c r="D87" s="108"/>
      <c r="E87" s="110"/>
      <c r="F87" s="138"/>
      <c r="G87" s="145"/>
      <c r="H87" s="140"/>
    </row>
    <row r="88" spans="2:8" ht="25.5">
      <c r="B88" s="137">
        <f>'Controles ISO 27001'!G47</f>
        <v>1</v>
      </c>
      <c r="C88" s="137">
        <f>'Controles ISO 27001'!I47</f>
        <v>1</v>
      </c>
      <c r="E88" s="110" t="s">
        <v>105</v>
      </c>
      <c r="F88" s="138" t="s">
        <v>106</v>
      </c>
      <c r="G88" s="144"/>
      <c r="H88" s="119"/>
    </row>
    <row r="89" spans="2:8" ht="12.75">
      <c r="B89" s="139"/>
      <c r="C89" s="139"/>
      <c r="D89" s="108"/>
      <c r="E89" s="110"/>
      <c r="F89" s="138"/>
      <c r="G89" s="145"/>
      <c r="H89" s="140"/>
    </row>
    <row r="90" spans="2:8" ht="25.5">
      <c r="B90" s="137">
        <f>'Controles ISO 27001'!G48</f>
        <v>1</v>
      </c>
      <c r="C90" s="137">
        <f>'Controles ISO 27001'!I48</f>
        <v>2</v>
      </c>
      <c r="E90" s="110" t="s">
        <v>107</v>
      </c>
      <c r="F90" s="138" t="s">
        <v>108</v>
      </c>
      <c r="G90" s="144"/>
      <c r="H90" s="119"/>
    </row>
    <row r="91" spans="2:8" ht="12.75">
      <c r="B91" s="139"/>
      <c r="C91" s="139"/>
      <c r="D91" s="108"/>
      <c r="E91" s="110"/>
      <c r="F91" s="138"/>
      <c r="G91" s="145"/>
      <c r="H91" s="140"/>
    </row>
    <row r="92" spans="2:8" ht="38.25">
      <c r="B92" s="137">
        <f>'Controles ISO 27001'!G49</f>
        <v>1</v>
      </c>
      <c r="C92" s="137">
        <f>'Controles ISO 27001'!I49</f>
        <v>2</v>
      </c>
      <c r="E92" s="110" t="s">
        <v>109</v>
      </c>
      <c r="F92" s="138" t="s">
        <v>110</v>
      </c>
      <c r="G92" s="144"/>
      <c r="H92" s="119"/>
    </row>
    <row r="93" spans="2:8" ht="12.75">
      <c r="B93" s="139"/>
      <c r="C93" s="139"/>
      <c r="D93" s="108"/>
      <c r="E93" s="110"/>
      <c r="F93" s="138"/>
      <c r="G93" s="145"/>
      <c r="H93" s="140"/>
    </row>
    <row r="94" spans="2:8" ht="25.5">
      <c r="B94" s="137">
        <f>'Controles ISO 27001'!G50</f>
        <v>1</v>
      </c>
      <c r="C94" s="137">
        <f>'Controles ISO 27001'!I50</f>
        <v>2</v>
      </c>
      <c r="E94" s="110" t="s">
        <v>111</v>
      </c>
      <c r="F94" s="138" t="s">
        <v>112</v>
      </c>
      <c r="G94" s="144"/>
      <c r="H94" s="119"/>
    </row>
    <row r="95" spans="2:8" ht="12.75">
      <c r="B95" s="139"/>
      <c r="C95" s="139"/>
      <c r="D95" s="108"/>
      <c r="E95" s="110"/>
      <c r="F95" s="138"/>
      <c r="G95" s="145"/>
      <c r="H95" s="140"/>
    </row>
    <row r="96" spans="2:8" ht="38.25">
      <c r="B96" s="137">
        <f>'Controles ISO 27001'!G51</f>
        <v>0</v>
      </c>
      <c r="C96" s="137">
        <f>'Controles ISO 27001'!I51</f>
        <v>1</v>
      </c>
      <c r="E96" s="110" t="s">
        <v>113</v>
      </c>
      <c r="F96" s="138" t="s">
        <v>114</v>
      </c>
      <c r="G96" s="144"/>
      <c r="H96" s="119"/>
    </row>
    <row r="97" spans="2:8" ht="12.75">
      <c r="B97" s="139"/>
      <c r="C97" s="139"/>
      <c r="D97" s="108"/>
      <c r="E97" s="110"/>
      <c r="F97" s="138"/>
      <c r="G97" s="145"/>
      <c r="H97" s="140"/>
    </row>
    <row r="98" spans="2:8" ht="12.75">
      <c r="B98" s="137">
        <f>'Controles ISO 27001'!G52</f>
        <v>1</v>
      </c>
      <c r="C98" s="137">
        <f>'Controles ISO 27001'!I52</f>
        <v>1</v>
      </c>
      <c r="E98" s="110" t="s">
        <v>115</v>
      </c>
      <c r="F98" s="138" t="s">
        <v>116</v>
      </c>
      <c r="G98" s="144"/>
      <c r="H98" s="119"/>
    </row>
    <row r="99" spans="2:8" ht="12.75">
      <c r="B99" s="139"/>
      <c r="C99" s="139"/>
      <c r="D99" s="108"/>
      <c r="E99" s="110"/>
      <c r="F99" s="138"/>
      <c r="G99" s="145"/>
      <c r="H99" s="140"/>
    </row>
    <row r="100" spans="2:8" ht="12.75">
      <c r="B100" s="134"/>
      <c r="C100" s="134"/>
    </row>
    <row r="101" spans="2:8" ht="18">
      <c r="B101" s="134"/>
      <c r="C101" s="134"/>
      <c r="E101" s="143">
        <v>10</v>
      </c>
      <c r="F101" s="128" t="s">
        <v>117</v>
      </c>
      <c r="H101" s="119"/>
    </row>
    <row r="102" spans="2:8" ht="12.75">
      <c r="B102" s="134"/>
      <c r="C102" s="134"/>
    </row>
    <row r="103" spans="2:8" ht="25.5">
      <c r="B103" s="137">
        <f>'Controles ISO 27001'!G53</f>
        <v>1</v>
      </c>
      <c r="C103" s="137">
        <f>'Controles ISO 27001'!I53</f>
        <v>2</v>
      </c>
      <c r="E103" s="110" t="s">
        <v>118</v>
      </c>
      <c r="F103" s="138" t="s">
        <v>119</v>
      </c>
      <c r="G103" s="144"/>
      <c r="H103" s="119"/>
    </row>
    <row r="104" spans="2:8" ht="12.75">
      <c r="B104" s="139"/>
      <c r="C104" s="139"/>
      <c r="D104" s="108"/>
      <c r="E104" s="110"/>
      <c r="F104" s="138"/>
      <c r="G104" s="145"/>
      <c r="H104" s="140"/>
    </row>
    <row r="105" spans="2:8" ht="25.5">
      <c r="B105" s="137">
        <f>'Controles ISO 27001'!G54</f>
        <v>1</v>
      </c>
      <c r="C105" s="137">
        <f>'Controles ISO 27001'!I54</f>
        <v>1</v>
      </c>
      <c r="D105" s="108"/>
      <c r="E105" s="110" t="s">
        <v>120</v>
      </c>
      <c r="F105" s="138" t="s">
        <v>121</v>
      </c>
      <c r="G105" s="145"/>
      <c r="H105" s="140"/>
    </row>
    <row r="106" spans="2:8" ht="12.75">
      <c r="B106" s="134"/>
      <c r="C106" s="134"/>
    </row>
    <row r="107" spans="2:8" ht="18">
      <c r="B107" s="134"/>
      <c r="C107" s="134"/>
      <c r="E107" s="143">
        <v>11</v>
      </c>
      <c r="F107" s="128" t="s">
        <v>122</v>
      </c>
      <c r="H107" s="119"/>
    </row>
    <row r="108" spans="2:8" ht="12.75">
      <c r="B108" s="134"/>
      <c r="C108" s="134"/>
    </row>
    <row r="109" spans="2:8" ht="38.25">
      <c r="B109" s="135">
        <f>'Controles ISO 27001'!G55</f>
        <v>1</v>
      </c>
      <c r="C109" s="135">
        <f>'Controles ISO 27001'!I55</f>
        <v>2</v>
      </c>
      <c r="E109" s="110" t="s">
        <v>123</v>
      </c>
      <c r="F109" s="138" t="s">
        <v>124</v>
      </c>
      <c r="G109" s="144"/>
      <c r="H109" s="119"/>
    </row>
    <row r="110" spans="2:8" ht="12.75">
      <c r="B110" s="134"/>
      <c r="C110" s="134"/>
    </row>
    <row r="111" spans="2:8" ht="38.25">
      <c r="B111" s="135">
        <f>'Controles ISO 27001'!G56</f>
        <v>2</v>
      </c>
      <c r="C111" s="135">
        <f>'Controles ISO 27001'!I56</f>
        <v>3</v>
      </c>
      <c r="E111" s="110" t="s">
        <v>125</v>
      </c>
      <c r="F111" s="138" t="s">
        <v>126</v>
      </c>
      <c r="G111" s="144"/>
      <c r="H111" s="119"/>
    </row>
    <row r="112" spans="2:8" ht="12.75">
      <c r="B112" s="134"/>
      <c r="C112" s="134"/>
    </row>
    <row r="113" spans="2:8" ht="12.75">
      <c r="B113" s="135">
        <f>'Controles ISO 27001'!G57</f>
        <v>1</v>
      </c>
      <c r="C113" s="135">
        <f>'Controles ISO 27001'!I57</f>
        <v>2</v>
      </c>
      <c r="E113" s="110" t="s">
        <v>127</v>
      </c>
      <c r="F113" s="138" t="s">
        <v>128</v>
      </c>
      <c r="G113" s="144"/>
      <c r="H113" s="119"/>
    </row>
    <row r="114" spans="2:8" ht="12.75">
      <c r="B114" s="134"/>
      <c r="C114" s="134"/>
    </row>
    <row r="115" spans="2:8" ht="25.5">
      <c r="B115" s="135">
        <f>'Controles ISO 27001'!G58</f>
        <v>2</v>
      </c>
      <c r="C115" s="135">
        <f>'Controles ISO 27001'!I58</f>
        <v>3</v>
      </c>
      <c r="E115" s="110" t="s">
        <v>129</v>
      </c>
      <c r="F115" s="132" t="s">
        <v>130</v>
      </c>
      <c r="G115" s="144"/>
      <c r="H115" s="119"/>
    </row>
    <row r="116" spans="2:8" ht="12.75">
      <c r="B116" s="139"/>
      <c r="C116" s="139"/>
      <c r="D116" s="108"/>
      <c r="E116" s="110"/>
      <c r="F116" s="138"/>
      <c r="G116" s="145"/>
      <c r="H116" s="140"/>
    </row>
    <row r="117" spans="2:8" ht="25.5">
      <c r="B117" s="135">
        <f>'Controles ISO 27001'!G59</f>
        <v>1</v>
      </c>
      <c r="C117" s="135">
        <f>'Controles ISO 27001'!I59</f>
        <v>2</v>
      </c>
      <c r="E117" s="110" t="s">
        <v>131</v>
      </c>
      <c r="F117" s="132" t="s">
        <v>132</v>
      </c>
      <c r="G117" s="144"/>
      <c r="H117" s="119"/>
    </row>
    <row r="118" spans="2:8" ht="12.75">
      <c r="B118" s="139"/>
      <c r="C118" s="139"/>
      <c r="D118" s="108"/>
      <c r="E118" s="110"/>
      <c r="F118" s="138"/>
      <c r="G118" s="145"/>
      <c r="H118" s="140"/>
    </row>
    <row r="119" spans="2:8" ht="51">
      <c r="B119" s="135">
        <f>'Controles ISO 27001'!G60</f>
        <v>2</v>
      </c>
      <c r="C119" s="135">
        <f>'Controles ISO 27001'!I60</f>
        <v>2</v>
      </c>
      <c r="E119" s="110" t="s">
        <v>133</v>
      </c>
      <c r="F119" s="132" t="s">
        <v>134</v>
      </c>
      <c r="G119" s="144"/>
      <c r="H119" s="119"/>
    </row>
    <row r="120" spans="2:8" ht="12.75">
      <c r="B120" s="139"/>
      <c r="C120" s="139"/>
      <c r="D120" s="108"/>
      <c r="E120" s="110"/>
      <c r="F120" s="138"/>
      <c r="G120" s="145"/>
      <c r="H120" s="140"/>
    </row>
    <row r="121" spans="2:8" ht="38.25">
      <c r="B121" s="135">
        <f>'Controles ISO 27001'!G61</f>
        <v>1</v>
      </c>
      <c r="C121" s="135">
        <f>'Controles ISO 27001'!I61</f>
        <v>2</v>
      </c>
      <c r="E121" s="110" t="s">
        <v>135</v>
      </c>
      <c r="F121" s="132" t="s">
        <v>136</v>
      </c>
      <c r="G121" s="144"/>
      <c r="H121" s="119"/>
    </row>
    <row r="122" spans="2:8" ht="12.75">
      <c r="B122" s="139"/>
      <c r="C122" s="139"/>
      <c r="D122" s="108"/>
      <c r="E122" s="110"/>
      <c r="F122" s="138"/>
      <c r="G122" s="145"/>
      <c r="H122" s="140"/>
    </row>
    <row r="123" spans="2:8" ht="25.5">
      <c r="B123" s="135">
        <f>'Controles ISO 27001'!G62</f>
        <v>1</v>
      </c>
      <c r="C123" s="135">
        <f>'Controles ISO 27001'!I62</f>
        <v>3</v>
      </c>
      <c r="E123" s="110" t="s">
        <v>137</v>
      </c>
      <c r="F123" s="132" t="s">
        <v>138</v>
      </c>
      <c r="G123" s="144"/>
      <c r="H123" s="119"/>
    </row>
    <row r="124" spans="2:8" ht="12.75">
      <c r="B124" s="139"/>
      <c r="C124" s="139"/>
      <c r="D124" s="108"/>
      <c r="E124" s="110"/>
      <c r="F124" s="138"/>
      <c r="G124" s="145"/>
      <c r="H124" s="140"/>
    </row>
    <row r="125" spans="2:8" ht="25.5">
      <c r="B125" s="135">
        <f>'Controles ISO 27001'!G63</f>
        <v>1</v>
      </c>
      <c r="C125" s="135">
        <f>'Controles ISO 27001'!I63</f>
        <v>3</v>
      </c>
      <c r="E125" s="110" t="s">
        <v>139</v>
      </c>
      <c r="F125" s="132" t="s">
        <v>140</v>
      </c>
      <c r="G125" s="144"/>
      <c r="H125" s="119"/>
    </row>
    <row r="126" spans="2:8" ht="12.75">
      <c r="B126" s="139"/>
      <c r="C126" s="139"/>
      <c r="D126" s="108"/>
      <c r="E126" s="110"/>
      <c r="F126" s="138"/>
      <c r="G126" s="145"/>
      <c r="H126" s="140"/>
    </row>
    <row r="127" spans="2:8" ht="25.5">
      <c r="B127" s="135">
        <f>'Controles ISO 27001'!G64</f>
        <v>1</v>
      </c>
      <c r="C127" s="135">
        <f>'Controles ISO 27001'!I64</f>
        <v>2</v>
      </c>
      <c r="E127" s="110" t="s">
        <v>141</v>
      </c>
      <c r="F127" s="132" t="s">
        <v>142</v>
      </c>
      <c r="G127" s="144"/>
      <c r="H127" s="119"/>
    </row>
    <row r="128" spans="2:8" ht="12.75">
      <c r="B128" s="139"/>
      <c r="C128" s="139"/>
      <c r="D128" s="108"/>
      <c r="E128" s="110"/>
      <c r="F128" s="138"/>
      <c r="G128" s="145"/>
      <c r="H128" s="140"/>
    </row>
    <row r="129" spans="2:8" ht="25.5">
      <c r="B129" s="135">
        <f>'Controles ISO 27001'!G65</f>
        <v>1</v>
      </c>
      <c r="C129" s="135">
        <f>'Controles ISO 27001'!I65</f>
        <v>2</v>
      </c>
      <c r="E129" s="110" t="s">
        <v>143</v>
      </c>
      <c r="F129" s="132" t="s">
        <v>144</v>
      </c>
      <c r="G129" s="144"/>
      <c r="H129" s="119"/>
    </row>
    <row r="130" spans="2:8" ht="12.75">
      <c r="B130" s="139"/>
      <c r="C130" s="139"/>
      <c r="D130" s="108"/>
      <c r="E130" s="110"/>
      <c r="F130" s="138"/>
      <c r="G130" s="145"/>
      <c r="H130" s="140"/>
    </row>
    <row r="131" spans="2:8" ht="38.25">
      <c r="B131" s="135">
        <f>'Controles ISO 27001'!G66</f>
        <v>1</v>
      </c>
      <c r="C131" s="135">
        <f>'Controles ISO 27001'!I66</f>
        <v>2</v>
      </c>
      <c r="E131" s="110" t="s">
        <v>145</v>
      </c>
      <c r="F131" s="132" t="s">
        <v>146</v>
      </c>
      <c r="G131" s="144"/>
      <c r="H131" s="119"/>
    </row>
    <row r="132" spans="2:8" ht="12.75">
      <c r="B132" s="139"/>
      <c r="C132" s="139"/>
      <c r="D132" s="108"/>
      <c r="E132" s="110"/>
      <c r="F132" s="138"/>
      <c r="G132" s="145"/>
      <c r="H132" s="140"/>
    </row>
    <row r="133" spans="2:8" ht="51">
      <c r="B133" s="135">
        <f>'Controles ISO 27001'!G67</f>
        <v>0</v>
      </c>
      <c r="C133" s="135">
        <f>'Controles ISO 27001'!I67</f>
        <v>3</v>
      </c>
      <c r="E133" s="110" t="s">
        <v>147</v>
      </c>
      <c r="F133" s="132" t="s">
        <v>148</v>
      </c>
      <c r="G133" s="144"/>
      <c r="H133" s="119"/>
    </row>
    <row r="134" spans="2:8" ht="12.75">
      <c r="B134" s="139"/>
      <c r="C134" s="139"/>
      <c r="D134" s="108"/>
      <c r="E134" s="110"/>
      <c r="F134" s="138"/>
      <c r="G134" s="145"/>
      <c r="H134" s="140"/>
    </row>
    <row r="135" spans="2:8" ht="38.25">
      <c r="B135" s="135">
        <f>'Controles ISO 27001'!G68</f>
        <v>1</v>
      </c>
      <c r="C135" s="135">
        <f>'Controles ISO 27001'!I68</f>
        <v>2</v>
      </c>
      <c r="E135" s="110" t="s">
        <v>149</v>
      </c>
      <c r="F135" s="132" t="s">
        <v>150</v>
      </c>
      <c r="G135" s="144"/>
      <c r="H135" s="119"/>
    </row>
    <row r="136" spans="2:8" ht="12.75">
      <c r="B136" s="139"/>
      <c r="C136" s="139"/>
      <c r="D136" s="108"/>
      <c r="E136" s="110"/>
      <c r="F136" s="138"/>
      <c r="G136" s="145"/>
      <c r="H136" s="140"/>
    </row>
    <row r="137" spans="2:8" ht="38.25">
      <c r="B137" s="135">
        <f>'Controles ISO 27001'!G69</f>
        <v>1</v>
      </c>
      <c r="C137" s="135">
        <f>'Controles ISO 27001'!I69</f>
        <v>3</v>
      </c>
      <c r="E137" s="110" t="s">
        <v>151</v>
      </c>
      <c r="F137" s="132" t="s">
        <v>152</v>
      </c>
      <c r="G137" s="144"/>
      <c r="H137" s="119"/>
    </row>
    <row r="138" spans="2:8" ht="12.75">
      <c r="B138" s="139"/>
      <c r="C138" s="139"/>
      <c r="D138" s="108"/>
      <c r="E138" s="110"/>
      <c r="F138" s="138"/>
      <c r="G138" s="145"/>
      <c r="H138" s="140"/>
    </row>
    <row r="139" spans="2:8" ht="12.75">
      <c r="B139" s="134"/>
      <c r="C139" s="134"/>
    </row>
    <row r="140" spans="2:8" ht="18">
      <c r="B140" s="134"/>
      <c r="C140" s="134"/>
      <c r="E140" s="143">
        <v>12</v>
      </c>
      <c r="F140" s="128" t="s">
        <v>153</v>
      </c>
      <c r="H140" s="119"/>
    </row>
    <row r="141" spans="2:8" ht="12.75">
      <c r="B141" s="134"/>
      <c r="C141" s="134"/>
    </row>
    <row r="142" spans="2:8" ht="25.5">
      <c r="B142" s="135">
        <f>'Controles ISO 27001'!G70</f>
        <v>1</v>
      </c>
      <c r="C142" s="135">
        <f>'Controles ISO 27001'!I70</f>
        <v>2</v>
      </c>
      <c r="E142" s="110" t="s">
        <v>154</v>
      </c>
      <c r="F142" s="132" t="s">
        <v>155</v>
      </c>
      <c r="G142" s="144"/>
      <c r="H142" s="119"/>
    </row>
    <row r="143" spans="2:8" ht="12.75">
      <c r="B143" s="134"/>
      <c r="C143" s="134"/>
    </row>
    <row r="144" spans="2:8" ht="38.25">
      <c r="B144" s="135">
        <f>'Controles ISO 27001'!G71</f>
        <v>1</v>
      </c>
      <c r="C144" s="135">
        <f>'Controles ISO 27001'!I71</f>
        <v>3</v>
      </c>
      <c r="E144" s="110" t="s">
        <v>156</v>
      </c>
      <c r="F144" s="138" t="s">
        <v>157</v>
      </c>
      <c r="G144" s="144"/>
      <c r="H144" s="119"/>
    </row>
    <row r="145" spans="2:8" ht="12.75">
      <c r="B145" s="134"/>
      <c r="C145" s="134"/>
    </row>
    <row r="146" spans="2:8" ht="25.5">
      <c r="B146" s="135">
        <f>'Controles ISO 27001'!G72</f>
        <v>1</v>
      </c>
      <c r="C146" s="135">
        <f>'Controles ISO 27001'!I72</f>
        <v>2</v>
      </c>
      <c r="E146" s="110" t="s">
        <v>158</v>
      </c>
      <c r="F146" s="132" t="s">
        <v>159</v>
      </c>
      <c r="G146" s="144"/>
      <c r="H146" s="119"/>
    </row>
    <row r="147" spans="2:8" ht="12.75">
      <c r="B147" s="134"/>
      <c r="C147" s="134"/>
    </row>
    <row r="148" spans="2:8" ht="25.5">
      <c r="B148" s="135" t="str">
        <f>'Controles ISO 27001'!G73</f>
        <v>N/A</v>
      </c>
      <c r="C148" s="135">
        <f>'Controles ISO 27001'!I73</f>
        <v>2</v>
      </c>
      <c r="E148" s="110" t="s">
        <v>160</v>
      </c>
      <c r="F148" s="132" t="s">
        <v>161</v>
      </c>
      <c r="G148" s="144"/>
      <c r="H148" s="119"/>
    </row>
    <row r="149" spans="2:8" ht="12.75">
      <c r="B149" s="134"/>
      <c r="C149" s="134"/>
    </row>
    <row r="150" spans="2:8" ht="25.5">
      <c r="B150" s="137">
        <f>'Controles ISO 27001'!G74</f>
        <v>1</v>
      </c>
      <c r="C150" s="137">
        <f>'Controles ISO 27001'!I74</f>
        <v>2</v>
      </c>
      <c r="E150" s="110" t="s">
        <v>162</v>
      </c>
      <c r="F150" s="138" t="s">
        <v>163</v>
      </c>
      <c r="G150" s="144"/>
      <c r="H150" s="119"/>
    </row>
    <row r="151" spans="2:8" ht="12.75">
      <c r="B151" s="134"/>
      <c r="C151" s="134"/>
    </row>
    <row r="152" spans="2:8" ht="38.25">
      <c r="B152" s="137">
        <f>'Controles ISO 27001'!G75</f>
        <v>1</v>
      </c>
      <c r="C152" s="137">
        <f>'Controles ISO 27001'!I75</f>
        <v>3</v>
      </c>
      <c r="E152" s="110" t="s">
        <v>164</v>
      </c>
      <c r="F152" s="138" t="s">
        <v>165</v>
      </c>
      <c r="G152" s="144"/>
      <c r="H152" s="119"/>
    </row>
    <row r="153" spans="2:8" ht="12.75">
      <c r="B153" s="134"/>
      <c r="C153" s="134"/>
    </row>
    <row r="154" spans="2:8" ht="38.25">
      <c r="B154" s="137">
        <f>'Controles ISO 27001'!G76</f>
        <v>0</v>
      </c>
      <c r="C154" s="137">
        <f>'Controles ISO 27001'!I76</f>
        <v>2</v>
      </c>
      <c r="E154" s="110" t="s">
        <v>166</v>
      </c>
      <c r="F154" s="132" t="s">
        <v>167</v>
      </c>
      <c r="G154" s="144"/>
      <c r="H154" s="119"/>
    </row>
    <row r="155" spans="2:8" ht="12.75">
      <c r="B155" s="134"/>
      <c r="C155" s="134"/>
    </row>
    <row r="156" spans="2:8" ht="25.5">
      <c r="B156" s="137">
        <f>'Controles ISO 27001'!G77</f>
        <v>1</v>
      </c>
      <c r="C156" s="137">
        <f>'Controles ISO 27001'!I77</f>
        <v>2</v>
      </c>
      <c r="E156" s="110" t="s">
        <v>168</v>
      </c>
      <c r="F156" s="132" t="s">
        <v>169</v>
      </c>
      <c r="G156" s="144"/>
      <c r="H156" s="119"/>
    </row>
    <row r="157" spans="2:8" ht="12.75">
      <c r="B157" s="139"/>
      <c r="C157" s="139"/>
      <c r="E157" s="110"/>
      <c r="F157" s="132"/>
      <c r="G157" s="144"/>
      <c r="H157" s="119"/>
    </row>
    <row r="158" spans="2:8" ht="25.5">
      <c r="B158" s="137">
        <f>'Controles ISO 27001'!G78</f>
        <v>1</v>
      </c>
      <c r="C158" s="137">
        <f>'Controles ISO 27001'!I78</f>
        <v>2</v>
      </c>
      <c r="E158" s="110" t="s">
        <v>170</v>
      </c>
      <c r="F158" s="132" t="s">
        <v>171</v>
      </c>
      <c r="G158" s="144"/>
      <c r="H158" s="119"/>
    </row>
    <row r="159" spans="2:8" ht="12.75">
      <c r="B159" s="139"/>
      <c r="C159" s="139"/>
      <c r="E159" s="110"/>
      <c r="F159" s="132"/>
      <c r="G159" s="144"/>
      <c r="H159" s="119"/>
    </row>
    <row r="160" spans="2:8" ht="38.25">
      <c r="B160" s="137" t="str">
        <f>'Controles ISO 27001'!G79</f>
        <v>N/A</v>
      </c>
      <c r="C160" s="137">
        <f>'Controles ISO 27001'!I79</f>
        <v>3</v>
      </c>
      <c r="E160" s="110" t="s">
        <v>172</v>
      </c>
      <c r="F160" s="132" t="s">
        <v>173</v>
      </c>
      <c r="G160" s="144"/>
      <c r="H160" s="119"/>
    </row>
    <row r="161" spans="2:8" ht="12.75">
      <c r="B161" s="139"/>
      <c r="C161" s="139"/>
      <c r="E161" s="110"/>
      <c r="F161" s="132"/>
      <c r="G161" s="144"/>
      <c r="H161" s="119"/>
    </row>
    <row r="162" spans="2:8" ht="25.5">
      <c r="B162" s="137">
        <f>'Controles ISO 27001'!G80</f>
        <v>1</v>
      </c>
      <c r="C162" s="137">
        <f>'Controles ISO 27001'!I80</f>
        <v>2</v>
      </c>
      <c r="E162" s="110" t="s">
        <v>174</v>
      </c>
      <c r="F162" s="132" t="s">
        <v>175</v>
      </c>
      <c r="G162" s="144"/>
      <c r="H162" s="119"/>
    </row>
    <row r="163" spans="2:8" ht="12.75">
      <c r="B163" s="139"/>
      <c r="C163" s="139"/>
      <c r="E163" s="110"/>
      <c r="F163" s="132"/>
      <c r="G163" s="144"/>
      <c r="H163" s="119"/>
    </row>
    <row r="164" spans="2:8" ht="51">
      <c r="B164" s="137">
        <f>'Controles ISO 27001'!G81</f>
        <v>1</v>
      </c>
      <c r="C164" s="137">
        <f>'Controles ISO 27001'!I81</f>
        <v>3</v>
      </c>
      <c r="E164" s="110" t="s">
        <v>176</v>
      </c>
      <c r="F164" s="132" t="s">
        <v>177</v>
      </c>
      <c r="G164" s="144"/>
      <c r="H164" s="119"/>
    </row>
    <row r="165" spans="2:8" ht="12.75">
      <c r="B165" s="139"/>
      <c r="C165" s="139"/>
      <c r="E165" s="110"/>
      <c r="F165" s="132"/>
      <c r="G165" s="144"/>
      <c r="H165" s="119"/>
    </row>
    <row r="166" spans="2:8" ht="12.75">
      <c r="B166" s="137">
        <f>'Controles ISO 27001'!G82</f>
        <v>1</v>
      </c>
      <c r="C166" s="137">
        <f>'Controles ISO 27001'!I82</f>
        <v>3</v>
      </c>
      <c r="E166" s="110" t="s">
        <v>178</v>
      </c>
      <c r="F166" s="132" t="s">
        <v>179</v>
      </c>
      <c r="G166" s="144"/>
      <c r="H166" s="119"/>
    </row>
    <row r="167" spans="2:8" ht="12.75">
      <c r="B167" s="139"/>
      <c r="C167" s="139"/>
      <c r="E167" s="110"/>
      <c r="F167" s="132"/>
      <c r="G167" s="144"/>
      <c r="H167" s="119"/>
    </row>
    <row r="168" spans="2:8" ht="38.25">
      <c r="B168" s="137">
        <f>'Controles ISO 27001'!G83</f>
        <v>0</v>
      </c>
      <c r="C168" s="137">
        <f>'Controles ISO 27001'!I83</f>
        <v>3</v>
      </c>
      <c r="E168" s="110" t="s">
        <v>180</v>
      </c>
      <c r="F168" s="132" t="s">
        <v>181</v>
      </c>
      <c r="G168" s="144"/>
      <c r="H168" s="119"/>
    </row>
    <row r="169" spans="2:8" ht="12.75">
      <c r="B169" s="134"/>
      <c r="C169" s="134"/>
    </row>
    <row r="170" spans="2:8" ht="18">
      <c r="B170" s="134"/>
      <c r="C170" s="134"/>
      <c r="E170" s="143">
        <v>13</v>
      </c>
      <c r="F170" s="128" t="s">
        <v>182</v>
      </c>
      <c r="H170" s="119"/>
    </row>
    <row r="171" spans="2:8" ht="12.75">
      <c r="B171" s="134"/>
      <c r="C171" s="134"/>
    </row>
    <row r="172" spans="2:8" ht="25.5">
      <c r="B172" s="146">
        <f>'Controles ISO 27001'!G84</f>
        <v>1</v>
      </c>
      <c r="C172" s="146">
        <f>'Controles ISO 27001'!I84</f>
        <v>3</v>
      </c>
      <c r="E172" s="147" t="s">
        <v>183</v>
      </c>
      <c r="F172" s="132" t="s">
        <v>184</v>
      </c>
      <c r="G172" s="148"/>
      <c r="H172" s="119"/>
    </row>
    <row r="173" spans="2:8" ht="12.75">
      <c r="B173" s="149"/>
      <c r="C173" s="149"/>
      <c r="E173" s="147"/>
      <c r="F173" s="111"/>
      <c r="G173" s="150"/>
      <c r="H173" s="151"/>
    </row>
    <row r="174" spans="2:8" ht="38.25">
      <c r="B174" s="152">
        <f>'Controles ISO 27001'!G85</f>
        <v>1</v>
      </c>
      <c r="C174" s="152" t="str">
        <f>'Controles ISO 27001'!I85</f>
        <v>N/A</v>
      </c>
      <c r="E174" s="147" t="s">
        <v>185</v>
      </c>
      <c r="F174" s="138" t="s">
        <v>186</v>
      </c>
      <c r="G174" s="148"/>
      <c r="H174" s="119"/>
    </row>
    <row r="175" spans="2:8" ht="12.75">
      <c r="B175" s="149"/>
      <c r="C175" s="149"/>
      <c r="E175" s="147"/>
      <c r="F175" s="111"/>
      <c r="G175" s="150"/>
      <c r="H175" s="151"/>
    </row>
    <row r="176" spans="2:8" ht="25.5">
      <c r="B176" s="152">
        <f>'Controles ISO 27001'!G86</f>
        <v>0</v>
      </c>
      <c r="C176" s="152">
        <f>'Controles ISO 27001'!I86</f>
        <v>2</v>
      </c>
      <c r="E176" s="147" t="s">
        <v>187</v>
      </c>
      <c r="F176" s="138" t="s">
        <v>188</v>
      </c>
      <c r="G176" s="148"/>
      <c r="H176" s="119"/>
    </row>
    <row r="177" spans="2:8" ht="12.75">
      <c r="B177" s="149"/>
      <c r="C177" s="149"/>
      <c r="E177" s="147"/>
      <c r="F177" s="111"/>
      <c r="G177" s="150"/>
      <c r="H177" s="151"/>
    </row>
    <row r="178" spans="2:8" ht="25.5">
      <c r="B178" s="152">
        <f>'Controles ISO 27001'!G87</f>
        <v>0</v>
      </c>
      <c r="C178" s="152">
        <f>'Controles ISO 27001'!I87</f>
        <v>2</v>
      </c>
      <c r="E178" s="147" t="s">
        <v>189</v>
      </c>
      <c r="F178" s="138" t="s">
        <v>190</v>
      </c>
      <c r="G178" s="148"/>
      <c r="H178" s="119"/>
    </row>
    <row r="179" spans="2:8" ht="12.75">
      <c r="B179" s="149"/>
      <c r="C179" s="149"/>
      <c r="E179" s="147"/>
      <c r="F179" s="111"/>
      <c r="G179" s="150"/>
      <c r="H179" s="151"/>
    </row>
    <row r="180" spans="2:8" ht="25.5">
      <c r="B180" s="152">
        <f>'Controles ISO 27001'!G88</f>
        <v>0</v>
      </c>
      <c r="C180" s="152">
        <f>'Controles ISO 27001'!I88</f>
        <v>2</v>
      </c>
      <c r="E180" s="147" t="s">
        <v>191</v>
      </c>
      <c r="F180" s="138" t="s">
        <v>192</v>
      </c>
      <c r="G180" s="148"/>
      <c r="H180" s="119"/>
    </row>
    <row r="181" spans="2:8" ht="12.75">
      <c r="B181" s="153"/>
      <c r="C181" s="153"/>
      <c r="E181" s="147"/>
      <c r="F181" s="138"/>
      <c r="G181" s="148"/>
      <c r="H181" s="119"/>
    </row>
    <row r="182" spans="2:8" ht="25.5">
      <c r="B182" s="152">
        <f>'Controles ISO 27001'!G89</f>
        <v>0</v>
      </c>
      <c r="C182" s="152">
        <f>'Controles ISO 27001'!I89</f>
        <v>3</v>
      </c>
      <c r="E182" s="147" t="s">
        <v>193</v>
      </c>
      <c r="F182" s="138" t="s">
        <v>194</v>
      </c>
      <c r="G182" s="148"/>
      <c r="H182" s="119"/>
    </row>
    <row r="183" spans="2:8" ht="12.75">
      <c r="B183" s="153"/>
      <c r="C183" s="153"/>
      <c r="E183" s="147"/>
      <c r="F183" s="138"/>
      <c r="G183" s="148"/>
      <c r="H183" s="119"/>
    </row>
    <row r="184" spans="2:8" ht="38.25">
      <c r="B184" s="152">
        <f>'Controles ISO 27001'!G90</f>
        <v>0</v>
      </c>
      <c r="C184" s="152">
        <f>'Controles ISO 27001'!I90</f>
        <v>2</v>
      </c>
      <c r="E184" s="147" t="s">
        <v>195</v>
      </c>
      <c r="F184" s="138" t="s">
        <v>196</v>
      </c>
      <c r="G184" s="148"/>
      <c r="H184" s="119"/>
    </row>
    <row r="185" spans="2:8" ht="12.75">
      <c r="B185" s="153"/>
      <c r="C185" s="153"/>
      <c r="E185" s="147"/>
      <c r="F185" s="154"/>
      <c r="G185" s="148"/>
      <c r="H185" s="119"/>
    </row>
    <row r="186" spans="2:8" ht="12.75">
      <c r="B186" s="149"/>
      <c r="C186" s="149"/>
      <c r="E186" s="147"/>
      <c r="F186" s="111"/>
      <c r="G186" s="150"/>
      <c r="H186" s="151"/>
    </row>
    <row r="187" spans="2:8" ht="36">
      <c r="B187" s="134"/>
      <c r="C187" s="134"/>
      <c r="E187" s="143">
        <v>14</v>
      </c>
      <c r="F187" s="155" t="s">
        <v>197</v>
      </c>
      <c r="H187" s="119"/>
    </row>
    <row r="188" spans="2:8" ht="12.75">
      <c r="B188" s="134"/>
      <c r="C188" s="134"/>
    </row>
    <row r="189" spans="2:8" ht="38.25">
      <c r="B189" s="137">
        <f>'Controles ISO 27001'!G91</f>
        <v>1</v>
      </c>
      <c r="C189" s="137">
        <f>'Controles ISO 27001'!I91</f>
        <v>2</v>
      </c>
      <c r="E189" s="110" t="s">
        <v>198</v>
      </c>
      <c r="F189" s="132" t="s">
        <v>199</v>
      </c>
      <c r="G189" s="144"/>
      <c r="H189" s="119"/>
    </row>
    <row r="190" spans="2:8" ht="12.75">
      <c r="B190" s="134"/>
      <c r="C190" s="134"/>
    </row>
    <row r="191" spans="2:8" ht="38.25">
      <c r="B191" s="137">
        <f>'Controles ISO 27001'!G92</f>
        <v>1</v>
      </c>
      <c r="C191" s="137">
        <f>'Controles ISO 27001'!I92</f>
        <v>2</v>
      </c>
      <c r="E191" s="110" t="s">
        <v>200</v>
      </c>
      <c r="F191" s="132" t="s">
        <v>201</v>
      </c>
      <c r="G191" s="144"/>
      <c r="H191" s="119"/>
    </row>
    <row r="192" spans="2:8" ht="12.75">
      <c r="B192" s="134"/>
      <c r="C192" s="134"/>
    </row>
    <row r="193" spans="2:8" ht="51">
      <c r="B193" s="137">
        <f>'Controles ISO 27001'!G93</f>
        <v>1</v>
      </c>
      <c r="C193" s="137">
        <f>'Controles ISO 27001'!I93</f>
        <v>2</v>
      </c>
      <c r="E193" s="110" t="s">
        <v>202</v>
      </c>
      <c r="F193" s="132" t="s">
        <v>203</v>
      </c>
      <c r="G193" s="144"/>
      <c r="H193" s="119"/>
    </row>
    <row r="194" spans="2:8" ht="12.75">
      <c r="B194" s="139"/>
      <c r="C194" s="139"/>
      <c r="E194" s="110"/>
      <c r="F194" s="132"/>
      <c r="G194" s="144"/>
      <c r="H194" s="119"/>
    </row>
    <row r="195" spans="2:8" ht="25.5">
      <c r="B195" s="137">
        <f>'Controles ISO 27001'!G94</f>
        <v>1</v>
      </c>
      <c r="C195" s="137">
        <f>'Controles ISO 27001'!I94</f>
        <v>2</v>
      </c>
      <c r="E195" s="110" t="s">
        <v>204</v>
      </c>
      <c r="F195" s="132" t="s">
        <v>205</v>
      </c>
      <c r="G195" s="144"/>
      <c r="H195" s="119"/>
    </row>
    <row r="196" spans="2:8" ht="12.75">
      <c r="B196" s="139"/>
      <c r="C196" s="139"/>
      <c r="E196" s="110"/>
      <c r="F196" s="132"/>
      <c r="G196" s="144"/>
      <c r="H196" s="119"/>
    </row>
    <row r="197" spans="2:8" ht="25.5">
      <c r="B197" s="137" t="str">
        <f>'Controles ISO 27001'!G95</f>
        <v>N/A</v>
      </c>
      <c r="C197" s="137">
        <f>'Controles ISO 27001'!I95</f>
        <v>3</v>
      </c>
      <c r="E197" s="110" t="s">
        <v>206</v>
      </c>
      <c r="F197" s="132" t="s">
        <v>207</v>
      </c>
      <c r="G197" s="144"/>
      <c r="H197" s="119"/>
    </row>
    <row r="198" spans="2:8" ht="12.75">
      <c r="B198" s="139"/>
      <c r="C198" s="139"/>
      <c r="E198" s="110"/>
      <c r="F198" s="132"/>
      <c r="G198" s="144"/>
      <c r="H198" s="119"/>
    </row>
    <row r="199" spans="2:8" ht="38.25">
      <c r="B199" s="137" t="str">
        <f>'Controles ISO 27001'!G96</f>
        <v>N/A</v>
      </c>
      <c r="C199" s="137">
        <f>'Controles ISO 27001'!I96</f>
        <v>2</v>
      </c>
      <c r="E199" s="110" t="s">
        <v>208</v>
      </c>
      <c r="F199" s="132" t="s">
        <v>209</v>
      </c>
      <c r="G199" s="144"/>
      <c r="H199" s="119"/>
    </row>
    <row r="200" spans="2:8" ht="12.75">
      <c r="B200" s="139"/>
      <c r="C200" s="139"/>
      <c r="E200" s="110"/>
      <c r="F200" s="132"/>
      <c r="G200" s="144"/>
      <c r="H200" s="119"/>
    </row>
    <row r="201" spans="2:8" ht="25.5">
      <c r="B201" s="137" t="str">
        <f>'Controles ISO 27001'!G97</f>
        <v>N/A</v>
      </c>
      <c r="C201" s="137">
        <f>'Controles ISO 27001'!I97</f>
        <v>3</v>
      </c>
      <c r="E201" s="110" t="s">
        <v>210</v>
      </c>
      <c r="F201" s="132" t="s">
        <v>211</v>
      </c>
      <c r="G201" s="144"/>
      <c r="H201" s="119"/>
    </row>
    <row r="202" spans="2:8" ht="12.75">
      <c r="B202" s="139"/>
      <c r="C202" s="139"/>
      <c r="E202" s="110"/>
      <c r="F202" s="132"/>
      <c r="G202" s="144"/>
      <c r="H202" s="119"/>
    </row>
    <row r="203" spans="2:8" ht="38.25">
      <c r="B203" s="137" t="str">
        <f>'Controles ISO 27001'!G98</f>
        <v>N/A</v>
      </c>
      <c r="C203" s="137">
        <f>'Controles ISO 27001'!I98</f>
        <v>2</v>
      </c>
      <c r="E203" s="110" t="s">
        <v>212</v>
      </c>
      <c r="F203" s="132" t="s">
        <v>213</v>
      </c>
      <c r="G203" s="144"/>
      <c r="H203" s="119"/>
    </row>
    <row r="204" spans="2:8" ht="12.75">
      <c r="B204" s="139"/>
      <c r="C204" s="139"/>
      <c r="E204" s="110"/>
      <c r="F204" s="132"/>
      <c r="G204" s="144"/>
      <c r="H204" s="119"/>
    </row>
    <row r="205" spans="2:8" ht="25.5">
      <c r="B205" s="137" t="str">
        <f>'Controles ISO 27001'!G99</f>
        <v>N/A</v>
      </c>
      <c r="C205" s="137">
        <f>'Controles ISO 27001'!I99</f>
        <v>2</v>
      </c>
      <c r="E205" s="110" t="s">
        <v>214</v>
      </c>
      <c r="F205" s="132" t="s">
        <v>215</v>
      </c>
      <c r="G205" s="144"/>
      <c r="H205" s="119"/>
    </row>
    <row r="206" spans="2:8" ht="12.75">
      <c r="B206" s="139"/>
      <c r="C206" s="139"/>
      <c r="E206" s="110"/>
      <c r="F206" s="132"/>
      <c r="G206" s="144"/>
      <c r="H206" s="119"/>
    </row>
    <row r="207" spans="2:8" ht="25.5">
      <c r="B207" s="137">
        <f>'Controles ISO 27001'!G100</f>
        <v>1</v>
      </c>
      <c r="C207" s="137">
        <f>'Controles ISO 27001'!I100</f>
        <v>2</v>
      </c>
      <c r="E207" s="110" t="s">
        <v>216</v>
      </c>
      <c r="F207" s="132" t="s">
        <v>217</v>
      </c>
      <c r="G207" s="144"/>
      <c r="H207" s="119"/>
    </row>
    <row r="208" spans="2:8" ht="12.75">
      <c r="B208" s="139"/>
      <c r="C208" s="139"/>
      <c r="E208" s="110"/>
      <c r="F208" s="132"/>
      <c r="G208" s="144"/>
      <c r="H208" s="119"/>
    </row>
    <row r="209" spans="2:8" ht="25.5">
      <c r="B209" s="137">
        <f>'Controles ISO 27001'!G101</f>
        <v>0</v>
      </c>
      <c r="C209" s="137">
        <f>'Controles ISO 27001'!I101</f>
        <v>2</v>
      </c>
      <c r="E209" s="110" t="s">
        <v>218</v>
      </c>
      <c r="F209" s="132" t="s">
        <v>219</v>
      </c>
      <c r="G209" s="144"/>
      <c r="H209" s="119"/>
    </row>
    <row r="210" spans="2:8" ht="12.75">
      <c r="B210" s="139"/>
      <c r="C210" s="139"/>
      <c r="E210" s="110"/>
      <c r="F210" s="132"/>
      <c r="G210" s="144"/>
      <c r="H210" s="119"/>
    </row>
    <row r="211" spans="2:8" ht="25.5">
      <c r="B211" s="137">
        <f>'Controles ISO 27001'!G102</f>
        <v>0</v>
      </c>
      <c r="C211" s="137">
        <f>'Controles ISO 27001'!I102</f>
        <v>2</v>
      </c>
      <c r="E211" s="110" t="s">
        <v>220</v>
      </c>
      <c r="F211" s="132" t="s">
        <v>221</v>
      </c>
      <c r="G211" s="144"/>
      <c r="H211" s="119"/>
    </row>
    <row r="212" spans="2:8" ht="12.75">
      <c r="B212" s="139"/>
      <c r="C212" s="139"/>
      <c r="E212" s="110"/>
      <c r="F212" s="132"/>
      <c r="G212" s="144"/>
      <c r="H212" s="119"/>
    </row>
    <row r="213" spans="2:8" ht="12.75">
      <c r="B213" s="137">
        <f>'Controles ISO 27001'!G103</f>
        <v>1</v>
      </c>
      <c r="C213" s="137">
        <f>'Controles ISO 27001'!I103</f>
        <v>2</v>
      </c>
      <c r="E213" s="110" t="s">
        <v>222</v>
      </c>
      <c r="F213" s="132" t="s">
        <v>223</v>
      </c>
      <c r="G213" s="144"/>
      <c r="H213" s="119"/>
    </row>
    <row r="214" spans="2:8" ht="12.75">
      <c r="B214" s="139"/>
      <c r="C214" s="139"/>
      <c r="E214" s="110"/>
      <c r="F214" s="148"/>
      <c r="G214" s="144"/>
      <c r="H214" s="119"/>
    </row>
    <row r="215" spans="2:8" ht="12.75">
      <c r="B215" s="134"/>
      <c r="C215" s="134"/>
    </row>
    <row r="216" spans="2:8" ht="18">
      <c r="B216" s="134"/>
      <c r="C216" s="134"/>
      <c r="E216" s="143">
        <v>15</v>
      </c>
      <c r="F216" s="128" t="s">
        <v>224</v>
      </c>
      <c r="H216" s="119"/>
    </row>
    <row r="217" spans="2:8" ht="12.75">
      <c r="B217" s="134"/>
      <c r="C217" s="134"/>
    </row>
    <row r="218" spans="2:8" ht="38.25">
      <c r="B218" s="137">
        <f>'Controles ISO 27001'!G104</f>
        <v>1</v>
      </c>
      <c r="C218" s="137">
        <f>'Controles ISO 27001'!I104</f>
        <v>2</v>
      </c>
      <c r="E218" s="147" t="s">
        <v>225</v>
      </c>
      <c r="F218" s="132" t="s">
        <v>226</v>
      </c>
      <c r="G218" s="156"/>
      <c r="H218" s="119"/>
    </row>
    <row r="219" spans="2:8" ht="12.75">
      <c r="B219" s="149"/>
      <c r="C219" s="149"/>
      <c r="E219" s="147"/>
      <c r="F219" s="141"/>
      <c r="G219" s="157"/>
      <c r="H219" s="151"/>
    </row>
    <row r="220" spans="2:8" ht="38.25">
      <c r="B220" s="137">
        <f>'Controles ISO 27001'!G105</f>
        <v>1</v>
      </c>
      <c r="C220" s="137">
        <f>'Controles ISO 27001'!I105</f>
        <v>2</v>
      </c>
      <c r="E220" s="147" t="s">
        <v>227</v>
      </c>
      <c r="F220" s="138" t="s">
        <v>228</v>
      </c>
      <c r="G220" s="148"/>
      <c r="H220" s="119"/>
    </row>
    <row r="221" spans="2:8" ht="12.75">
      <c r="B221" s="153"/>
      <c r="C221" s="153"/>
      <c r="E221" s="147"/>
      <c r="F221" s="138"/>
      <c r="G221" s="148"/>
      <c r="H221" s="119"/>
    </row>
    <row r="222" spans="2:8" ht="38.25">
      <c r="B222" s="137">
        <f>'Controles ISO 27001'!G106</f>
        <v>0</v>
      </c>
      <c r="C222" s="137">
        <f>'Controles ISO 27001'!I106</f>
        <v>2</v>
      </c>
      <c r="E222" s="147" t="s">
        <v>229</v>
      </c>
      <c r="F222" s="138" t="s">
        <v>230</v>
      </c>
      <c r="G222" s="148"/>
      <c r="H222" s="119"/>
    </row>
    <row r="223" spans="2:8" ht="12.75">
      <c r="B223" s="153"/>
      <c r="C223" s="153"/>
      <c r="E223" s="147"/>
      <c r="F223" s="138"/>
      <c r="G223" s="148"/>
      <c r="H223" s="119"/>
    </row>
    <row r="224" spans="2:8" ht="25.5">
      <c r="B224" s="137">
        <f>'Controles ISO 27001'!G107</f>
        <v>0</v>
      </c>
      <c r="C224" s="137">
        <f>'Controles ISO 27001'!I107</f>
        <v>2</v>
      </c>
      <c r="E224" s="147" t="s">
        <v>231</v>
      </c>
      <c r="F224" s="138" t="s">
        <v>232</v>
      </c>
      <c r="G224" s="148"/>
      <c r="H224" s="119"/>
    </row>
    <row r="225" spans="2:8" ht="12.75">
      <c r="B225" s="153"/>
      <c r="C225" s="153"/>
      <c r="E225" s="147"/>
      <c r="F225" s="138"/>
      <c r="G225" s="148"/>
      <c r="H225" s="119"/>
    </row>
    <row r="226" spans="2:8" ht="63.75">
      <c r="B226" s="137">
        <f>'Controles ISO 27001'!G108</f>
        <v>0</v>
      </c>
      <c r="C226" s="137">
        <f>'Controles ISO 27001'!I108</f>
        <v>2</v>
      </c>
      <c r="E226" s="147" t="s">
        <v>233</v>
      </c>
      <c r="F226" s="138" t="s">
        <v>234</v>
      </c>
      <c r="G226" s="148"/>
      <c r="H226" s="119"/>
    </row>
    <row r="227" spans="2:8" ht="12.75">
      <c r="B227" s="153"/>
      <c r="C227" s="153"/>
      <c r="E227" s="147"/>
      <c r="F227" s="154"/>
      <c r="G227" s="148"/>
      <c r="H227" s="119"/>
    </row>
    <row r="228" spans="2:8" ht="12.75">
      <c r="B228" s="149"/>
      <c r="C228" s="149"/>
      <c r="E228" s="147"/>
      <c r="F228" s="111"/>
      <c r="G228" s="150"/>
      <c r="H228" s="151"/>
    </row>
    <row r="229" spans="2:8" ht="18">
      <c r="B229" s="134"/>
      <c r="C229" s="134"/>
      <c r="E229" s="143">
        <v>16</v>
      </c>
      <c r="F229" s="128" t="s">
        <v>235</v>
      </c>
      <c r="H229" s="119"/>
    </row>
    <row r="230" spans="2:8" ht="12.75">
      <c r="B230" s="134"/>
      <c r="C230" s="134"/>
    </row>
    <row r="231" spans="2:8" ht="25.5">
      <c r="B231" s="137">
        <f>'Controles ISO 27001'!G109</f>
        <v>1</v>
      </c>
      <c r="C231" s="137">
        <f>'Controles ISO 27001'!I109</f>
        <v>2</v>
      </c>
      <c r="E231" s="110" t="s">
        <v>236</v>
      </c>
      <c r="F231" s="132" t="s">
        <v>237</v>
      </c>
      <c r="G231" s="144"/>
      <c r="H231" s="119"/>
    </row>
    <row r="232" spans="2:8" ht="12.75">
      <c r="B232" s="134"/>
      <c r="C232" s="134"/>
    </row>
    <row r="233" spans="2:8" ht="25.5">
      <c r="B233" s="137">
        <f>'Controles ISO 27001'!G110</f>
        <v>0</v>
      </c>
      <c r="C233" s="137">
        <f>'Controles ISO 27001'!I110</f>
        <v>2</v>
      </c>
      <c r="E233" s="110" t="s">
        <v>238</v>
      </c>
      <c r="F233" s="132" t="s">
        <v>239</v>
      </c>
      <c r="G233" s="144"/>
      <c r="H233" s="119"/>
    </row>
    <row r="234" spans="2:8" ht="12.75">
      <c r="B234" s="139"/>
      <c r="C234" s="139"/>
      <c r="E234" s="110"/>
      <c r="F234" s="132"/>
      <c r="G234" s="144"/>
      <c r="H234" s="119"/>
    </row>
    <row r="235" spans="2:8" ht="38.25">
      <c r="B235" s="137">
        <f>'Controles ISO 27001'!G111</f>
        <v>0</v>
      </c>
      <c r="C235" s="137">
        <f>'Controles ISO 27001'!I111</f>
        <v>2</v>
      </c>
      <c r="E235" s="110" t="s">
        <v>240</v>
      </c>
      <c r="F235" s="132" t="s">
        <v>241</v>
      </c>
      <c r="G235" s="144"/>
      <c r="H235" s="119"/>
    </row>
    <row r="236" spans="2:8" ht="12.75">
      <c r="B236" s="139"/>
      <c r="C236" s="139"/>
      <c r="E236" s="110"/>
      <c r="F236" s="132"/>
      <c r="G236" s="144"/>
      <c r="H236" s="119"/>
    </row>
    <row r="237" spans="2:8" ht="25.5">
      <c r="B237" s="137">
        <f>'Controles ISO 27001'!G112</f>
        <v>0</v>
      </c>
      <c r="C237" s="137">
        <f>'Controles ISO 27001'!I112</f>
        <v>2</v>
      </c>
      <c r="E237" s="110" t="s">
        <v>242</v>
      </c>
      <c r="F237" s="132" t="s">
        <v>243</v>
      </c>
      <c r="G237" s="144"/>
      <c r="H237" s="119"/>
    </row>
    <row r="238" spans="2:8" ht="12.75">
      <c r="B238" s="139"/>
      <c r="C238" s="139"/>
      <c r="E238" s="110"/>
      <c r="F238" s="132"/>
      <c r="G238" s="144"/>
      <c r="H238" s="119"/>
    </row>
    <row r="239" spans="2:8" ht="25.5">
      <c r="B239" s="137">
        <f>'Controles ISO 27001'!G113</f>
        <v>0</v>
      </c>
      <c r="C239" s="137">
        <f>'Controles ISO 27001'!I113</f>
        <v>2</v>
      </c>
      <c r="E239" s="110" t="s">
        <v>244</v>
      </c>
      <c r="F239" s="132" t="s">
        <v>245</v>
      </c>
      <c r="G239" s="144"/>
      <c r="H239" s="119"/>
    </row>
    <row r="240" spans="2:8" ht="12.75">
      <c r="B240" s="139"/>
      <c r="C240" s="139"/>
      <c r="E240" s="110"/>
      <c r="F240" s="132"/>
      <c r="G240" s="144"/>
      <c r="H240" s="119"/>
    </row>
    <row r="241" spans="2:8" ht="25.5">
      <c r="B241" s="137">
        <f>'Controles ISO 27001'!G114</f>
        <v>0</v>
      </c>
      <c r="C241" s="137">
        <f>'Controles ISO 27001'!I114</f>
        <v>0</v>
      </c>
      <c r="E241" s="110" t="s">
        <v>246</v>
      </c>
      <c r="F241" s="132" t="s">
        <v>247</v>
      </c>
      <c r="G241" s="144"/>
      <c r="H241" s="119"/>
    </row>
    <row r="242" spans="2:8" ht="12.75">
      <c r="B242" s="139"/>
      <c r="C242" s="139"/>
      <c r="E242" s="110"/>
      <c r="F242" s="132"/>
      <c r="G242" s="144"/>
      <c r="H242" s="119"/>
    </row>
    <row r="243" spans="2:8" ht="25.5">
      <c r="B243" s="137">
        <f>'Controles ISO 27001'!G115</f>
        <v>0</v>
      </c>
      <c r="C243" s="137">
        <f>'Controles ISO 27001'!I115</f>
        <v>0</v>
      </c>
      <c r="E243" s="110" t="s">
        <v>248</v>
      </c>
      <c r="F243" s="132" t="s">
        <v>249</v>
      </c>
      <c r="G243" s="144"/>
      <c r="H243" s="119"/>
    </row>
    <row r="244" spans="2:8" ht="12.75">
      <c r="B244" s="139"/>
      <c r="C244" s="139"/>
      <c r="E244" s="110"/>
      <c r="F244" s="148"/>
      <c r="G244" s="144"/>
      <c r="H244" s="119"/>
    </row>
    <row r="245" spans="2:8" ht="12.75">
      <c r="B245" s="134"/>
      <c r="C245" s="134"/>
    </row>
    <row r="246" spans="2:8" ht="36">
      <c r="B246" s="134"/>
      <c r="C246" s="134"/>
      <c r="E246" s="143">
        <v>17</v>
      </c>
      <c r="F246" s="155" t="s">
        <v>250</v>
      </c>
      <c r="H246" s="119"/>
    </row>
    <row r="247" spans="2:8" ht="12.75">
      <c r="B247" s="134"/>
      <c r="C247" s="134"/>
    </row>
    <row r="248" spans="2:8" ht="38.25">
      <c r="B248" s="137">
        <f>'Controles ISO 27001'!G116</f>
        <v>0</v>
      </c>
      <c r="C248" s="137">
        <f>'Controles ISO 27001'!I116</f>
        <v>0</v>
      </c>
      <c r="E248" s="110" t="s">
        <v>251</v>
      </c>
      <c r="F248" s="132" t="s">
        <v>252</v>
      </c>
      <c r="G248" s="144"/>
      <c r="H248" s="119"/>
    </row>
    <row r="249" spans="2:8" ht="12.75">
      <c r="B249" s="139"/>
      <c r="C249" s="139"/>
      <c r="E249" s="110"/>
      <c r="F249" s="132"/>
      <c r="G249" s="144"/>
      <c r="H249" s="119"/>
    </row>
    <row r="250" spans="2:8" ht="38.25">
      <c r="B250" s="137">
        <f>'Controles ISO 27001'!G117</f>
        <v>0</v>
      </c>
      <c r="C250" s="137">
        <f>'Controles ISO 27001'!I117</f>
        <v>2</v>
      </c>
      <c r="E250" s="110" t="s">
        <v>253</v>
      </c>
      <c r="F250" s="132" t="s">
        <v>254</v>
      </c>
      <c r="G250" s="144"/>
      <c r="H250" s="119"/>
    </row>
    <row r="251" spans="2:8" ht="12.75">
      <c r="B251" s="139"/>
      <c r="C251" s="139"/>
      <c r="E251" s="110"/>
      <c r="F251" s="132"/>
      <c r="G251" s="144"/>
      <c r="H251" s="119"/>
    </row>
    <row r="252" spans="2:8" ht="38.25">
      <c r="B252" s="137">
        <f>'Controles ISO 27001'!G118</f>
        <v>0</v>
      </c>
      <c r="C252" s="137">
        <f>'Controles ISO 27001'!I118</f>
        <v>2</v>
      </c>
      <c r="E252" s="110" t="s">
        <v>255</v>
      </c>
      <c r="F252" s="132" t="s">
        <v>256</v>
      </c>
      <c r="G252" s="144"/>
      <c r="H252" s="119"/>
    </row>
    <row r="253" spans="2:8" ht="12.75">
      <c r="B253" s="139"/>
      <c r="C253" s="139"/>
      <c r="E253" s="110"/>
      <c r="F253" s="132"/>
      <c r="G253" s="144"/>
      <c r="H253" s="119"/>
    </row>
    <row r="254" spans="2:8" ht="25.5">
      <c r="B254" s="137">
        <f>'Controles ISO 27001'!G119</f>
        <v>0</v>
      </c>
      <c r="C254" s="137">
        <f>'Controles ISO 27001'!I119</f>
        <v>0</v>
      </c>
      <c r="E254" s="110" t="s">
        <v>257</v>
      </c>
      <c r="F254" s="132" t="s">
        <v>258</v>
      </c>
      <c r="G254" s="144"/>
      <c r="H254" s="119"/>
    </row>
    <row r="255" spans="2:8" ht="12.75">
      <c r="B255" s="139"/>
      <c r="C255" s="139"/>
      <c r="E255" s="110"/>
      <c r="F255" s="148"/>
      <c r="G255" s="144"/>
      <c r="H255" s="119"/>
    </row>
    <row r="256" spans="2:8" ht="18">
      <c r="B256" s="134"/>
      <c r="C256" s="134"/>
      <c r="E256" s="143">
        <v>18</v>
      </c>
      <c r="F256" s="128" t="s">
        <v>259</v>
      </c>
      <c r="H256" s="119"/>
    </row>
    <row r="257" spans="2:8" ht="12.75">
      <c r="B257" s="134"/>
      <c r="C257" s="134"/>
    </row>
    <row r="258" spans="2:8" ht="51">
      <c r="B258" s="137">
        <f>'Controles ISO 27001'!G120</f>
        <v>0</v>
      </c>
      <c r="C258" s="137">
        <f>'Controles ISO 27001'!I120</f>
        <v>0</v>
      </c>
      <c r="E258" s="110" t="s">
        <v>260</v>
      </c>
      <c r="F258" s="132" t="s">
        <v>261</v>
      </c>
      <c r="G258" s="144"/>
      <c r="H258" s="119"/>
    </row>
    <row r="259" spans="2:8" ht="12.75">
      <c r="B259" s="134"/>
      <c r="C259" s="134"/>
    </row>
    <row r="260" spans="2:8" ht="38.25">
      <c r="B260" s="137">
        <f>'Controles ISO 27001'!G121</f>
        <v>0</v>
      </c>
      <c r="C260" s="137">
        <f>'Controles ISO 27001'!I121</f>
        <v>0</v>
      </c>
      <c r="E260" s="110" t="s">
        <v>262</v>
      </c>
      <c r="F260" s="132" t="s">
        <v>263</v>
      </c>
      <c r="G260" s="144"/>
      <c r="H260" s="119"/>
    </row>
    <row r="261" spans="2:8" ht="12.75">
      <c r="B261" s="134"/>
      <c r="C261" s="134"/>
    </row>
    <row r="262" spans="2:8" ht="38.25">
      <c r="B262" s="137">
        <f>'Controles ISO 27001'!G122</f>
        <v>1</v>
      </c>
      <c r="C262" s="137">
        <f>'Controles ISO 27001'!I122</f>
        <v>2</v>
      </c>
      <c r="E262" s="110" t="s">
        <v>264</v>
      </c>
      <c r="F262" s="138" t="s">
        <v>265</v>
      </c>
      <c r="G262" s="144"/>
      <c r="H262" s="119"/>
    </row>
    <row r="263" spans="2:8" ht="12.75">
      <c r="B263" s="134"/>
      <c r="C263" s="134"/>
    </row>
    <row r="264" spans="2:8" ht="25.5">
      <c r="B264" s="137">
        <f>'Controles ISO 27001'!G123</f>
        <v>0</v>
      </c>
      <c r="C264" s="137">
        <f>'Controles ISO 27001'!I123</f>
        <v>0</v>
      </c>
      <c r="E264" s="110" t="s">
        <v>266</v>
      </c>
      <c r="F264" s="138" t="s">
        <v>267</v>
      </c>
      <c r="G264" s="144"/>
      <c r="H264" s="119"/>
    </row>
    <row r="265" spans="2:8" ht="12.75">
      <c r="B265" s="139"/>
      <c r="C265" s="139"/>
      <c r="D265" s="108"/>
      <c r="E265" s="110"/>
      <c r="F265" s="138"/>
      <c r="G265" s="145"/>
      <c r="H265" s="140"/>
    </row>
    <row r="266" spans="2:8" ht="25.5">
      <c r="B266" s="137">
        <f>'Controles ISO 27001'!G124</f>
        <v>0</v>
      </c>
      <c r="C266" s="137">
        <f>'Controles ISO 27001'!I124</f>
        <v>0</v>
      </c>
      <c r="E266" s="110" t="s">
        <v>268</v>
      </c>
      <c r="F266" s="138" t="s">
        <v>269</v>
      </c>
      <c r="G266" s="144"/>
      <c r="H266" s="119"/>
    </row>
    <row r="267" spans="2:8" ht="12.75">
      <c r="B267" s="134"/>
      <c r="C267" s="134"/>
    </row>
    <row r="268" spans="2:8" ht="51">
      <c r="B268" s="137">
        <f>'Controles ISO 27001'!G125</f>
        <v>0</v>
      </c>
      <c r="C268" s="137">
        <f>'Controles ISO 27001'!I125</f>
        <v>0</v>
      </c>
      <c r="E268" s="110" t="s">
        <v>270</v>
      </c>
      <c r="F268" s="138" t="s">
        <v>271</v>
      </c>
      <c r="G268" s="144"/>
      <c r="H268" s="119"/>
    </row>
    <row r="269" spans="2:8" ht="12.75">
      <c r="B269" s="134"/>
      <c r="C269" s="134"/>
    </row>
    <row r="270" spans="2:8" ht="51">
      <c r="B270" s="137">
        <f>'Controles ISO 27001'!G126</f>
        <v>0</v>
      </c>
      <c r="C270" s="137">
        <f>'Controles ISO 27001'!I126</f>
        <v>0</v>
      </c>
      <c r="E270" s="110" t="s">
        <v>272</v>
      </c>
      <c r="F270" s="138" t="s">
        <v>273</v>
      </c>
      <c r="G270" s="144"/>
      <c r="H270" s="119"/>
    </row>
    <row r="271" spans="2:8" ht="12.75">
      <c r="B271" s="134"/>
      <c r="C271" s="134"/>
    </row>
    <row r="272" spans="2:8" ht="38.25">
      <c r="B272" s="137">
        <f>'Controles ISO 27001'!G127</f>
        <v>0</v>
      </c>
      <c r="C272" s="137">
        <f>'Controles ISO 27001'!I127</f>
        <v>0</v>
      </c>
      <c r="E272" s="110" t="s">
        <v>274</v>
      </c>
      <c r="F272" s="138" t="s">
        <v>275</v>
      </c>
      <c r="G272" s="144"/>
      <c r="H272" s="119"/>
    </row>
  </sheetData>
  <mergeCells count="3">
    <mergeCell ref="C8:F8"/>
    <mergeCell ref="C7:F7"/>
    <mergeCell ref="C6:F6"/>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Q880"/>
  <sheetViews>
    <sheetView showGridLines="0" zoomScale="85" zoomScaleNormal="85" workbookViewId="0">
      <selection activeCell="F3" sqref="F3"/>
    </sheetView>
  </sheetViews>
  <sheetFormatPr defaultColWidth="11.42578125" defaultRowHeight="12.75"/>
  <cols>
    <col min="1" max="1" width="1.7109375" style="31" customWidth="1"/>
    <col min="2" max="2" width="13.42578125" style="32" customWidth="1"/>
    <col min="3" max="3" width="17.28515625" style="32" customWidth="1"/>
    <col min="4" max="5" width="9" style="32" customWidth="1"/>
    <col min="6" max="6" width="27" style="32" customWidth="1"/>
    <col min="7" max="10" width="10.7109375" style="32" customWidth="1"/>
    <col min="11" max="11" width="11" style="31" customWidth="1"/>
    <col min="12" max="12" width="12.5703125" style="33" customWidth="1"/>
    <col min="13" max="14" width="1.7109375" style="33" customWidth="1"/>
    <col min="15" max="16" width="14.5703125" style="34" customWidth="1"/>
    <col min="17" max="17" width="11.42578125" style="35"/>
    <col min="18" max="18" width="11.42578125" style="34"/>
    <col min="19" max="19" width="11.42578125" style="30"/>
    <col min="20" max="21" width="11.42578125" style="34"/>
    <col min="22" max="16384" width="11.42578125" style="32"/>
  </cols>
  <sheetData>
    <row r="1" spans="1:24" ht="47.25" customHeight="1"/>
    <row r="2" spans="1:24" ht="16.5" customHeight="1">
      <c r="O2" s="34" t="s">
        <v>276</v>
      </c>
    </row>
    <row r="3" spans="1:24" s="27" customFormat="1" ht="60.75" customHeight="1">
      <c r="A3" s="36"/>
      <c r="B3" s="219" t="s">
        <v>277</v>
      </c>
      <c r="C3" s="219"/>
      <c r="D3" s="219"/>
      <c r="E3" s="219"/>
      <c r="F3" s="219"/>
      <c r="G3" s="219"/>
      <c r="H3" s="219"/>
      <c r="I3" s="210"/>
      <c r="J3" s="210"/>
      <c r="K3" s="36"/>
      <c r="L3" s="79"/>
      <c r="M3" s="79"/>
      <c r="N3" s="79"/>
      <c r="O3" s="80"/>
      <c r="P3" s="80"/>
      <c r="Q3" s="80"/>
      <c r="R3" s="80"/>
      <c r="S3" s="79"/>
      <c r="T3" s="80"/>
      <c r="U3" s="80"/>
    </row>
    <row r="4" spans="1:24" s="28" customFormat="1" ht="20.100000000000001" customHeight="1">
      <c r="A4" s="37"/>
      <c r="B4" s="38"/>
      <c r="C4" s="39"/>
      <c r="K4" s="37"/>
      <c r="L4" s="81"/>
      <c r="M4" s="81"/>
      <c r="N4" s="81"/>
      <c r="O4" s="82"/>
      <c r="P4" s="82"/>
      <c r="Q4" s="82"/>
      <c r="R4" s="82"/>
      <c r="S4" s="81"/>
      <c r="T4" s="82"/>
      <c r="U4" s="82"/>
    </row>
    <row r="5" spans="1:24" s="28" customFormat="1" ht="18" customHeight="1">
      <c r="A5" s="37"/>
      <c r="B5" s="40" t="s">
        <v>2</v>
      </c>
      <c r="C5" s="41" t="str">
        <f>Questionário!C6</f>
        <v>CM Tecnologia</v>
      </c>
      <c r="D5" s="42"/>
      <c r="E5" s="42"/>
      <c r="F5" s="42"/>
      <c r="G5" s="42"/>
      <c r="H5" s="43"/>
      <c r="K5" s="37"/>
      <c r="L5" s="81"/>
      <c r="M5" s="81"/>
      <c r="N5" s="81"/>
      <c r="O5" s="82"/>
      <c r="P5" s="82"/>
      <c r="Q5" s="82"/>
      <c r="R5" s="82"/>
      <c r="S5" s="81"/>
      <c r="T5" s="82"/>
      <c r="U5" s="82"/>
    </row>
    <row r="6" spans="1:24" s="28" customFormat="1" ht="18" customHeight="1">
      <c r="A6" s="37"/>
      <c r="B6" s="44" t="s">
        <v>3</v>
      </c>
      <c r="C6" s="45">
        <f>Questionário!C7</f>
        <v>0</v>
      </c>
      <c r="D6" s="46"/>
      <c r="E6" s="46"/>
      <c r="F6" s="46"/>
      <c r="G6" s="46"/>
      <c r="H6" s="47"/>
      <c r="K6" s="37"/>
      <c r="L6" s="81"/>
      <c r="M6" s="81"/>
      <c r="N6" s="81"/>
      <c r="O6" s="82"/>
      <c r="P6" s="82"/>
      <c r="Q6" s="82"/>
      <c r="R6" s="82"/>
      <c r="S6" s="81"/>
      <c r="T6" s="82"/>
      <c r="U6" s="82"/>
    </row>
    <row r="7" spans="1:24" s="29" customFormat="1" ht="18" customHeight="1">
      <c r="A7" s="31"/>
      <c r="B7" s="48" t="s">
        <v>278</v>
      </c>
      <c r="C7" s="49">
        <f>Questionário!C8</f>
        <v>44178</v>
      </c>
      <c r="D7" s="50"/>
      <c r="E7" s="50"/>
      <c r="F7" s="50"/>
      <c r="G7" s="51"/>
      <c r="H7" s="52"/>
      <c r="I7" s="83"/>
      <c r="J7" s="83"/>
      <c r="K7" s="31"/>
      <c r="L7" s="84"/>
      <c r="M7" s="84"/>
      <c r="N7" s="84"/>
      <c r="O7" s="85"/>
      <c r="P7" s="85"/>
      <c r="Q7" s="97"/>
      <c r="R7" s="85"/>
      <c r="S7" s="98"/>
      <c r="T7" s="85"/>
      <c r="U7" s="85"/>
    </row>
    <row r="8" spans="1:24" s="29" customFormat="1" ht="30.75" customHeight="1">
      <c r="A8" s="31"/>
      <c r="B8" s="220" t="s">
        <v>279</v>
      </c>
      <c r="C8" s="221"/>
      <c r="D8" s="53">
        <f>H135</f>
        <v>0.73684210526315785</v>
      </c>
      <c r="E8" s="54"/>
      <c r="F8" s="55" t="s">
        <v>280</v>
      </c>
      <c r="G8" s="53">
        <f>G135</f>
        <v>3</v>
      </c>
      <c r="H8" s="56"/>
      <c r="K8" s="31"/>
      <c r="L8" s="84"/>
      <c r="M8" s="84"/>
      <c r="N8" s="84"/>
      <c r="O8" s="85"/>
      <c r="P8" s="85"/>
      <c r="Q8" s="97"/>
      <c r="R8" s="85"/>
      <c r="S8" s="98"/>
      <c r="T8" s="85"/>
      <c r="U8" s="85"/>
    </row>
    <row r="9" spans="1:24" s="29" customFormat="1" ht="30.75" customHeight="1">
      <c r="A9" s="31"/>
      <c r="B9" s="222"/>
      <c r="C9" s="223"/>
      <c r="D9" s="57"/>
      <c r="E9" s="58"/>
      <c r="F9" s="59"/>
      <c r="G9" s="60"/>
      <c r="H9" s="61"/>
      <c r="K9" s="31"/>
      <c r="L9" s="84"/>
      <c r="M9" s="84"/>
      <c r="N9" s="84"/>
      <c r="O9" s="85"/>
      <c r="P9" s="85"/>
      <c r="Q9" s="97"/>
      <c r="R9" s="85"/>
      <c r="S9" s="98"/>
      <c r="T9" s="85"/>
      <c r="U9" s="85"/>
    </row>
    <row r="10" spans="1:24" ht="30.75" customHeight="1">
      <c r="B10" s="62" t="s">
        <v>281</v>
      </c>
      <c r="H10" s="63"/>
    </row>
    <row r="11" spans="1:24" ht="155.25" customHeight="1">
      <c r="B11" s="62"/>
      <c r="H11" s="63"/>
    </row>
    <row r="12" spans="1:24" ht="126.75" customHeight="1">
      <c r="B12" s="62"/>
      <c r="H12" s="63"/>
    </row>
    <row r="13" spans="1:24" ht="28.5" customHeight="1">
      <c r="A13" s="64"/>
      <c r="B13" s="65"/>
      <c r="C13" s="66"/>
      <c r="D13" s="66"/>
      <c r="E13" s="66"/>
      <c r="F13" s="66"/>
      <c r="G13" s="66"/>
      <c r="H13" s="67"/>
      <c r="K13" s="64"/>
      <c r="L13" s="33" t="s">
        <v>282</v>
      </c>
    </row>
    <row r="14" spans="1:24" ht="17.25" customHeight="1">
      <c r="A14" s="64"/>
      <c r="B14" s="68"/>
      <c r="K14" s="64"/>
    </row>
    <row r="15" spans="1:24">
      <c r="A15" s="64"/>
      <c r="B15" s="69"/>
      <c r="K15" s="86"/>
      <c r="V15" s="30"/>
      <c r="W15" s="30"/>
      <c r="X15" s="30"/>
    </row>
    <row r="16" spans="1:24">
      <c r="A16" s="64"/>
      <c r="K16" s="86"/>
      <c r="V16" s="30"/>
      <c r="W16" s="30"/>
      <c r="X16" s="30"/>
    </row>
    <row r="17" spans="1:43">
      <c r="B17" s="70"/>
      <c r="C17" s="68"/>
      <c r="K17" s="87"/>
      <c r="V17" s="30"/>
      <c r="W17" s="30"/>
      <c r="X17" s="30"/>
      <c r="Y17" s="30"/>
      <c r="Z17" s="30"/>
      <c r="AA17" s="30"/>
      <c r="AB17" s="30"/>
      <c r="AC17" s="30"/>
      <c r="AD17" s="30"/>
      <c r="AE17" s="30"/>
      <c r="AF17" s="30"/>
      <c r="AG17" s="30"/>
      <c r="AH17" s="30"/>
      <c r="AI17" s="30"/>
      <c r="AJ17" s="30"/>
      <c r="AK17" s="30"/>
      <c r="AL17" s="30"/>
      <c r="AM17" s="30"/>
      <c r="AN17" s="30"/>
      <c r="AO17" s="30"/>
      <c r="AP17" s="30"/>
      <c r="AQ17" s="30"/>
    </row>
    <row r="18" spans="1:43" s="27" customFormat="1" ht="40.15" customHeight="1">
      <c r="A18" s="36"/>
      <c r="B18" s="219" t="s">
        <v>283</v>
      </c>
      <c r="C18" s="224"/>
      <c r="D18" s="224"/>
      <c r="E18" s="224"/>
      <c r="F18" s="224"/>
      <c r="K18" s="88"/>
      <c r="L18" s="79"/>
      <c r="M18" s="89">
        <f>H21+H22</f>
        <v>2</v>
      </c>
      <c r="N18" s="79"/>
      <c r="O18" s="80"/>
      <c r="P18" s="80"/>
      <c r="Q18" s="80"/>
      <c r="R18" s="80"/>
      <c r="S18" s="79"/>
      <c r="T18" s="80"/>
      <c r="U18" s="80"/>
      <c r="V18" s="79"/>
      <c r="W18" s="79"/>
      <c r="X18" s="79"/>
      <c r="Y18" s="79"/>
      <c r="Z18" s="79"/>
      <c r="AA18" s="79"/>
      <c r="AB18" s="79"/>
      <c r="AC18" s="79"/>
      <c r="AD18" s="79"/>
      <c r="AE18" s="79"/>
      <c r="AF18" s="79"/>
      <c r="AG18" s="79"/>
      <c r="AH18" s="79"/>
      <c r="AI18" s="79"/>
      <c r="AJ18" s="79"/>
      <c r="AK18" s="79"/>
      <c r="AL18" s="79"/>
      <c r="AM18" s="79"/>
      <c r="AN18" s="79"/>
      <c r="AO18" s="79"/>
      <c r="AP18" s="79"/>
      <c r="AQ18" s="79"/>
    </row>
    <row r="19" spans="1:43" ht="18" customHeight="1">
      <c r="B19" s="68" t="s">
        <v>284</v>
      </c>
      <c r="K19" s="87"/>
      <c r="L19" s="35"/>
      <c r="M19" s="35"/>
      <c r="N19" s="35"/>
      <c r="V19" s="30"/>
      <c r="W19" s="30"/>
      <c r="X19" s="30"/>
      <c r="Y19" s="30"/>
      <c r="Z19" s="30"/>
      <c r="AA19" s="30"/>
      <c r="AB19" s="30"/>
      <c r="AC19" s="30"/>
      <c r="AD19" s="30"/>
      <c r="AE19" s="30"/>
      <c r="AF19" s="30"/>
      <c r="AG19" s="30"/>
      <c r="AH19" s="30"/>
      <c r="AI19" s="30"/>
      <c r="AJ19" s="30"/>
      <c r="AK19" s="30"/>
      <c r="AL19" s="30"/>
      <c r="AM19" s="30"/>
      <c r="AN19" s="30"/>
      <c r="AO19" s="30"/>
      <c r="AP19" s="30"/>
      <c r="AQ19" s="30"/>
    </row>
    <row r="20" spans="1:43" ht="25.5">
      <c r="A20" s="64"/>
      <c r="B20" s="71" t="s">
        <v>285</v>
      </c>
      <c r="C20" s="225" t="s">
        <v>286</v>
      </c>
      <c r="D20" s="225"/>
      <c r="E20" s="225"/>
      <c r="F20" s="225"/>
      <c r="G20" s="72" t="s">
        <v>287</v>
      </c>
      <c r="H20" s="72" t="s">
        <v>288</v>
      </c>
      <c r="I20" s="72" t="s">
        <v>289</v>
      </c>
      <c r="J20" s="72" t="s">
        <v>290</v>
      </c>
      <c r="K20" s="72" t="s">
        <v>291</v>
      </c>
      <c r="L20" s="90" t="s">
        <v>292</v>
      </c>
      <c r="M20" s="90"/>
      <c r="N20" s="90"/>
      <c r="O20" s="91" t="s">
        <v>287</v>
      </c>
      <c r="P20" s="91"/>
      <c r="Q20" s="99" t="s">
        <v>293</v>
      </c>
      <c r="R20" s="100"/>
      <c r="S20" s="100"/>
      <c r="T20" s="100"/>
      <c r="U20" s="100"/>
      <c r="V20" s="34"/>
      <c r="W20" s="34"/>
      <c r="X20" s="30"/>
      <c r="Y20" s="30"/>
      <c r="Z20" s="30"/>
      <c r="AA20" s="30"/>
      <c r="AB20" s="30"/>
      <c r="AC20" s="30"/>
      <c r="AD20" s="30"/>
      <c r="AE20" s="30"/>
      <c r="AF20" s="30"/>
      <c r="AG20" s="30"/>
      <c r="AH20" s="30"/>
      <c r="AI20" s="30"/>
      <c r="AJ20" s="30"/>
      <c r="AK20" s="30"/>
      <c r="AL20" s="30"/>
      <c r="AM20" s="30"/>
      <c r="AN20" s="30"/>
      <c r="AO20" s="30"/>
      <c r="AP20" s="30"/>
      <c r="AQ20" s="30"/>
    </row>
    <row r="21" spans="1:43">
      <c r="A21" s="64"/>
      <c r="B21" s="185" t="s">
        <v>35</v>
      </c>
      <c r="C21" s="73" t="s">
        <v>294</v>
      </c>
      <c r="D21" s="74"/>
      <c r="E21" s="74"/>
      <c r="F21" s="74"/>
      <c r="G21" s="75">
        <f>IF(H21="na","na",3)</f>
        <v>3</v>
      </c>
      <c r="H21" s="76">
        <v>1</v>
      </c>
      <c r="I21" s="77">
        <v>3</v>
      </c>
      <c r="J21" s="92">
        <v>1.7</v>
      </c>
      <c r="K21" s="77">
        <f>Questionário!D14</f>
        <v>0</v>
      </c>
      <c r="L21" s="93">
        <f>H21+H22</f>
        <v>2</v>
      </c>
      <c r="M21" s="93"/>
      <c r="N21" s="93"/>
      <c r="O21" s="94">
        <f>SUM($G$21:$G$22)/COUNT($G$21:$G$22)</f>
        <v>3</v>
      </c>
      <c r="P21" s="94"/>
      <c r="Q21" s="101">
        <f>IF(COUNT($H$21:$H$22)=0,"na",SUM($H$21:$H$22)/COUNT($H$21:$H$22))</f>
        <v>1</v>
      </c>
      <c r="R21" s="102" t="s">
        <v>295</v>
      </c>
      <c r="S21" s="100"/>
      <c r="T21" s="100"/>
      <c r="U21" s="100"/>
      <c r="V21" s="34"/>
      <c r="W21" s="34"/>
      <c r="X21" s="30"/>
      <c r="Y21" s="30"/>
      <c r="Z21" s="30"/>
      <c r="AA21" s="30"/>
      <c r="AB21" s="30"/>
      <c r="AC21" s="30"/>
      <c r="AD21" s="30"/>
      <c r="AE21" s="30"/>
      <c r="AF21" s="30"/>
      <c r="AG21" s="30"/>
      <c r="AH21" s="30"/>
      <c r="AI21" s="30"/>
      <c r="AJ21" s="30"/>
      <c r="AK21" s="30"/>
      <c r="AL21" s="30"/>
      <c r="AM21" s="30"/>
      <c r="AN21" s="30"/>
      <c r="AO21" s="30"/>
      <c r="AP21" s="30"/>
      <c r="AQ21" s="30"/>
    </row>
    <row r="22" spans="1:43">
      <c r="A22" s="64"/>
      <c r="B22" s="185" t="s">
        <v>37</v>
      </c>
      <c r="C22" s="73" t="s">
        <v>296</v>
      </c>
      <c r="D22" s="74"/>
      <c r="E22" s="74"/>
      <c r="F22" s="74"/>
      <c r="G22" s="75">
        <f t="shared" ref="G22:G81" si="0">IF(H22="na","na",3)</f>
        <v>3</v>
      </c>
      <c r="H22" s="76">
        <v>1</v>
      </c>
      <c r="I22" s="77">
        <v>3</v>
      </c>
      <c r="J22" s="92">
        <v>1.7</v>
      </c>
      <c r="K22" s="77">
        <f>Questionário!D16</f>
        <v>0</v>
      </c>
      <c r="L22" s="93">
        <f t="shared" ref="L22:L36" si="1">IF(H22="na","",IF((H22)&gt;G22,G22,(H22)))</f>
        <v>1</v>
      </c>
      <c r="M22" s="93"/>
      <c r="N22" s="93"/>
      <c r="O22" s="94">
        <f>SUM($G$23:$G$29)/COUNT($G$23:$G$29)</f>
        <v>3</v>
      </c>
      <c r="P22" s="94"/>
      <c r="Q22" s="101">
        <f>IF(COUNT($H$23:$H$29)=0,"na",SUM($H$23:$H$29)/COUNT($H$23:$H$29))</f>
        <v>0.7142857142857143</v>
      </c>
      <c r="R22" s="102" t="s">
        <v>297</v>
      </c>
      <c r="S22" s="100"/>
      <c r="T22" s="100"/>
      <c r="U22" s="100"/>
      <c r="V22" s="34"/>
      <c r="W22" s="34"/>
      <c r="X22" s="30"/>
      <c r="Y22" s="30"/>
      <c r="Z22" s="30"/>
      <c r="AA22" s="30"/>
      <c r="AB22" s="30"/>
      <c r="AC22" s="30"/>
      <c r="AD22" s="30"/>
      <c r="AE22" s="30"/>
      <c r="AF22" s="30"/>
      <c r="AG22" s="30"/>
      <c r="AH22" s="30"/>
      <c r="AI22" s="30"/>
      <c r="AJ22" s="30"/>
      <c r="AK22" s="30"/>
      <c r="AL22" s="30"/>
      <c r="AM22" s="30"/>
      <c r="AN22" s="30"/>
      <c r="AO22" s="30"/>
      <c r="AP22" s="30"/>
      <c r="AQ22" s="30"/>
    </row>
    <row r="23" spans="1:43">
      <c r="A23" s="64"/>
      <c r="B23" s="185" t="s">
        <v>40</v>
      </c>
      <c r="C23" s="73" t="s">
        <v>298</v>
      </c>
      <c r="D23" s="74"/>
      <c r="E23" s="74"/>
      <c r="F23" s="74"/>
      <c r="G23" s="75">
        <f t="shared" si="0"/>
        <v>3</v>
      </c>
      <c r="H23" s="76">
        <v>1</v>
      </c>
      <c r="I23" s="77">
        <v>3</v>
      </c>
      <c r="J23" s="92">
        <v>1.7</v>
      </c>
      <c r="K23" s="77">
        <f>Questionário!D20</f>
        <v>0</v>
      </c>
      <c r="L23" s="93">
        <f t="shared" si="1"/>
        <v>1</v>
      </c>
      <c r="M23" s="93"/>
      <c r="N23" s="93"/>
      <c r="O23" s="94">
        <f>SUM($G$30:$G$35)/COUNT($G$30:$G$35)</f>
        <v>3</v>
      </c>
      <c r="P23" s="94"/>
      <c r="Q23" s="101">
        <f>IF(COUNT($H$30:$H$35)=0,"na",SUM($H$30:$H$35)/COUNT($H$30:$H$35))</f>
        <v>0.66666666666666663</v>
      </c>
      <c r="R23" s="102" t="s">
        <v>299</v>
      </c>
      <c r="S23" s="100"/>
      <c r="T23" s="100"/>
      <c r="U23" s="100"/>
      <c r="V23" s="34"/>
      <c r="W23" s="34"/>
      <c r="X23" s="30"/>
      <c r="Y23" s="30"/>
      <c r="Z23" s="30"/>
      <c r="AA23" s="30"/>
      <c r="AB23" s="30"/>
      <c r="AC23" s="30"/>
      <c r="AD23" s="30"/>
      <c r="AE23" s="30"/>
      <c r="AF23" s="30"/>
      <c r="AG23" s="30"/>
      <c r="AH23" s="30"/>
      <c r="AI23" s="30"/>
      <c r="AJ23" s="30"/>
      <c r="AK23" s="30"/>
      <c r="AL23" s="30"/>
      <c r="AM23" s="30"/>
      <c r="AN23" s="30"/>
      <c r="AO23" s="30"/>
      <c r="AP23" s="30"/>
      <c r="AQ23" s="30"/>
    </row>
    <row r="24" spans="1:43">
      <c r="A24" s="64"/>
      <c r="B24" s="185" t="s">
        <v>42</v>
      </c>
      <c r="C24" s="73" t="s">
        <v>300</v>
      </c>
      <c r="D24" s="74"/>
      <c r="E24" s="74"/>
      <c r="F24" s="74"/>
      <c r="G24" s="75">
        <f t="shared" si="0"/>
        <v>3</v>
      </c>
      <c r="H24" s="76">
        <v>1</v>
      </c>
      <c r="I24" s="76">
        <v>2</v>
      </c>
      <c r="J24" s="92">
        <v>1.7</v>
      </c>
      <c r="K24" s="77">
        <f>Questionário!D22</f>
        <v>0</v>
      </c>
      <c r="L24" s="93">
        <f t="shared" si="1"/>
        <v>1</v>
      </c>
      <c r="M24" s="93"/>
      <c r="N24" s="93"/>
      <c r="O24" s="94">
        <f>SUM($G$36:$G$45)/COUNT($G$36:$G$45)</f>
        <v>3</v>
      </c>
      <c r="P24" s="94"/>
      <c r="Q24" s="101">
        <f>IF(COUNT($H$36:$H$45)=0,"na",SUM($H$36:$H$45)/COUNT($H$36:$H$45))</f>
        <v>0.5</v>
      </c>
      <c r="R24" s="102" t="s">
        <v>301</v>
      </c>
      <c r="S24" s="100"/>
      <c r="T24" s="100"/>
      <c r="U24" s="100"/>
      <c r="V24" s="34"/>
      <c r="W24" s="34"/>
      <c r="X24" s="30"/>
      <c r="Y24" s="30"/>
      <c r="Z24" s="30"/>
      <c r="AA24" s="30"/>
      <c r="AB24" s="30"/>
      <c r="AC24" s="30"/>
      <c r="AD24" s="30"/>
      <c r="AE24" s="30"/>
      <c r="AF24" s="30"/>
      <c r="AG24" s="30"/>
      <c r="AH24" s="30"/>
      <c r="AI24" s="30"/>
      <c r="AJ24" s="30"/>
      <c r="AK24" s="30"/>
      <c r="AL24" s="30"/>
      <c r="AM24" s="30"/>
      <c r="AN24" s="30"/>
      <c r="AO24" s="30"/>
      <c r="AP24" s="30"/>
      <c r="AQ24" s="30"/>
    </row>
    <row r="25" spans="1:43">
      <c r="A25" s="64"/>
      <c r="B25" s="185" t="s">
        <v>44</v>
      </c>
      <c r="C25" s="73" t="s">
        <v>302</v>
      </c>
      <c r="D25" s="74"/>
      <c r="E25" s="74"/>
      <c r="F25" s="74"/>
      <c r="G25" s="75">
        <f t="shared" si="0"/>
        <v>3</v>
      </c>
      <c r="H25" s="76">
        <v>1</v>
      </c>
      <c r="I25" s="76">
        <v>3</v>
      </c>
      <c r="J25" s="92">
        <v>1.7</v>
      </c>
      <c r="K25" s="77">
        <f>Questionário!D24</f>
        <v>0</v>
      </c>
      <c r="L25" s="93">
        <f t="shared" si="1"/>
        <v>1</v>
      </c>
      <c r="M25" s="34"/>
      <c r="N25" s="34"/>
      <c r="O25" s="94">
        <f>SUM($G$46:$G$59)/COUNT($G$46:$G$59)</f>
        <v>3</v>
      </c>
      <c r="P25" s="94"/>
      <c r="Q25" s="101">
        <f>IF(COUNT($H$46:$H$59)=0,"na",SUM($H$46:$H$59)/COUNT($H$46:$H$59))</f>
        <v>0.7142857142857143</v>
      </c>
      <c r="R25" s="102" t="s">
        <v>303</v>
      </c>
      <c r="S25" s="100"/>
      <c r="T25" s="100"/>
      <c r="U25" s="100"/>
      <c r="V25" s="34"/>
      <c r="W25" s="34"/>
      <c r="X25" s="30"/>
      <c r="Y25" s="30"/>
      <c r="Z25" s="30"/>
      <c r="AA25" s="30"/>
      <c r="AB25" s="30"/>
      <c r="AC25" s="30"/>
      <c r="AD25" s="30"/>
      <c r="AE25" s="30"/>
      <c r="AF25" s="30"/>
      <c r="AG25" s="30"/>
      <c r="AH25" s="30"/>
      <c r="AI25" s="30"/>
      <c r="AJ25" s="30"/>
      <c r="AK25" s="30"/>
      <c r="AL25" s="30"/>
      <c r="AM25" s="30"/>
      <c r="AN25" s="30"/>
      <c r="AO25" s="30"/>
      <c r="AP25" s="30"/>
      <c r="AQ25" s="30"/>
    </row>
    <row r="26" spans="1:43">
      <c r="A26" s="64"/>
      <c r="B26" s="185" t="s">
        <v>46</v>
      </c>
      <c r="C26" s="73" t="s">
        <v>304</v>
      </c>
      <c r="D26" s="74"/>
      <c r="E26" s="74"/>
      <c r="F26" s="74"/>
      <c r="G26" s="75">
        <f t="shared" si="0"/>
        <v>3</v>
      </c>
      <c r="H26" s="76">
        <v>0</v>
      </c>
      <c r="I26" s="76">
        <v>2</v>
      </c>
      <c r="J26" s="92">
        <v>1.7</v>
      </c>
      <c r="K26" s="77">
        <f>Questionário!D26</f>
        <v>0</v>
      </c>
      <c r="L26" s="93">
        <f t="shared" si="1"/>
        <v>0</v>
      </c>
      <c r="M26" s="93"/>
      <c r="N26" s="93"/>
      <c r="O26" s="94">
        <f>SUM($G$60:$G$61)/COUNT($G$60:$G$61)</f>
        <v>3</v>
      </c>
      <c r="P26" s="94"/>
      <c r="Q26" s="101">
        <f>IF(COUNT($H$60:$H$61)=0,"na",SUM($H$60:$H$61)/COUNT($H$60:$H$61))</f>
        <v>1</v>
      </c>
      <c r="R26" s="102" t="s">
        <v>305</v>
      </c>
      <c r="S26" s="100"/>
      <c r="T26" s="100"/>
      <c r="U26" s="100"/>
      <c r="V26" s="34"/>
      <c r="W26" s="34"/>
      <c r="X26" s="30"/>
      <c r="Y26" s="30"/>
      <c r="Z26" s="30"/>
      <c r="AA26" s="30"/>
      <c r="AB26" s="30"/>
      <c r="AC26" s="30"/>
      <c r="AD26" s="30"/>
      <c r="AE26" s="30"/>
      <c r="AF26" s="30"/>
      <c r="AG26" s="30"/>
      <c r="AH26" s="30"/>
      <c r="AI26" s="30"/>
      <c r="AJ26" s="30"/>
      <c r="AK26" s="30"/>
      <c r="AL26" s="30"/>
      <c r="AM26" s="30"/>
      <c r="AN26" s="30"/>
      <c r="AO26" s="30"/>
      <c r="AP26" s="30"/>
      <c r="AQ26" s="30"/>
    </row>
    <row r="27" spans="1:43">
      <c r="A27" s="64"/>
      <c r="B27" s="185" t="s">
        <v>48</v>
      </c>
      <c r="C27" s="73" t="s">
        <v>306</v>
      </c>
      <c r="D27" s="74"/>
      <c r="E27" s="74"/>
      <c r="F27" s="74"/>
      <c r="G27" s="75">
        <f t="shared" si="0"/>
        <v>3</v>
      </c>
      <c r="H27" s="76">
        <v>1</v>
      </c>
      <c r="I27" s="76">
        <v>3</v>
      </c>
      <c r="J27" s="92">
        <v>1.7</v>
      </c>
      <c r="K27" s="77">
        <f>Questionário!D28</f>
        <v>0</v>
      </c>
      <c r="L27" s="93">
        <f t="shared" si="1"/>
        <v>1</v>
      </c>
      <c r="M27" s="93"/>
      <c r="N27" s="93"/>
      <c r="O27" s="94">
        <f>SUM($G$62:$G$76)/COUNT($G$62:$G$76)</f>
        <v>3</v>
      </c>
      <c r="P27" s="94"/>
      <c r="Q27" s="101">
        <f>IF(COUNT($H$62:$H$76)=0,"na",SUM($H$62:$H$76)/COUNT($H$62:$H$76))</f>
        <v>1.2</v>
      </c>
      <c r="R27" s="102" t="s">
        <v>307</v>
      </c>
      <c r="S27" s="100"/>
      <c r="T27" s="100"/>
      <c r="U27" s="100"/>
      <c r="V27" s="34"/>
      <c r="W27" s="34"/>
      <c r="X27" s="30"/>
      <c r="Y27" s="30"/>
      <c r="Z27" s="30"/>
      <c r="AA27" s="30"/>
      <c r="AB27" s="30"/>
      <c r="AC27" s="30"/>
      <c r="AD27" s="30"/>
      <c r="AE27" s="30"/>
      <c r="AF27" s="30"/>
      <c r="AG27" s="30"/>
      <c r="AH27" s="30"/>
      <c r="AI27" s="30"/>
      <c r="AJ27" s="30"/>
      <c r="AK27" s="30"/>
      <c r="AL27" s="30"/>
      <c r="AM27" s="30"/>
      <c r="AN27" s="30"/>
      <c r="AO27" s="30"/>
      <c r="AP27" s="30"/>
      <c r="AQ27" s="30"/>
    </row>
    <row r="28" spans="1:43">
      <c r="A28" s="64"/>
      <c r="B28" s="185" t="s">
        <v>50</v>
      </c>
      <c r="C28" s="73" t="s">
        <v>308</v>
      </c>
      <c r="D28" s="74"/>
      <c r="E28" s="74"/>
      <c r="F28" s="74"/>
      <c r="G28" s="75">
        <f t="shared" si="0"/>
        <v>3</v>
      </c>
      <c r="H28" s="76">
        <v>0</v>
      </c>
      <c r="I28" s="76">
        <v>3</v>
      </c>
      <c r="J28" s="92">
        <v>1.7</v>
      </c>
      <c r="K28" s="77">
        <f>Questionário!D30</f>
        <v>0</v>
      </c>
      <c r="L28" s="93">
        <f t="shared" si="1"/>
        <v>0</v>
      </c>
      <c r="M28" s="93"/>
      <c r="N28" s="93"/>
      <c r="O28" s="94">
        <f>SUM($G$77:$G$90)/COUNT($G$77:$G$90)</f>
        <v>3</v>
      </c>
      <c r="P28" s="94"/>
      <c r="Q28" s="101">
        <f>IF(COUNT($H$77:$H$90)=0,"na",SUM($H$77:$H$90)/COUNT($H$77:$H$90))</f>
        <v>1.0714285714285714</v>
      </c>
      <c r="R28" s="102" t="s">
        <v>309</v>
      </c>
      <c r="S28" s="100"/>
      <c r="T28" s="100"/>
      <c r="U28" s="100"/>
      <c r="V28" s="34"/>
      <c r="W28" s="34"/>
      <c r="X28" s="30"/>
      <c r="Y28" s="30"/>
      <c r="Z28" s="30"/>
      <c r="AA28" s="30"/>
      <c r="AB28" s="30"/>
      <c r="AC28" s="30"/>
      <c r="AD28" s="30"/>
      <c r="AE28" s="30"/>
      <c r="AF28" s="30"/>
      <c r="AG28" s="30"/>
      <c r="AH28" s="30"/>
      <c r="AI28" s="30"/>
      <c r="AJ28" s="30"/>
      <c r="AK28" s="30"/>
      <c r="AL28" s="30"/>
      <c r="AM28" s="30"/>
      <c r="AN28" s="30"/>
      <c r="AO28" s="30"/>
      <c r="AP28" s="30"/>
      <c r="AQ28" s="30"/>
    </row>
    <row r="29" spans="1:43">
      <c r="A29" s="64"/>
      <c r="B29" s="185" t="s">
        <v>52</v>
      </c>
      <c r="C29" s="73" t="s">
        <v>310</v>
      </c>
      <c r="D29" s="74"/>
      <c r="E29" s="74"/>
      <c r="F29" s="74"/>
      <c r="G29" s="75">
        <f t="shared" si="0"/>
        <v>3</v>
      </c>
      <c r="H29" s="76">
        <v>1</v>
      </c>
      <c r="I29" s="76">
        <v>3</v>
      </c>
      <c r="J29" s="92">
        <v>1.7</v>
      </c>
      <c r="K29" s="77">
        <f>Questionário!D32</f>
        <v>0</v>
      </c>
      <c r="L29" s="93">
        <f t="shared" si="1"/>
        <v>1</v>
      </c>
      <c r="M29" s="93"/>
      <c r="N29" s="93"/>
      <c r="O29" s="94">
        <f>SUM($G$91:$G$97)/COUNT($G$91:$G$97)</f>
        <v>3</v>
      </c>
      <c r="P29" s="94"/>
      <c r="Q29" s="101">
        <f>IF(COUNT($H$91:$H$97)=0,"na",SUM($H$91:$H$97)/COUNT($H$91:$H$97))</f>
        <v>0.2857142857142857</v>
      </c>
      <c r="R29" s="102" t="s">
        <v>311</v>
      </c>
      <c r="S29" s="100"/>
      <c r="T29" s="100"/>
      <c r="U29" s="100"/>
      <c r="V29" s="34"/>
      <c r="W29" s="34"/>
      <c r="X29" s="30"/>
      <c r="Y29" s="30"/>
      <c r="Z29" s="30"/>
      <c r="AA29" s="30"/>
      <c r="AB29" s="30"/>
      <c r="AC29" s="30"/>
      <c r="AD29" s="30"/>
      <c r="AE29" s="30"/>
      <c r="AF29" s="30"/>
      <c r="AG29" s="30"/>
      <c r="AH29" s="30"/>
      <c r="AI29" s="30"/>
      <c r="AJ29" s="30"/>
      <c r="AK29" s="30"/>
      <c r="AL29" s="30"/>
      <c r="AM29" s="30"/>
      <c r="AN29" s="30"/>
      <c r="AO29" s="30"/>
      <c r="AP29" s="30"/>
      <c r="AQ29" s="30"/>
    </row>
    <row r="30" spans="1:43">
      <c r="A30" s="64"/>
      <c r="B30" s="185" t="s">
        <v>55</v>
      </c>
      <c r="C30" s="73" t="s">
        <v>312</v>
      </c>
      <c r="D30" s="74"/>
      <c r="E30" s="74"/>
      <c r="F30" s="74"/>
      <c r="G30" s="75">
        <f t="shared" si="0"/>
        <v>3</v>
      </c>
      <c r="H30" s="76">
        <v>1</v>
      </c>
      <c r="I30" s="76">
        <v>2</v>
      </c>
      <c r="J30" s="92">
        <v>1.7</v>
      </c>
      <c r="K30" s="77">
        <f>Questionário!D36</f>
        <v>0</v>
      </c>
      <c r="L30" s="93">
        <f t="shared" si="1"/>
        <v>1</v>
      </c>
      <c r="M30" s="93"/>
      <c r="N30" s="93"/>
      <c r="O30" s="94">
        <f>SUM($G$98:$G$110)/COUNT($G$98:$G$110)</f>
        <v>3</v>
      </c>
      <c r="P30" s="94"/>
      <c r="Q30" s="101">
        <f>IF(COUNT($H$98:$H$110)=0,"na",SUM($H$98:$H$110)/COUNT($H$98:$H$110))</f>
        <v>0.84615384615384615</v>
      </c>
      <c r="R30" s="102" t="s">
        <v>313</v>
      </c>
      <c r="S30" s="100"/>
      <c r="T30" s="100"/>
      <c r="U30" s="100"/>
      <c r="V30" s="34"/>
      <c r="W30" s="34"/>
      <c r="X30" s="30"/>
      <c r="Y30" s="30"/>
      <c r="Z30" s="30"/>
      <c r="AA30" s="30"/>
      <c r="AB30" s="30"/>
      <c r="AC30" s="30"/>
      <c r="AD30" s="30"/>
      <c r="AE30" s="30"/>
      <c r="AF30" s="30"/>
      <c r="AG30" s="30"/>
      <c r="AH30" s="30"/>
      <c r="AI30" s="30"/>
      <c r="AJ30" s="30"/>
      <c r="AK30" s="30"/>
      <c r="AL30" s="30"/>
      <c r="AM30" s="30"/>
      <c r="AN30" s="30"/>
      <c r="AO30" s="30"/>
      <c r="AP30" s="30"/>
      <c r="AQ30" s="30"/>
    </row>
    <row r="31" spans="1:43">
      <c r="A31" s="64"/>
      <c r="B31" s="185" t="s">
        <v>57</v>
      </c>
      <c r="C31" s="73" t="s">
        <v>314</v>
      </c>
      <c r="D31" s="74"/>
      <c r="E31" s="74"/>
      <c r="F31" s="74"/>
      <c r="G31" s="75">
        <f t="shared" si="0"/>
        <v>3</v>
      </c>
      <c r="H31" s="76">
        <v>1</v>
      </c>
      <c r="I31" s="76">
        <v>3</v>
      </c>
      <c r="J31" s="92">
        <v>1.7</v>
      </c>
      <c r="K31" s="77">
        <f>Questionário!D38</f>
        <v>0</v>
      </c>
      <c r="L31" s="93">
        <f t="shared" si="1"/>
        <v>1</v>
      </c>
      <c r="M31" s="93"/>
      <c r="N31" s="93"/>
      <c r="O31" s="94">
        <f>SUM($G$111:$G$115)/COUNT($G$111:$G$115)</f>
        <v>3</v>
      </c>
      <c r="P31" s="94"/>
      <c r="Q31" s="101">
        <f>IF(COUNT($H$111:$H$115)=0,"na",SUM($H$111:$H$115)/COUNT($H$111:$H$115))</f>
        <v>0.4</v>
      </c>
      <c r="R31" s="102" t="s">
        <v>315</v>
      </c>
      <c r="S31" s="100"/>
      <c r="T31" s="100"/>
      <c r="U31" s="100"/>
      <c r="V31" s="34"/>
      <c r="W31" s="34"/>
      <c r="X31" s="30"/>
      <c r="Y31" s="30"/>
      <c r="Z31" s="30"/>
      <c r="AA31" s="30"/>
      <c r="AB31" s="30"/>
      <c r="AC31" s="30"/>
      <c r="AD31" s="30"/>
      <c r="AE31" s="30"/>
      <c r="AF31" s="30"/>
      <c r="AG31" s="30"/>
      <c r="AH31" s="30"/>
      <c r="AI31" s="30"/>
      <c r="AJ31" s="30"/>
      <c r="AK31" s="30"/>
      <c r="AL31" s="30"/>
      <c r="AM31" s="30"/>
      <c r="AN31" s="30"/>
      <c r="AO31" s="30"/>
      <c r="AP31" s="30"/>
      <c r="AQ31" s="30"/>
    </row>
    <row r="32" spans="1:43">
      <c r="A32" s="64"/>
      <c r="B32" s="185" t="s">
        <v>59</v>
      </c>
      <c r="C32" s="73" t="s">
        <v>316</v>
      </c>
      <c r="D32" s="74"/>
      <c r="E32" s="74"/>
      <c r="F32" s="74"/>
      <c r="G32" s="75">
        <f t="shared" si="0"/>
        <v>3</v>
      </c>
      <c r="H32" s="76">
        <v>1</v>
      </c>
      <c r="I32" s="76">
        <v>3</v>
      </c>
      <c r="J32" s="92">
        <v>1.7</v>
      </c>
      <c r="K32" s="77">
        <f>Questionário!D40</f>
        <v>0</v>
      </c>
      <c r="L32" s="93">
        <f t="shared" si="1"/>
        <v>1</v>
      </c>
      <c r="M32" s="93"/>
      <c r="N32" s="93"/>
      <c r="O32" s="94">
        <f>SUM($G$116:$G$122)/COUNT($G$116:$G$122)</f>
        <v>3</v>
      </c>
      <c r="P32" s="94"/>
      <c r="Q32" s="101">
        <f>IF(COUNT($H$116:$H$122)=0,"na",SUM($H$116:$H$122)/COUNT($H$116:$H$122))</f>
        <v>0.14285714285714285</v>
      </c>
      <c r="R32" s="100" t="s">
        <v>317</v>
      </c>
      <c r="S32" s="100"/>
      <c r="T32" s="100"/>
      <c r="U32" s="100"/>
      <c r="V32" s="34"/>
      <c r="W32" s="34"/>
      <c r="X32" s="30"/>
      <c r="Y32" s="30"/>
      <c r="Z32" s="30"/>
      <c r="AA32" s="30"/>
      <c r="AB32" s="30"/>
      <c r="AC32" s="30"/>
      <c r="AD32" s="30"/>
      <c r="AE32" s="30"/>
      <c r="AF32" s="30"/>
      <c r="AG32" s="30"/>
      <c r="AH32" s="30"/>
      <c r="AI32" s="30"/>
      <c r="AJ32" s="30"/>
      <c r="AK32" s="30"/>
      <c r="AL32" s="30"/>
      <c r="AM32" s="30"/>
      <c r="AN32" s="30"/>
      <c r="AO32" s="30"/>
      <c r="AP32" s="30"/>
      <c r="AQ32" s="30"/>
    </row>
    <row r="33" spans="1:43">
      <c r="A33" s="64"/>
      <c r="B33" s="185" t="s">
        <v>61</v>
      </c>
      <c r="C33" s="73" t="s">
        <v>318</v>
      </c>
      <c r="D33" s="74"/>
      <c r="E33" s="74"/>
      <c r="F33" s="74"/>
      <c r="G33" s="75">
        <f t="shared" si="0"/>
        <v>3</v>
      </c>
      <c r="H33" s="76">
        <v>0</v>
      </c>
      <c r="I33" s="76">
        <v>2</v>
      </c>
      <c r="J33" s="92">
        <v>1.7</v>
      </c>
      <c r="K33" s="77">
        <f>Questionário!D42</f>
        <v>0</v>
      </c>
      <c r="L33" s="93">
        <f t="shared" si="1"/>
        <v>0</v>
      </c>
      <c r="M33" s="93"/>
      <c r="N33" s="93"/>
      <c r="O33" s="94">
        <f>SUM($G$123:$G$126)/COUNT($G$123:$G$126)</f>
        <v>3</v>
      </c>
      <c r="P33" s="94"/>
      <c r="Q33" s="101">
        <f>IF(COUNT($H$123:$H$126)=0,"na",SUM($H$123:$H$126)/COUNT($H$123:$H$126))</f>
        <v>0.5</v>
      </c>
      <c r="R33" s="100" t="s">
        <v>319</v>
      </c>
      <c r="S33" s="100"/>
      <c r="T33" s="100"/>
      <c r="U33" s="100"/>
      <c r="V33" s="34"/>
      <c r="W33" s="34"/>
      <c r="X33" s="30"/>
      <c r="Y33" s="30"/>
      <c r="Z33" s="30"/>
      <c r="AA33" s="30"/>
      <c r="AB33" s="30"/>
      <c r="AC33" s="30"/>
      <c r="AD33" s="30"/>
      <c r="AE33" s="30"/>
      <c r="AF33" s="30"/>
      <c r="AG33" s="30"/>
      <c r="AH33" s="30"/>
      <c r="AI33" s="30"/>
      <c r="AJ33" s="30"/>
      <c r="AK33" s="30"/>
      <c r="AL33" s="30"/>
      <c r="AM33" s="30"/>
      <c r="AN33" s="30"/>
      <c r="AO33" s="30"/>
      <c r="AP33" s="30"/>
      <c r="AQ33" s="30"/>
    </row>
    <row r="34" spans="1:43">
      <c r="A34" s="64"/>
      <c r="B34" s="185" t="s">
        <v>63</v>
      </c>
      <c r="C34" s="73" t="s">
        <v>320</v>
      </c>
      <c r="D34" s="74"/>
      <c r="E34" s="74"/>
      <c r="F34" s="74"/>
      <c r="G34" s="75">
        <f t="shared" si="0"/>
        <v>3</v>
      </c>
      <c r="H34" s="76">
        <v>1</v>
      </c>
      <c r="I34" s="76">
        <v>2</v>
      </c>
      <c r="J34" s="92">
        <v>1.7</v>
      </c>
      <c r="K34" s="77">
        <f>Questionário!D44</f>
        <v>0</v>
      </c>
      <c r="L34" s="93">
        <f t="shared" si="1"/>
        <v>1</v>
      </c>
      <c r="M34" s="93"/>
      <c r="N34" s="93"/>
      <c r="O34" s="94">
        <f>SUM($G$127:$G$134)/COUNT($G$127:$G$134)</f>
        <v>3</v>
      </c>
      <c r="P34" s="94"/>
      <c r="Q34" s="101">
        <f>IF(COUNT($H$127:$H$134)=0,"na",SUM($H$127:$H$134)/COUNT($H$127:$H$134))</f>
        <v>0.625</v>
      </c>
      <c r="R34" s="100" t="s">
        <v>321</v>
      </c>
      <c r="S34" s="100"/>
      <c r="T34" s="100"/>
      <c r="U34" s="100"/>
      <c r="V34" s="34"/>
      <c r="W34" s="34"/>
      <c r="X34" s="30"/>
      <c r="Y34" s="30"/>
      <c r="Z34" s="30"/>
      <c r="AA34" s="30"/>
      <c r="AB34" s="30"/>
      <c r="AC34" s="30"/>
      <c r="AD34" s="30"/>
      <c r="AE34" s="30"/>
      <c r="AF34" s="30"/>
      <c r="AG34" s="30"/>
      <c r="AH34" s="30"/>
      <c r="AI34" s="30"/>
      <c r="AJ34" s="30"/>
      <c r="AK34" s="30"/>
      <c r="AL34" s="30"/>
      <c r="AM34" s="30"/>
      <c r="AN34" s="30"/>
      <c r="AO34" s="30"/>
      <c r="AP34" s="30"/>
      <c r="AQ34" s="30"/>
    </row>
    <row r="35" spans="1:43">
      <c r="A35" s="64"/>
      <c r="B35" s="185" t="s">
        <v>65</v>
      </c>
      <c r="C35" s="73" t="s">
        <v>322</v>
      </c>
      <c r="D35" s="74"/>
      <c r="E35" s="74"/>
      <c r="F35" s="74"/>
      <c r="G35" s="75">
        <f t="shared" si="0"/>
        <v>3</v>
      </c>
      <c r="H35" s="76">
        <v>0</v>
      </c>
      <c r="I35" s="76">
        <v>2</v>
      </c>
      <c r="J35" s="92">
        <v>1.7</v>
      </c>
      <c r="K35" s="77">
        <f>Questionário!D46</f>
        <v>0</v>
      </c>
      <c r="L35" s="93">
        <f t="shared" si="1"/>
        <v>0</v>
      </c>
      <c r="M35" s="93"/>
      <c r="N35" s="93"/>
      <c r="O35" s="95"/>
      <c r="P35" s="95"/>
      <c r="Q35" s="35">
        <f>AVERAGE(Q21:Q34)</f>
        <v>0.69045656724228144</v>
      </c>
      <c r="S35" s="34"/>
      <c r="V35" s="34"/>
      <c r="W35" s="34"/>
      <c r="X35" s="30"/>
      <c r="Y35" s="30"/>
      <c r="Z35" s="30"/>
      <c r="AA35" s="30"/>
      <c r="AB35" s="30"/>
      <c r="AC35" s="30"/>
      <c r="AD35" s="30"/>
      <c r="AE35" s="30"/>
      <c r="AF35" s="30"/>
      <c r="AG35" s="30"/>
      <c r="AH35" s="30"/>
      <c r="AI35" s="30"/>
      <c r="AJ35" s="30"/>
      <c r="AK35" s="30"/>
      <c r="AL35" s="30"/>
      <c r="AM35" s="30"/>
      <c r="AN35" s="30"/>
      <c r="AO35" s="30"/>
      <c r="AP35" s="30"/>
      <c r="AQ35" s="30"/>
    </row>
    <row r="36" spans="1:43">
      <c r="B36" s="185" t="s">
        <v>68</v>
      </c>
      <c r="C36" s="73" t="s">
        <v>323</v>
      </c>
      <c r="D36" s="74"/>
      <c r="E36" s="74"/>
      <c r="F36" s="74"/>
      <c r="G36" s="75">
        <f t="shared" si="0"/>
        <v>3</v>
      </c>
      <c r="H36" s="76">
        <v>0</v>
      </c>
      <c r="I36" s="76">
        <v>3</v>
      </c>
      <c r="J36" s="92">
        <v>1.7</v>
      </c>
      <c r="K36" s="77">
        <f>Questionário!D50</f>
        <v>0</v>
      </c>
      <c r="L36" s="93">
        <f t="shared" si="1"/>
        <v>0</v>
      </c>
      <c r="M36" s="93"/>
      <c r="N36" s="93"/>
      <c r="O36" s="95"/>
      <c r="P36" s="95"/>
      <c r="Q36" s="34"/>
      <c r="S36" s="34"/>
      <c r="V36" s="34"/>
      <c r="W36" s="34"/>
      <c r="X36" s="30"/>
      <c r="Y36" s="30"/>
      <c r="Z36" s="30"/>
      <c r="AA36" s="30"/>
      <c r="AB36" s="30"/>
      <c r="AC36" s="30"/>
      <c r="AD36" s="30"/>
      <c r="AE36" s="30"/>
      <c r="AF36" s="30"/>
      <c r="AG36" s="30"/>
      <c r="AH36" s="30"/>
      <c r="AI36" s="30"/>
      <c r="AJ36" s="30"/>
      <c r="AK36" s="30"/>
      <c r="AL36" s="30"/>
      <c r="AM36" s="30"/>
      <c r="AN36" s="30"/>
      <c r="AO36" s="30"/>
      <c r="AP36" s="30"/>
      <c r="AQ36" s="30"/>
    </row>
    <row r="37" spans="1:43">
      <c r="B37" s="185" t="s">
        <v>70</v>
      </c>
      <c r="C37" s="73" t="s">
        <v>324</v>
      </c>
      <c r="D37" s="74"/>
      <c r="E37" s="74"/>
      <c r="F37" s="74"/>
      <c r="G37" s="75">
        <f t="shared" si="0"/>
        <v>3</v>
      </c>
      <c r="H37" s="76">
        <v>0</v>
      </c>
      <c r="I37" s="76">
        <v>3</v>
      </c>
      <c r="J37" s="92">
        <v>1.7</v>
      </c>
      <c r="K37" s="77">
        <f>Questionário!D52</f>
        <v>0</v>
      </c>
      <c r="L37" s="93">
        <f t="shared" ref="L37:L100" si="2">IF(H37="na","",IF((H37)&gt;G37,G37,(H37)))</f>
        <v>0</v>
      </c>
      <c r="M37" s="93"/>
      <c r="N37" s="93"/>
      <c r="O37" s="91" t="s">
        <v>287</v>
      </c>
      <c r="P37" s="91" t="s">
        <v>290</v>
      </c>
      <c r="Q37" s="103" t="s">
        <v>293</v>
      </c>
      <c r="R37" s="103"/>
      <c r="S37" s="100"/>
      <c r="T37" s="100"/>
      <c r="V37" s="34"/>
      <c r="W37" s="34"/>
      <c r="X37" s="30"/>
      <c r="Y37" s="30"/>
      <c r="Z37" s="30"/>
      <c r="AA37" s="30"/>
      <c r="AB37" s="30"/>
      <c r="AC37" s="30"/>
      <c r="AD37" s="30"/>
      <c r="AE37" s="30"/>
      <c r="AF37" s="30"/>
      <c r="AG37" s="30"/>
      <c r="AH37" s="30"/>
      <c r="AI37" s="30"/>
      <c r="AJ37" s="30"/>
      <c r="AK37" s="30"/>
      <c r="AL37" s="30"/>
      <c r="AM37" s="30"/>
      <c r="AN37" s="30"/>
      <c r="AO37" s="30"/>
      <c r="AP37" s="30"/>
      <c r="AQ37" s="30"/>
    </row>
    <row r="38" spans="1:43">
      <c r="B38" s="185" t="s">
        <v>72</v>
      </c>
      <c r="C38" s="73" t="s">
        <v>325</v>
      </c>
      <c r="D38" s="74"/>
      <c r="E38" s="74"/>
      <c r="F38" s="74"/>
      <c r="G38" s="75">
        <f t="shared" si="0"/>
        <v>3</v>
      </c>
      <c r="H38" s="77">
        <v>1</v>
      </c>
      <c r="I38" s="76">
        <v>3</v>
      </c>
      <c r="J38" s="92">
        <v>1.7</v>
      </c>
      <c r="K38" s="77">
        <f>Questionário!D54</f>
        <v>0</v>
      </c>
      <c r="L38" s="93">
        <f t="shared" si="2"/>
        <v>1</v>
      </c>
      <c r="M38" s="93"/>
      <c r="N38" s="93"/>
      <c r="O38" s="94">
        <f>SUM($G$21:$G$22)/COUNT($G$21:$G$22)</f>
        <v>3</v>
      </c>
      <c r="P38" s="94">
        <v>1.7</v>
      </c>
      <c r="Q38" s="93">
        <f>IF(COUNT($I$21:$I$22)=0,"na",SUM($I$21:$I$22)/COUNT($I$21:$I$22))</f>
        <v>3</v>
      </c>
      <c r="R38" s="102" t="s">
        <v>295</v>
      </c>
      <c r="S38" s="100"/>
      <c r="T38" s="100"/>
      <c r="V38" s="34"/>
      <c r="W38" s="34"/>
      <c r="X38" s="30"/>
      <c r="Y38" s="30"/>
      <c r="Z38" s="30"/>
      <c r="AA38" s="30"/>
      <c r="AB38" s="30"/>
      <c r="AC38" s="30"/>
      <c r="AD38" s="30"/>
      <c r="AE38" s="30"/>
      <c r="AF38" s="30"/>
      <c r="AG38" s="30"/>
      <c r="AH38" s="30"/>
      <c r="AI38" s="30"/>
      <c r="AJ38" s="30"/>
      <c r="AK38" s="30"/>
      <c r="AL38" s="30"/>
      <c r="AM38" s="30"/>
      <c r="AN38" s="30"/>
      <c r="AO38" s="30"/>
      <c r="AP38" s="30"/>
      <c r="AQ38" s="30"/>
    </row>
    <row r="39" spans="1:43">
      <c r="B39" s="185" t="s">
        <v>74</v>
      </c>
      <c r="C39" s="73" t="s">
        <v>326</v>
      </c>
      <c r="D39" s="74"/>
      <c r="E39" s="74"/>
      <c r="F39" s="74"/>
      <c r="G39" s="75">
        <f t="shared" si="0"/>
        <v>3</v>
      </c>
      <c r="H39" s="76">
        <v>2</v>
      </c>
      <c r="I39" s="76">
        <v>3</v>
      </c>
      <c r="J39" s="92">
        <v>1.7</v>
      </c>
      <c r="K39" s="77">
        <f>Questionário!D56</f>
        <v>0</v>
      </c>
      <c r="L39" s="93">
        <f t="shared" si="2"/>
        <v>2</v>
      </c>
      <c r="M39" s="93"/>
      <c r="N39" s="93"/>
      <c r="O39" s="94">
        <f>SUM($G$23:$G$29)/COUNT($G$23:$G$29)</f>
        <v>3</v>
      </c>
      <c r="P39" s="94">
        <v>1.7</v>
      </c>
      <c r="Q39" s="93">
        <f>IF(COUNT($I$23:$I$29)=0,"na",SUM($I$23:$I$29)/COUNT($H$23:$H$29))</f>
        <v>2.7142857142857144</v>
      </c>
      <c r="R39" s="102" t="s">
        <v>297</v>
      </c>
      <c r="S39" s="100"/>
      <c r="T39" s="100"/>
      <c r="V39" s="34"/>
      <c r="W39" s="34"/>
      <c r="X39" s="30"/>
      <c r="Y39" s="30"/>
      <c r="Z39" s="30"/>
      <c r="AA39" s="30"/>
      <c r="AB39" s="30"/>
      <c r="AC39" s="30"/>
      <c r="AD39" s="30"/>
      <c r="AE39" s="30"/>
      <c r="AF39" s="30"/>
      <c r="AG39" s="30"/>
      <c r="AH39" s="30"/>
      <c r="AI39" s="30"/>
      <c r="AJ39" s="30"/>
      <c r="AK39" s="30"/>
      <c r="AL39" s="30"/>
      <c r="AM39" s="30"/>
      <c r="AN39" s="30"/>
      <c r="AO39" s="30"/>
      <c r="AP39" s="30"/>
      <c r="AQ39" s="30"/>
    </row>
    <row r="40" spans="1:43">
      <c r="B40" s="185" t="s">
        <v>76</v>
      </c>
      <c r="C40" s="73" t="s">
        <v>327</v>
      </c>
      <c r="D40" s="74"/>
      <c r="E40" s="74"/>
      <c r="F40" s="74"/>
      <c r="G40" s="75">
        <f t="shared" si="0"/>
        <v>3</v>
      </c>
      <c r="H40" s="77">
        <v>0</v>
      </c>
      <c r="I40" s="76">
        <v>2</v>
      </c>
      <c r="J40" s="92">
        <v>1.7</v>
      </c>
      <c r="K40" s="77">
        <f>Questionário!D58</f>
        <v>0</v>
      </c>
      <c r="L40" s="93">
        <f t="shared" si="2"/>
        <v>0</v>
      </c>
      <c r="M40" s="93"/>
      <c r="N40" s="93"/>
      <c r="O40" s="94">
        <f>SUM($G$30:$G$35)/COUNT($G$30:$G$35)</f>
        <v>3</v>
      </c>
      <c r="P40" s="94">
        <v>1.7</v>
      </c>
      <c r="Q40" s="93">
        <f>IF(COUNT($I$30:$I$35)=0,"na",SUM($I$30:$I$35)/COUNT($H$30:$H$35))</f>
        <v>2.3333333333333335</v>
      </c>
      <c r="R40" s="102" t="s">
        <v>299</v>
      </c>
      <c r="S40" s="100"/>
      <c r="T40" s="100"/>
      <c r="V40" s="34"/>
      <c r="W40" s="34"/>
      <c r="X40" s="30"/>
      <c r="Y40" s="30"/>
      <c r="Z40" s="30"/>
      <c r="AA40" s="30"/>
      <c r="AB40" s="30"/>
      <c r="AC40" s="30"/>
      <c r="AD40" s="30"/>
      <c r="AE40" s="30"/>
      <c r="AF40" s="30"/>
      <c r="AG40" s="30"/>
      <c r="AH40" s="30"/>
      <c r="AI40" s="30"/>
      <c r="AJ40" s="30"/>
      <c r="AK40" s="30"/>
      <c r="AL40" s="30"/>
      <c r="AM40" s="30"/>
      <c r="AN40" s="30"/>
      <c r="AO40" s="30"/>
      <c r="AP40" s="30"/>
      <c r="AQ40" s="30"/>
    </row>
    <row r="41" spans="1:43">
      <c r="B41" s="185" t="s">
        <v>78</v>
      </c>
      <c r="C41" s="73" t="s">
        <v>328</v>
      </c>
      <c r="D41" s="74"/>
      <c r="E41" s="74"/>
      <c r="F41" s="74"/>
      <c r="G41" s="75">
        <f t="shared" si="0"/>
        <v>3</v>
      </c>
      <c r="H41" s="76">
        <v>0</v>
      </c>
      <c r="I41" s="76">
        <v>2</v>
      </c>
      <c r="J41" s="92">
        <v>1.7</v>
      </c>
      <c r="K41" s="77">
        <f>Questionário!D60</f>
        <v>0</v>
      </c>
      <c r="L41" s="93">
        <f t="shared" si="2"/>
        <v>0</v>
      </c>
      <c r="M41" s="93"/>
      <c r="N41" s="93"/>
      <c r="O41" s="94">
        <f>SUM($G$36:$G$45)/COUNT($G$36:$G$45)</f>
        <v>3</v>
      </c>
      <c r="P41" s="94">
        <v>1.7</v>
      </c>
      <c r="Q41" s="93">
        <f>IF(COUNT($I$36:$I$45)=0,"na",SUM($I$36:$I$45)/COUNT($I$36:$I$45))</f>
        <v>2.4</v>
      </c>
      <c r="R41" s="102" t="s">
        <v>301</v>
      </c>
      <c r="S41" s="100"/>
      <c r="T41" s="100"/>
      <c r="V41" s="34"/>
      <c r="W41" s="34"/>
      <c r="X41" s="30"/>
      <c r="Y41" s="30"/>
      <c r="Z41" s="30"/>
      <c r="AA41" s="30"/>
      <c r="AB41" s="30"/>
      <c r="AC41" s="30"/>
      <c r="AD41" s="30"/>
      <c r="AE41" s="30"/>
      <c r="AF41" s="30"/>
      <c r="AG41" s="30"/>
      <c r="AH41" s="30"/>
      <c r="AI41" s="30"/>
      <c r="AJ41" s="30"/>
      <c r="AK41" s="30"/>
      <c r="AL41" s="30"/>
      <c r="AM41" s="30"/>
      <c r="AN41" s="30"/>
      <c r="AO41" s="30"/>
      <c r="AP41" s="30"/>
      <c r="AQ41" s="30"/>
    </row>
    <row r="42" spans="1:43">
      <c r="B42" s="185" t="s">
        <v>80</v>
      </c>
      <c r="C42" s="73" t="s">
        <v>329</v>
      </c>
      <c r="D42" s="74"/>
      <c r="E42" s="74"/>
      <c r="F42" s="74"/>
      <c r="G42" s="75">
        <f t="shared" si="0"/>
        <v>3</v>
      </c>
      <c r="H42" s="76">
        <v>0</v>
      </c>
      <c r="I42" s="76">
        <v>2</v>
      </c>
      <c r="J42" s="92">
        <v>1.7</v>
      </c>
      <c r="K42" s="77">
        <f>Questionário!D62</f>
        <v>0</v>
      </c>
      <c r="L42" s="93">
        <f t="shared" si="2"/>
        <v>0</v>
      </c>
      <c r="M42" s="93"/>
      <c r="N42" s="93"/>
      <c r="O42" s="94">
        <f>SUM($G$46:$G$59)/COUNT($G$46:$G$59)</f>
        <v>3</v>
      </c>
      <c r="P42" s="94">
        <v>1.7</v>
      </c>
      <c r="Q42" s="93">
        <f>IF(COUNT($I$46:$I$59)=0,"na",SUM($I$46:$I$59)/COUNT($I$46:$I$59))</f>
        <v>2.9285714285714284</v>
      </c>
      <c r="R42" s="102" t="s">
        <v>303</v>
      </c>
      <c r="S42" s="100"/>
      <c r="T42" s="100"/>
      <c r="V42" s="34"/>
      <c r="W42" s="34"/>
      <c r="X42" s="30"/>
      <c r="Y42" s="30"/>
      <c r="Z42" s="30"/>
      <c r="AA42" s="30"/>
      <c r="AB42" s="30"/>
      <c r="AC42" s="30"/>
      <c r="AD42" s="30"/>
      <c r="AE42" s="30"/>
      <c r="AF42" s="30"/>
      <c r="AG42" s="30"/>
      <c r="AH42" s="30"/>
      <c r="AI42" s="30"/>
      <c r="AJ42" s="30"/>
      <c r="AK42" s="30"/>
      <c r="AL42" s="30"/>
      <c r="AM42" s="30"/>
      <c r="AN42" s="30"/>
      <c r="AO42" s="30"/>
      <c r="AP42" s="30"/>
      <c r="AQ42" s="30"/>
    </row>
    <row r="43" spans="1:43">
      <c r="B43" s="185" t="s">
        <v>82</v>
      </c>
      <c r="C43" s="73" t="s">
        <v>330</v>
      </c>
      <c r="D43" s="74"/>
      <c r="E43" s="74"/>
      <c r="F43" s="74"/>
      <c r="G43" s="75">
        <f t="shared" si="0"/>
        <v>3</v>
      </c>
      <c r="H43" s="76">
        <v>0</v>
      </c>
      <c r="I43" s="76">
        <v>2</v>
      </c>
      <c r="J43" s="92">
        <v>1.7</v>
      </c>
      <c r="K43" s="77">
        <f>Questionário!D64</f>
        <v>0</v>
      </c>
      <c r="L43" s="93">
        <f t="shared" si="2"/>
        <v>0</v>
      </c>
      <c r="M43" s="93"/>
      <c r="N43" s="93"/>
      <c r="O43" s="94">
        <f>SUM($G$60:$G$61)/COUNT($G$60:$G$61)</f>
        <v>3</v>
      </c>
      <c r="P43" s="94">
        <v>1.7</v>
      </c>
      <c r="Q43" s="93">
        <f>IF(COUNT($I$60:$I$61)=0,"na",SUM($I$60:$I$61)/COUNT($I$60:$I$61))</f>
        <v>2.5</v>
      </c>
      <c r="R43" s="102" t="s">
        <v>305</v>
      </c>
      <c r="S43" s="100"/>
      <c r="T43" s="100"/>
      <c r="V43" s="34"/>
      <c r="W43" s="34"/>
      <c r="X43" s="30"/>
      <c r="Y43" s="30"/>
      <c r="Z43" s="30"/>
      <c r="AA43" s="30"/>
      <c r="AB43" s="30"/>
      <c r="AC43" s="30"/>
      <c r="AD43" s="30"/>
      <c r="AE43" s="30"/>
      <c r="AF43" s="30"/>
      <c r="AG43" s="30"/>
      <c r="AH43" s="30"/>
      <c r="AI43" s="30"/>
      <c r="AJ43" s="30"/>
      <c r="AK43" s="30"/>
      <c r="AL43" s="30"/>
      <c r="AM43" s="30"/>
      <c r="AN43" s="30"/>
      <c r="AO43" s="30"/>
      <c r="AP43" s="30"/>
      <c r="AQ43" s="30"/>
    </row>
    <row r="44" spans="1:43">
      <c r="B44" s="185" t="s">
        <v>84</v>
      </c>
      <c r="C44" s="73" t="s">
        <v>331</v>
      </c>
      <c r="D44" s="74"/>
      <c r="E44" s="74"/>
      <c r="F44" s="74"/>
      <c r="G44" s="75">
        <f t="shared" si="0"/>
        <v>3</v>
      </c>
      <c r="H44" s="76">
        <v>1</v>
      </c>
      <c r="I44" s="76">
        <v>2</v>
      </c>
      <c r="J44" s="92">
        <v>1.7</v>
      </c>
      <c r="K44" s="77">
        <f>Questionário!D66</f>
        <v>0</v>
      </c>
      <c r="L44" s="93">
        <f t="shared" si="2"/>
        <v>1</v>
      </c>
      <c r="M44" s="93"/>
      <c r="N44" s="93"/>
      <c r="O44" s="94">
        <f>SUM($G$62:$G$76)/COUNT($G$62:$G$76)</f>
        <v>3</v>
      </c>
      <c r="P44" s="94">
        <v>1.7</v>
      </c>
      <c r="Q44" s="93">
        <f>IF(COUNT($I$62:$I$76)=0,"na",SUM($I$62:$I$76)/COUNT($I$62:$I$76))</f>
        <v>2.2000000000000002</v>
      </c>
      <c r="R44" s="102" t="s">
        <v>307</v>
      </c>
      <c r="S44" s="100"/>
      <c r="T44" s="100"/>
      <c r="U44" s="100"/>
      <c r="V44" s="34"/>
      <c r="W44" s="34"/>
      <c r="X44" s="30"/>
      <c r="Y44" s="30"/>
      <c r="Z44" s="30"/>
      <c r="AA44" s="30"/>
      <c r="AB44" s="30"/>
      <c r="AC44" s="30"/>
      <c r="AD44" s="30"/>
      <c r="AE44" s="30"/>
      <c r="AF44" s="30"/>
      <c r="AG44" s="30"/>
      <c r="AH44" s="30"/>
      <c r="AI44" s="30"/>
      <c r="AJ44" s="30"/>
      <c r="AK44" s="30"/>
      <c r="AL44" s="30"/>
      <c r="AM44" s="30"/>
      <c r="AN44" s="30"/>
      <c r="AO44" s="30"/>
      <c r="AP44" s="30"/>
      <c r="AQ44" s="30"/>
    </row>
    <row r="45" spans="1:43">
      <c r="A45" s="64"/>
      <c r="B45" s="185" t="s">
        <v>86</v>
      </c>
      <c r="C45" s="73" t="s">
        <v>332</v>
      </c>
      <c r="D45" s="74"/>
      <c r="E45" s="74"/>
      <c r="F45" s="74"/>
      <c r="G45" s="75">
        <f t="shared" si="0"/>
        <v>3</v>
      </c>
      <c r="H45" s="76">
        <v>1</v>
      </c>
      <c r="I45" s="76">
        <v>2</v>
      </c>
      <c r="J45" s="92">
        <v>1.7</v>
      </c>
      <c r="K45" s="77">
        <f>Questionário!D68</f>
        <v>0</v>
      </c>
      <c r="L45" s="93">
        <f t="shared" si="2"/>
        <v>1</v>
      </c>
      <c r="M45" s="93"/>
      <c r="N45" s="93"/>
      <c r="O45" s="94">
        <f>SUM($G$77:$G$90)/COUNT($G$77:$G$90)</f>
        <v>3</v>
      </c>
      <c r="P45" s="94">
        <v>1.7</v>
      </c>
      <c r="Q45" s="93">
        <f>IF(COUNT($I$77:$I$90)=0,"na",SUM($I$77:$I$90)/COUNT($I$77:$I$90))</f>
        <v>2.5</v>
      </c>
      <c r="R45" s="102" t="s">
        <v>309</v>
      </c>
      <c r="S45" s="100"/>
      <c r="T45" s="100"/>
      <c r="U45" s="100"/>
      <c r="V45" s="34"/>
      <c r="W45" s="34"/>
      <c r="X45" s="30"/>
      <c r="Y45" s="30"/>
      <c r="Z45" s="30"/>
      <c r="AA45" s="30"/>
      <c r="AB45" s="30"/>
      <c r="AC45" s="30"/>
      <c r="AD45" s="30"/>
      <c r="AE45" s="30"/>
      <c r="AF45" s="30"/>
      <c r="AG45" s="30"/>
      <c r="AH45" s="30"/>
      <c r="AI45" s="30"/>
      <c r="AJ45" s="30"/>
      <c r="AK45" s="30"/>
      <c r="AL45" s="30"/>
      <c r="AM45" s="30"/>
      <c r="AN45" s="30"/>
      <c r="AO45" s="30"/>
      <c r="AP45" s="30"/>
      <c r="AQ45" s="30"/>
    </row>
    <row r="46" spans="1:43">
      <c r="A46" s="64"/>
      <c r="B46" s="185" t="s">
        <v>89</v>
      </c>
      <c r="C46" s="73" t="s">
        <v>333</v>
      </c>
      <c r="D46" s="74"/>
      <c r="E46" s="74"/>
      <c r="F46" s="74"/>
      <c r="G46" s="75">
        <f t="shared" si="0"/>
        <v>3</v>
      </c>
      <c r="H46" s="77">
        <v>1</v>
      </c>
      <c r="I46" s="76">
        <v>3</v>
      </c>
      <c r="J46" s="92">
        <v>1.7</v>
      </c>
      <c r="K46" s="77">
        <f>Questionário!D72</f>
        <v>0</v>
      </c>
      <c r="L46" s="93">
        <f t="shared" si="2"/>
        <v>1</v>
      </c>
      <c r="M46" s="93"/>
      <c r="N46" s="93"/>
      <c r="O46" s="94">
        <f>SUM($G$91:$G$97)/COUNT($G$91:$G$97)</f>
        <v>3</v>
      </c>
      <c r="P46" s="94">
        <v>1.7</v>
      </c>
      <c r="Q46" s="93">
        <f>IF(COUNT($I$91:$I$97)=0,"na",SUM($I$91:$I$97)/COUNT($I$91:$I$97))</f>
        <v>2.2857142857142856</v>
      </c>
      <c r="R46" s="102" t="s">
        <v>311</v>
      </c>
      <c r="S46" s="100"/>
      <c r="T46" s="100"/>
      <c r="U46" s="100"/>
      <c r="V46" s="34"/>
      <c r="W46" s="34"/>
      <c r="X46" s="30"/>
      <c r="Y46" s="30"/>
      <c r="Z46" s="30"/>
      <c r="AA46" s="30"/>
      <c r="AB46" s="30"/>
      <c r="AC46" s="30"/>
      <c r="AD46" s="30"/>
      <c r="AE46" s="30"/>
      <c r="AF46" s="30"/>
      <c r="AG46" s="30"/>
      <c r="AH46" s="30"/>
      <c r="AI46" s="30"/>
      <c r="AJ46" s="30"/>
      <c r="AK46" s="30"/>
      <c r="AL46" s="30"/>
      <c r="AM46" s="30"/>
      <c r="AN46" s="30"/>
      <c r="AO46" s="30"/>
      <c r="AP46" s="30"/>
      <c r="AQ46" s="30"/>
    </row>
    <row r="47" spans="1:43">
      <c r="A47" s="64"/>
      <c r="B47" s="185" t="s">
        <v>91</v>
      </c>
      <c r="C47" s="73" t="s">
        <v>334</v>
      </c>
      <c r="D47" s="74"/>
      <c r="E47" s="74"/>
      <c r="F47" s="74"/>
      <c r="G47" s="75">
        <f t="shared" si="0"/>
        <v>3</v>
      </c>
      <c r="H47" s="77">
        <v>0</v>
      </c>
      <c r="I47" s="76">
        <v>3</v>
      </c>
      <c r="J47" s="92">
        <v>1.7</v>
      </c>
      <c r="K47" s="77">
        <f>Questionário!D74</f>
        <v>0</v>
      </c>
      <c r="L47" s="93">
        <f t="shared" si="2"/>
        <v>0</v>
      </c>
      <c r="M47" s="93"/>
      <c r="N47" s="93"/>
      <c r="O47" s="94">
        <f>SUM($G$98:$G$110)/COUNT($G$98:$G$110)</f>
        <v>3</v>
      </c>
      <c r="P47" s="94">
        <v>1.7</v>
      </c>
      <c r="Q47" s="93">
        <f>IF(COUNT($I$98:$I$110)=0,"na",SUM($I$98:$I$110)/COUNT($I$98:$I$110))</f>
        <v>2.1538461538461537</v>
      </c>
      <c r="R47" s="102" t="s">
        <v>313</v>
      </c>
      <c r="S47" s="100"/>
      <c r="T47" s="100"/>
      <c r="U47" s="100"/>
      <c r="V47" s="34"/>
      <c r="W47" s="34"/>
      <c r="X47" s="30"/>
      <c r="Y47" s="30"/>
      <c r="Z47" s="30"/>
      <c r="AA47" s="30"/>
      <c r="AB47" s="30"/>
      <c r="AC47" s="30"/>
      <c r="AD47" s="30"/>
      <c r="AE47" s="30"/>
      <c r="AF47" s="30"/>
      <c r="AG47" s="30"/>
      <c r="AH47" s="30"/>
      <c r="AI47" s="30"/>
      <c r="AJ47" s="30"/>
      <c r="AK47" s="30"/>
      <c r="AL47" s="30"/>
      <c r="AM47" s="30"/>
      <c r="AN47" s="30"/>
      <c r="AO47" s="30"/>
      <c r="AP47" s="30"/>
      <c r="AQ47" s="30"/>
    </row>
    <row r="48" spans="1:43">
      <c r="A48" s="64"/>
      <c r="B48" s="185" t="s">
        <v>93</v>
      </c>
      <c r="C48" s="73" t="s">
        <v>335</v>
      </c>
      <c r="D48" s="74"/>
      <c r="E48" s="74"/>
      <c r="F48" s="74"/>
      <c r="G48" s="75">
        <f t="shared" si="0"/>
        <v>3</v>
      </c>
      <c r="H48" s="76">
        <v>0</v>
      </c>
      <c r="I48" s="76">
        <v>3</v>
      </c>
      <c r="J48" s="92">
        <v>1.7</v>
      </c>
      <c r="K48" s="77">
        <f>Questionário!D76</f>
        <v>0</v>
      </c>
      <c r="L48" s="93">
        <f t="shared" si="2"/>
        <v>0</v>
      </c>
      <c r="M48" s="93"/>
      <c r="N48" s="93"/>
      <c r="O48" s="94">
        <f>SUM($G$111:$G$115)/COUNT($G$111:$G$115)</f>
        <v>3</v>
      </c>
      <c r="P48" s="94">
        <v>1.7</v>
      </c>
      <c r="Q48" s="93">
        <f>IF(COUNT($I$111:$I$115)=0,"na",SUM($I$111:$I$115)/COUNT($I$111:$I$115))</f>
        <v>2</v>
      </c>
      <c r="R48" s="102" t="s">
        <v>315</v>
      </c>
      <c r="S48" s="100"/>
      <c r="T48" s="100"/>
      <c r="U48" s="100"/>
      <c r="V48" s="34"/>
      <c r="W48" s="34"/>
      <c r="X48" s="30"/>
      <c r="Y48" s="30"/>
      <c r="Z48" s="30"/>
      <c r="AA48" s="30"/>
      <c r="AB48" s="30"/>
      <c r="AC48" s="30"/>
      <c r="AD48" s="30"/>
      <c r="AE48" s="30"/>
      <c r="AF48" s="30"/>
      <c r="AG48" s="30"/>
      <c r="AH48" s="30"/>
      <c r="AI48" s="30"/>
      <c r="AJ48" s="30"/>
      <c r="AK48" s="30"/>
      <c r="AL48" s="30"/>
      <c r="AM48" s="30"/>
      <c r="AN48" s="30"/>
      <c r="AO48" s="30"/>
      <c r="AP48" s="30"/>
      <c r="AQ48" s="30"/>
    </row>
    <row r="49" spans="1:43">
      <c r="A49" s="64"/>
      <c r="B49" s="185" t="s">
        <v>95</v>
      </c>
      <c r="C49" s="73" t="s">
        <v>336</v>
      </c>
      <c r="D49" s="74"/>
      <c r="E49" s="74"/>
      <c r="F49" s="74"/>
      <c r="G49" s="75">
        <f t="shared" si="0"/>
        <v>3</v>
      </c>
      <c r="H49" s="76">
        <v>0</v>
      </c>
      <c r="I49" s="76">
        <v>3</v>
      </c>
      <c r="J49" s="92">
        <v>1.7</v>
      </c>
      <c r="K49" s="77">
        <f>Questionário!D78</f>
        <v>0</v>
      </c>
      <c r="L49" s="93">
        <f t="shared" si="2"/>
        <v>0</v>
      </c>
      <c r="M49" s="93"/>
      <c r="N49" s="93"/>
      <c r="O49" s="94">
        <f>SUM($G$116:$G$122)/COUNT($G$116:$G$122)</f>
        <v>3</v>
      </c>
      <c r="P49" s="94">
        <v>1.7</v>
      </c>
      <c r="Q49" s="93">
        <f>IF(COUNT($I$116:$I$122)=0,"na",SUM($I$116:$I$122)/COUNT($I$116:$I$122))</f>
        <v>2</v>
      </c>
      <c r="R49" s="100" t="s">
        <v>317</v>
      </c>
      <c r="S49" s="100"/>
      <c r="T49" s="100"/>
      <c r="U49" s="100"/>
      <c r="V49" s="34"/>
      <c r="W49" s="34"/>
      <c r="X49" s="30"/>
      <c r="Y49" s="30"/>
      <c r="Z49" s="30"/>
      <c r="AA49" s="30"/>
      <c r="AB49" s="30"/>
      <c r="AC49" s="30"/>
      <c r="AD49" s="30"/>
      <c r="AE49" s="30"/>
      <c r="AF49" s="30"/>
      <c r="AG49" s="30"/>
      <c r="AH49" s="30"/>
      <c r="AI49" s="30"/>
      <c r="AJ49" s="30"/>
      <c r="AK49" s="30"/>
      <c r="AL49" s="30"/>
      <c r="AM49" s="30"/>
      <c r="AN49" s="30"/>
      <c r="AO49" s="30"/>
      <c r="AP49" s="30"/>
      <c r="AQ49" s="30"/>
    </row>
    <row r="50" spans="1:43">
      <c r="A50" s="64"/>
      <c r="B50" s="185" t="s">
        <v>97</v>
      </c>
      <c r="C50" s="73" t="s">
        <v>337</v>
      </c>
      <c r="D50" s="74"/>
      <c r="E50" s="74"/>
      <c r="F50" s="74"/>
      <c r="G50" s="75">
        <f t="shared" si="0"/>
        <v>3</v>
      </c>
      <c r="H50" s="77">
        <v>0</v>
      </c>
      <c r="I50" s="76">
        <v>3</v>
      </c>
      <c r="J50" s="92">
        <v>1.7</v>
      </c>
      <c r="K50" s="77">
        <f>Questionário!D80</f>
        <v>0</v>
      </c>
      <c r="L50" s="93">
        <f t="shared" si="2"/>
        <v>0</v>
      </c>
      <c r="M50" s="93"/>
      <c r="N50" s="93"/>
      <c r="O50" s="94">
        <f>SUM($G$123:$G$126)/COUNT($G$123:$G$126)</f>
        <v>3</v>
      </c>
      <c r="P50" s="94">
        <v>1.7</v>
      </c>
      <c r="Q50" s="93">
        <f>IF(COUNT($I$123:$I$126)=0,"na",SUM($I$123:$I$126)/COUNT($I$123:$I$126))</f>
        <v>2</v>
      </c>
      <c r="R50" s="100" t="s">
        <v>319</v>
      </c>
      <c r="S50" s="100"/>
      <c r="T50" s="100"/>
      <c r="U50" s="100"/>
      <c r="V50" s="34"/>
      <c r="W50" s="34"/>
      <c r="X50" s="30"/>
      <c r="Y50" s="30"/>
      <c r="Z50" s="30"/>
      <c r="AA50" s="30"/>
      <c r="AB50" s="30"/>
      <c r="AC50" s="30"/>
      <c r="AD50" s="30"/>
      <c r="AE50" s="30"/>
      <c r="AF50" s="30"/>
      <c r="AG50" s="30"/>
      <c r="AH50" s="30"/>
      <c r="AI50" s="30"/>
      <c r="AJ50" s="30"/>
      <c r="AK50" s="30"/>
      <c r="AL50" s="30"/>
      <c r="AM50" s="30"/>
      <c r="AN50" s="30"/>
      <c r="AO50" s="30"/>
      <c r="AP50" s="30"/>
      <c r="AQ50" s="30"/>
    </row>
    <row r="51" spans="1:43">
      <c r="A51" s="64"/>
      <c r="B51" s="185" t="s">
        <v>99</v>
      </c>
      <c r="C51" s="73" t="s">
        <v>338</v>
      </c>
      <c r="D51" s="74"/>
      <c r="E51" s="74"/>
      <c r="F51" s="74"/>
      <c r="G51" s="75">
        <f t="shared" si="0"/>
        <v>3</v>
      </c>
      <c r="H51" s="77">
        <v>1</v>
      </c>
      <c r="I51" s="76">
        <v>3</v>
      </c>
      <c r="J51" s="92">
        <v>1.7</v>
      </c>
      <c r="K51" s="77">
        <f>Questionário!D82</f>
        <v>0</v>
      </c>
      <c r="L51" s="93">
        <f t="shared" si="2"/>
        <v>1</v>
      </c>
      <c r="M51" s="93"/>
      <c r="N51" s="93"/>
      <c r="O51" s="94">
        <f>SUM($G$127:$G$134)/COUNT($G$127:$G$134)</f>
        <v>3</v>
      </c>
      <c r="P51" s="94">
        <v>1.7</v>
      </c>
      <c r="Q51" s="93">
        <f>IF(COUNT($I$127:$I$134)=0,"na",SUM($I$127:$I$134)/COUNT($I$127:$I$134))</f>
        <v>2.125</v>
      </c>
      <c r="R51" s="100" t="s">
        <v>321</v>
      </c>
      <c r="S51" s="100"/>
      <c r="T51" s="100"/>
      <c r="U51" s="100"/>
      <c r="V51" s="34"/>
      <c r="W51" s="34"/>
      <c r="X51" s="30"/>
      <c r="Y51" s="30"/>
      <c r="Z51" s="30"/>
      <c r="AA51" s="30"/>
      <c r="AB51" s="30"/>
      <c r="AC51" s="30"/>
      <c r="AD51" s="30"/>
      <c r="AE51" s="30"/>
      <c r="AF51" s="30"/>
      <c r="AG51" s="30"/>
      <c r="AH51" s="30"/>
      <c r="AI51" s="30"/>
      <c r="AJ51" s="30"/>
      <c r="AK51" s="30"/>
      <c r="AL51" s="30"/>
      <c r="AM51" s="30"/>
      <c r="AN51" s="30"/>
      <c r="AO51" s="30"/>
      <c r="AP51" s="30"/>
      <c r="AQ51" s="30"/>
    </row>
    <row r="52" spans="1:43">
      <c r="A52" s="64"/>
      <c r="B52" s="185" t="s">
        <v>101</v>
      </c>
      <c r="C52" s="73" t="s">
        <v>339</v>
      </c>
      <c r="D52" s="74"/>
      <c r="E52" s="74"/>
      <c r="F52" s="74"/>
      <c r="G52" s="75">
        <f t="shared" si="0"/>
        <v>3</v>
      </c>
      <c r="H52" s="77">
        <v>1</v>
      </c>
      <c r="I52" s="76">
        <v>2</v>
      </c>
      <c r="J52" s="92">
        <v>1.7</v>
      </c>
      <c r="K52" s="77">
        <f>Questionário!D84</f>
        <v>0</v>
      </c>
      <c r="L52" s="93">
        <f t="shared" si="2"/>
        <v>1</v>
      </c>
      <c r="M52" s="93"/>
      <c r="N52" s="93"/>
      <c r="O52" s="93"/>
      <c r="P52" s="93"/>
      <c r="Q52" s="35">
        <f>AVERAGE(Q38:Q51)</f>
        <v>2.3671964939822083</v>
      </c>
      <c r="R52" s="100"/>
      <c r="S52" s="100"/>
      <c r="T52" s="100"/>
      <c r="U52" s="100"/>
      <c r="V52" s="34"/>
      <c r="W52" s="34"/>
      <c r="X52" s="30"/>
      <c r="Y52" s="30"/>
      <c r="Z52" s="30"/>
      <c r="AA52" s="30"/>
      <c r="AB52" s="30"/>
      <c r="AC52" s="30"/>
      <c r="AD52" s="30"/>
      <c r="AE52" s="30"/>
      <c r="AF52" s="30"/>
      <c r="AG52" s="30"/>
      <c r="AH52" s="30"/>
      <c r="AI52" s="30"/>
      <c r="AJ52" s="30"/>
      <c r="AK52" s="30"/>
      <c r="AL52" s="30"/>
      <c r="AM52" s="30"/>
      <c r="AN52" s="30"/>
      <c r="AO52" s="30"/>
      <c r="AP52" s="30"/>
      <c r="AQ52" s="30"/>
    </row>
    <row r="53" spans="1:43">
      <c r="B53" s="185" t="s">
        <v>103</v>
      </c>
      <c r="C53" s="73" t="s">
        <v>340</v>
      </c>
      <c r="D53" s="74"/>
      <c r="E53" s="74"/>
      <c r="F53" s="74"/>
      <c r="G53" s="75">
        <f t="shared" si="0"/>
        <v>3</v>
      </c>
      <c r="H53" s="76">
        <v>1</v>
      </c>
      <c r="I53" s="76">
        <v>3</v>
      </c>
      <c r="J53" s="92">
        <v>1.7</v>
      </c>
      <c r="K53" s="77">
        <f>Questionário!D86</f>
        <v>0</v>
      </c>
      <c r="L53" s="93">
        <f t="shared" si="2"/>
        <v>1</v>
      </c>
      <c r="M53" s="93"/>
      <c r="N53" s="93"/>
      <c r="O53" s="93"/>
      <c r="P53" s="93"/>
      <c r="Q53" s="93"/>
      <c r="R53" s="100"/>
      <c r="S53" s="100"/>
      <c r="T53" s="100"/>
      <c r="U53" s="100"/>
      <c r="V53" s="34"/>
      <c r="W53" s="34"/>
      <c r="X53" s="30"/>
      <c r="Y53" s="30"/>
      <c r="Z53" s="30"/>
      <c r="AA53" s="30"/>
      <c r="AB53" s="30"/>
      <c r="AC53" s="30"/>
      <c r="AD53" s="30"/>
      <c r="AE53" s="30"/>
      <c r="AF53" s="30"/>
      <c r="AG53" s="30"/>
      <c r="AH53" s="30"/>
      <c r="AI53" s="30"/>
      <c r="AJ53" s="30"/>
      <c r="AK53" s="30"/>
      <c r="AL53" s="30"/>
      <c r="AM53" s="30"/>
      <c r="AN53" s="30"/>
      <c r="AO53" s="30"/>
      <c r="AP53" s="30"/>
      <c r="AQ53" s="30"/>
    </row>
    <row r="54" spans="1:43">
      <c r="B54" s="185" t="s">
        <v>105</v>
      </c>
      <c r="C54" s="73" t="s">
        <v>341</v>
      </c>
      <c r="D54" s="74"/>
      <c r="E54" s="74"/>
      <c r="F54" s="74"/>
      <c r="G54" s="75">
        <f t="shared" si="0"/>
        <v>3</v>
      </c>
      <c r="H54" s="77">
        <v>2</v>
      </c>
      <c r="I54" s="76">
        <v>3</v>
      </c>
      <c r="J54" s="92">
        <v>1.7</v>
      </c>
      <c r="K54" s="77">
        <f>Questionário!D88</f>
        <v>0</v>
      </c>
      <c r="L54" s="93">
        <f t="shared" si="2"/>
        <v>2</v>
      </c>
      <c r="M54" s="93"/>
      <c r="N54" s="93"/>
      <c r="O54" s="93"/>
      <c r="P54" s="93"/>
      <c r="Q54" s="93"/>
      <c r="R54" s="100"/>
      <c r="S54" s="100"/>
      <c r="T54" s="100"/>
      <c r="U54" s="100"/>
      <c r="V54" s="34"/>
      <c r="W54" s="34"/>
      <c r="X54" s="30"/>
      <c r="Y54" s="30"/>
      <c r="Z54" s="30"/>
      <c r="AA54" s="30"/>
      <c r="AB54" s="30"/>
      <c r="AC54" s="30"/>
      <c r="AD54" s="30"/>
      <c r="AE54" s="30"/>
      <c r="AF54" s="30"/>
      <c r="AG54" s="30"/>
      <c r="AH54" s="30"/>
      <c r="AI54" s="30"/>
      <c r="AJ54" s="30"/>
      <c r="AK54" s="30"/>
      <c r="AL54" s="30"/>
      <c r="AM54" s="30"/>
      <c r="AN54" s="30"/>
      <c r="AO54" s="30"/>
      <c r="AP54" s="30"/>
      <c r="AQ54" s="30"/>
    </row>
    <row r="55" spans="1:43">
      <c r="B55" s="185" t="s">
        <v>107</v>
      </c>
      <c r="C55" s="73" t="s">
        <v>342</v>
      </c>
      <c r="D55" s="74"/>
      <c r="E55" s="74"/>
      <c r="F55" s="74"/>
      <c r="G55" s="75">
        <f t="shared" si="0"/>
        <v>3</v>
      </c>
      <c r="H55" s="76">
        <v>1</v>
      </c>
      <c r="I55" s="76">
        <v>3</v>
      </c>
      <c r="J55" s="92">
        <v>1.7</v>
      </c>
      <c r="K55" s="77">
        <f>Questionário!D90</f>
        <v>0</v>
      </c>
      <c r="L55" s="93">
        <f t="shared" si="2"/>
        <v>1</v>
      </c>
      <c r="M55" s="93"/>
      <c r="N55" s="93"/>
      <c r="O55" s="93"/>
      <c r="P55" s="93"/>
      <c r="Q55" s="93"/>
      <c r="R55" s="100"/>
      <c r="S55" s="100"/>
      <c r="T55" s="100"/>
      <c r="U55" s="100"/>
      <c r="V55" s="34"/>
      <c r="W55" s="34"/>
      <c r="X55" s="30"/>
      <c r="Y55" s="30"/>
      <c r="Z55" s="30"/>
      <c r="AA55" s="30"/>
      <c r="AB55" s="30"/>
      <c r="AC55" s="30"/>
      <c r="AD55" s="30"/>
      <c r="AE55" s="30"/>
      <c r="AF55" s="30"/>
      <c r="AG55" s="30"/>
      <c r="AH55" s="30"/>
      <c r="AI55" s="30"/>
      <c r="AJ55" s="30"/>
      <c r="AK55" s="30"/>
      <c r="AL55" s="30"/>
      <c r="AM55" s="30"/>
      <c r="AN55" s="30"/>
      <c r="AO55" s="30"/>
      <c r="AP55" s="30"/>
      <c r="AQ55" s="30"/>
    </row>
    <row r="56" spans="1:43">
      <c r="B56" s="185" t="s">
        <v>109</v>
      </c>
      <c r="C56" s="73" t="s">
        <v>343</v>
      </c>
      <c r="D56" s="74"/>
      <c r="E56" s="74"/>
      <c r="F56" s="74"/>
      <c r="G56" s="75">
        <f t="shared" si="0"/>
        <v>3</v>
      </c>
      <c r="H56" s="76">
        <v>1</v>
      </c>
      <c r="I56" s="76">
        <v>3</v>
      </c>
      <c r="J56" s="92">
        <v>1.7</v>
      </c>
      <c r="K56" s="77">
        <f>Questionário!D92</f>
        <v>0</v>
      </c>
      <c r="L56" s="93">
        <f t="shared" si="2"/>
        <v>1</v>
      </c>
      <c r="M56" s="93"/>
      <c r="N56" s="93"/>
      <c r="O56" s="93"/>
      <c r="P56" s="93"/>
      <c r="Q56" s="93"/>
      <c r="R56" s="100"/>
      <c r="S56" s="100"/>
      <c r="T56" s="100"/>
      <c r="U56" s="100"/>
      <c r="V56" s="34"/>
      <c r="W56" s="34"/>
      <c r="X56" s="30"/>
      <c r="Y56" s="30"/>
      <c r="Z56" s="30"/>
      <c r="AA56" s="30"/>
      <c r="AB56" s="30"/>
      <c r="AC56" s="30"/>
      <c r="AD56" s="30"/>
      <c r="AE56" s="30"/>
      <c r="AF56" s="30"/>
      <c r="AG56" s="30"/>
      <c r="AH56" s="30"/>
      <c r="AI56" s="30"/>
      <c r="AJ56" s="30"/>
      <c r="AK56" s="30"/>
      <c r="AL56" s="30"/>
      <c r="AM56" s="30"/>
      <c r="AN56" s="30"/>
      <c r="AO56" s="30"/>
      <c r="AP56" s="30"/>
      <c r="AQ56" s="30"/>
    </row>
    <row r="57" spans="1:43">
      <c r="B57" s="185" t="s">
        <v>111</v>
      </c>
      <c r="C57" s="73" t="s">
        <v>344</v>
      </c>
      <c r="D57" s="74"/>
      <c r="E57" s="74"/>
      <c r="F57" s="74"/>
      <c r="G57" s="75">
        <f t="shared" si="0"/>
        <v>3</v>
      </c>
      <c r="H57" s="78">
        <v>1</v>
      </c>
      <c r="I57" s="78">
        <v>3</v>
      </c>
      <c r="J57" s="92">
        <v>1.7</v>
      </c>
      <c r="K57" s="96">
        <f>Questionário!D94</f>
        <v>0</v>
      </c>
      <c r="L57" s="93">
        <f t="shared" si="2"/>
        <v>1</v>
      </c>
      <c r="M57" s="93"/>
      <c r="N57" s="93"/>
      <c r="O57" s="93"/>
      <c r="P57" s="93"/>
      <c r="Q57" s="93"/>
      <c r="R57" s="100"/>
      <c r="S57" s="100"/>
      <c r="T57" s="100"/>
      <c r="U57" s="100"/>
      <c r="V57" s="34"/>
      <c r="W57" s="34"/>
      <c r="X57" s="30"/>
      <c r="Y57" s="30"/>
      <c r="Z57" s="30"/>
      <c r="AA57" s="30"/>
      <c r="AB57" s="30"/>
      <c r="AC57" s="30"/>
      <c r="AD57" s="30"/>
      <c r="AE57" s="30"/>
      <c r="AF57" s="30"/>
      <c r="AG57" s="30"/>
      <c r="AH57" s="30"/>
      <c r="AI57" s="30"/>
      <c r="AJ57" s="30"/>
      <c r="AK57" s="30"/>
      <c r="AL57" s="30"/>
      <c r="AM57" s="30"/>
      <c r="AN57" s="30"/>
      <c r="AO57" s="30"/>
      <c r="AP57" s="30"/>
      <c r="AQ57" s="30"/>
    </row>
    <row r="58" spans="1:43">
      <c r="B58" s="185" t="s">
        <v>113</v>
      </c>
      <c r="C58" s="73" t="s">
        <v>345</v>
      </c>
      <c r="D58" s="74"/>
      <c r="E58" s="74"/>
      <c r="F58" s="74"/>
      <c r="G58" s="75">
        <f t="shared" si="0"/>
        <v>3</v>
      </c>
      <c r="H58" s="77">
        <v>0</v>
      </c>
      <c r="I58" s="76">
        <v>3</v>
      </c>
      <c r="J58" s="92">
        <v>1.7</v>
      </c>
      <c r="K58" s="77">
        <f>Questionário!D96</f>
        <v>0</v>
      </c>
      <c r="L58" s="93">
        <f t="shared" si="2"/>
        <v>0</v>
      </c>
      <c r="M58" s="93"/>
      <c r="N58" s="93"/>
      <c r="O58" s="93"/>
      <c r="P58" s="93"/>
      <c r="Q58" s="93"/>
      <c r="R58" s="100"/>
      <c r="S58" s="100"/>
      <c r="T58" s="100"/>
      <c r="U58" s="100"/>
      <c r="V58" s="34"/>
      <c r="W58" s="34"/>
      <c r="X58" s="30"/>
      <c r="Y58" s="30"/>
      <c r="Z58" s="30"/>
      <c r="AA58" s="30"/>
      <c r="AB58" s="30"/>
      <c r="AC58" s="30"/>
      <c r="AD58" s="30"/>
      <c r="AE58" s="30"/>
      <c r="AF58" s="30"/>
      <c r="AG58" s="30"/>
      <c r="AH58" s="30"/>
      <c r="AI58" s="30"/>
      <c r="AJ58" s="30"/>
      <c r="AK58" s="30"/>
      <c r="AL58" s="30"/>
      <c r="AM58" s="30"/>
      <c r="AN58" s="30"/>
      <c r="AO58" s="30"/>
      <c r="AP58" s="30"/>
      <c r="AQ58" s="30"/>
    </row>
    <row r="59" spans="1:43">
      <c r="B59" s="185" t="s">
        <v>115</v>
      </c>
      <c r="C59" s="73" t="s">
        <v>346</v>
      </c>
      <c r="D59" s="74"/>
      <c r="E59" s="74"/>
      <c r="F59" s="74"/>
      <c r="G59" s="75">
        <f t="shared" si="0"/>
        <v>3</v>
      </c>
      <c r="H59" s="76">
        <v>1</v>
      </c>
      <c r="I59" s="76">
        <v>3</v>
      </c>
      <c r="J59" s="92">
        <v>1.7</v>
      </c>
      <c r="K59" s="77">
        <f>Questionário!D98</f>
        <v>0</v>
      </c>
      <c r="L59" s="93">
        <f t="shared" si="2"/>
        <v>1</v>
      </c>
      <c r="M59" s="93"/>
      <c r="N59" s="93"/>
      <c r="O59" s="93"/>
      <c r="P59" s="93"/>
      <c r="Q59" s="93"/>
      <c r="R59" s="100"/>
      <c r="S59" s="100"/>
      <c r="T59" s="100"/>
      <c r="U59" s="100"/>
      <c r="V59" s="34"/>
      <c r="W59" s="34"/>
      <c r="X59" s="30"/>
      <c r="Y59" s="30"/>
      <c r="Z59" s="30"/>
      <c r="AA59" s="30"/>
      <c r="AB59" s="30"/>
      <c r="AC59" s="30"/>
      <c r="AD59" s="30"/>
      <c r="AE59" s="30"/>
      <c r="AF59" s="30"/>
      <c r="AG59" s="30"/>
      <c r="AH59" s="30"/>
      <c r="AI59" s="30"/>
      <c r="AJ59" s="30"/>
      <c r="AK59" s="30"/>
      <c r="AL59" s="30"/>
      <c r="AM59" s="30"/>
      <c r="AN59" s="30"/>
      <c r="AO59" s="30"/>
      <c r="AP59" s="30"/>
      <c r="AQ59" s="30"/>
    </row>
    <row r="60" spans="1:43">
      <c r="B60" s="185" t="s">
        <v>118</v>
      </c>
      <c r="C60" s="73" t="s">
        <v>347</v>
      </c>
      <c r="D60" s="74"/>
      <c r="E60" s="74"/>
      <c r="F60" s="74"/>
      <c r="G60" s="75">
        <f t="shared" si="0"/>
        <v>3</v>
      </c>
      <c r="H60" s="76">
        <v>1</v>
      </c>
      <c r="I60" s="76">
        <v>3</v>
      </c>
      <c r="J60" s="92">
        <v>1.7</v>
      </c>
      <c r="K60" s="77">
        <f>Questionário!D103</f>
        <v>0</v>
      </c>
      <c r="L60" s="93">
        <f t="shared" si="2"/>
        <v>1</v>
      </c>
      <c r="M60" s="93"/>
      <c r="N60" s="93"/>
      <c r="O60" s="93"/>
      <c r="P60" s="93"/>
      <c r="Q60" s="93"/>
      <c r="R60" s="100"/>
      <c r="S60" s="100"/>
      <c r="T60" s="100"/>
      <c r="U60" s="100"/>
      <c r="V60" s="34"/>
      <c r="W60" s="34"/>
      <c r="X60" s="30"/>
      <c r="Y60" s="30"/>
      <c r="Z60" s="30"/>
      <c r="AA60" s="30"/>
      <c r="AB60" s="30"/>
      <c r="AC60" s="30"/>
      <c r="AD60" s="30"/>
      <c r="AE60" s="30"/>
      <c r="AF60" s="30"/>
      <c r="AG60" s="30"/>
      <c r="AH60" s="30"/>
      <c r="AI60" s="30"/>
      <c r="AJ60" s="30"/>
      <c r="AK60" s="30"/>
      <c r="AL60" s="30"/>
      <c r="AM60" s="30"/>
      <c r="AN60" s="30"/>
      <c r="AO60" s="30"/>
      <c r="AP60" s="30"/>
      <c r="AQ60" s="30"/>
    </row>
    <row r="61" spans="1:43">
      <c r="B61" s="185" t="s">
        <v>120</v>
      </c>
      <c r="C61" s="73" t="s">
        <v>348</v>
      </c>
      <c r="D61" s="74"/>
      <c r="E61" s="74"/>
      <c r="F61" s="74"/>
      <c r="G61" s="75">
        <f t="shared" si="0"/>
        <v>3</v>
      </c>
      <c r="H61" s="76">
        <v>1</v>
      </c>
      <c r="I61" s="76">
        <v>2</v>
      </c>
      <c r="J61" s="92">
        <v>1.7</v>
      </c>
      <c r="K61" s="77">
        <f>Questionário!D105</f>
        <v>0</v>
      </c>
      <c r="L61" s="93">
        <f t="shared" si="2"/>
        <v>1</v>
      </c>
      <c r="M61" s="93"/>
      <c r="N61" s="93"/>
      <c r="O61" s="93"/>
      <c r="P61" s="93"/>
      <c r="Q61" s="93"/>
      <c r="R61" s="100"/>
      <c r="S61" s="100"/>
      <c r="T61" s="100"/>
      <c r="U61" s="100"/>
      <c r="V61" s="34"/>
      <c r="W61" s="34"/>
      <c r="X61" s="30"/>
      <c r="Y61" s="30"/>
      <c r="Z61" s="30"/>
      <c r="AA61" s="30"/>
      <c r="AB61" s="30"/>
      <c r="AC61" s="30"/>
      <c r="AD61" s="30"/>
      <c r="AE61" s="30"/>
      <c r="AF61" s="30"/>
      <c r="AG61" s="30"/>
      <c r="AH61" s="30"/>
      <c r="AI61" s="30"/>
      <c r="AJ61" s="30"/>
      <c r="AK61" s="30"/>
      <c r="AL61" s="30"/>
      <c r="AM61" s="30"/>
      <c r="AN61" s="30"/>
      <c r="AO61" s="30"/>
      <c r="AP61" s="30"/>
      <c r="AQ61" s="30"/>
    </row>
    <row r="62" spans="1:43">
      <c r="A62" s="64"/>
      <c r="B62" s="185" t="s">
        <v>123</v>
      </c>
      <c r="C62" s="73" t="s">
        <v>349</v>
      </c>
      <c r="D62" s="74"/>
      <c r="E62" s="74"/>
      <c r="F62" s="74"/>
      <c r="G62" s="75">
        <f t="shared" si="0"/>
        <v>3</v>
      </c>
      <c r="H62" s="76">
        <v>1</v>
      </c>
      <c r="I62" s="76">
        <v>2</v>
      </c>
      <c r="J62" s="92">
        <v>1.7</v>
      </c>
      <c r="K62" s="77">
        <f>Questionário!D109</f>
        <v>0</v>
      </c>
      <c r="L62" s="93">
        <f t="shared" si="2"/>
        <v>1</v>
      </c>
      <c r="M62" s="93"/>
      <c r="N62" s="93"/>
      <c r="O62" s="93"/>
      <c r="P62" s="93"/>
      <c r="Q62" s="93"/>
      <c r="R62" s="100"/>
      <c r="S62" s="100"/>
      <c r="T62" s="100"/>
      <c r="U62" s="100"/>
      <c r="V62" s="34"/>
      <c r="W62" s="34"/>
      <c r="X62" s="30"/>
      <c r="Y62" s="30"/>
      <c r="Z62" s="30"/>
      <c r="AA62" s="30"/>
      <c r="AB62" s="30"/>
      <c r="AC62" s="30"/>
      <c r="AD62" s="30"/>
      <c r="AE62" s="30"/>
      <c r="AF62" s="30"/>
      <c r="AG62" s="30"/>
      <c r="AH62" s="30"/>
      <c r="AI62" s="30"/>
      <c r="AJ62" s="30"/>
      <c r="AK62" s="30"/>
      <c r="AL62" s="30"/>
      <c r="AM62" s="30"/>
      <c r="AN62" s="30"/>
      <c r="AO62" s="30"/>
      <c r="AP62" s="30"/>
      <c r="AQ62" s="30"/>
    </row>
    <row r="63" spans="1:43">
      <c r="A63" s="64"/>
      <c r="B63" s="185" t="s">
        <v>125</v>
      </c>
      <c r="C63" s="73" t="s">
        <v>350</v>
      </c>
      <c r="D63" s="74"/>
      <c r="E63" s="74"/>
      <c r="F63" s="74"/>
      <c r="G63" s="75">
        <f t="shared" si="0"/>
        <v>3</v>
      </c>
      <c r="H63" s="76">
        <v>1</v>
      </c>
      <c r="I63" s="76">
        <v>2</v>
      </c>
      <c r="J63" s="92">
        <v>1.7</v>
      </c>
      <c r="K63" s="77">
        <f>Questionário!D111</f>
        <v>0</v>
      </c>
      <c r="L63" s="93">
        <f t="shared" si="2"/>
        <v>1</v>
      </c>
      <c r="M63" s="93"/>
      <c r="N63" s="93"/>
      <c r="O63" s="93"/>
      <c r="P63" s="93"/>
      <c r="Q63" s="93"/>
      <c r="R63" s="100"/>
      <c r="S63" s="100"/>
      <c r="T63" s="100"/>
      <c r="U63" s="100"/>
      <c r="V63" s="34"/>
      <c r="W63" s="34"/>
      <c r="X63" s="30"/>
      <c r="Y63" s="30"/>
      <c r="Z63" s="30"/>
      <c r="AA63" s="30"/>
      <c r="AB63" s="30"/>
      <c r="AC63" s="30"/>
      <c r="AD63" s="30"/>
      <c r="AE63" s="30"/>
      <c r="AF63" s="30"/>
      <c r="AG63" s="30"/>
      <c r="AH63" s="30"/>
      <c r="AI63" s="30"/>
      <c r="AJ63" s="30"/>
      <c r="AK63" s="30"/>
      <c r="AL63" s="30"/>
      <c r="AM63" s="30"/>
      <c r="AN63" s="30"/>
      <c r="AO63" s="30"/>
      <c r="AP63" s="30"/>
      <c r="AQ63" s="30"/>
    </row>
    <row r="64" spans="1:43">
      <c r="A64" s="64"/>
      <c r="B64" s="185" t="s">
        <v>127</v>
      </c>
      <c r="C64" s="73" t="s">
        <v>351</v>
      </c>
      <c r="D64" s="74"/>
      <c r="E64" s="74"/>
      <c r="F64" s="74"/>
      <c r="G64" s="75">
        <f t="shared" si="0"/>
        <v>3</v>
      </c>
      <c r="H64" s="76">
        <v>1</v>
      </c>
      <c r="I64" s="76">
        <v>2</v>
      </c>
      <c r="J64" s="92">
        <v>1.7</v>
      </c>
      <c r="K64" s="77">
        <f>Questionário!D113</f>
        <v>0</v>
      </c>
      <c r="L64" s="93">
        <f t="shared" si="2"/>
        <v>1</v>
      </c>
      <c r="M64" s="93"/>
      <c r="N64" s="93"/>
      <c r="O64" s="93"/>
      <c r="P64" s="93"/>
      <c r="Q64" s="93"/>
      <c r="R64" s="100"/>
      <c r="S64" s="100"/>
      <c r="T64" s="100"/>
      <c r="U64" s="100"/>
      <c r="V64" s="34"/>
      <c r="W64" s="34"/>
      <c r="X64" s="30"/>
      <c r="Y64" s="30"/>
      <c r="Z64" s="30"/>
      <c r="AA64" s="30"/>
      <c r="AB64" s="30"/>
      <c r="AC64" s="30"/>
      <c r="AD64" s="30"/>
      <c r="AE64" s="30"/>
      <c r="AF64" s="30"/>
      <c r="AG64" s="30"/>
      <c r="AH64" s="30"/>
      <c r="AI64" s="30"/>
      <c r="AJ64" s="30"/>
      <c r="AK64" s="30"/>
      <c r="AL64" s="30"/>
      <c r="AM64" s="30"/>
      <c r="AN64" s="30"/>
      <c r="AO64" s="30"/>
      <c r="AP64" s="30"/>
      <c r="AQ64" s="30"/>
    </row>
    <row r="65" spans="1:43">
      <c r="A65" s="64"/>
      <c r="B65" s="185" t="s">
        <v>129</v>
      </c>
      <c r="C65" s="73" t="s">
        <v>352</v>
      </c>
      <c r="D65" s="74"/>
      <c r="E65" s="74"/>
      <c r="F65" s="74"/>
      <c r="G65" s="75">
        <f t="shared" si="0"/>
        <v>3</v>
      </c>
      <c r="H65" s="76">
        <v>1</v>
      </c>
      <c r="I65" s="76">
        <v>2</v>
      </c>
      <c r="J65" s="92">
        <v>1.7</v>
      </c>
      <c r="K65" s="77">
        <f>Questionário!D115</f>
        <v>0</v>
      </c>
      <c r="L65" s="93">
        <f t="shared" si="2"/>
        <v>1</v>
      </c>
      <c r="M65" s="93"/>
      <c r="N65" s="93"/>
      <c r="O65" s="93"/>
      <c r="P65" s="93"/>
      <c r="Q65" s="93"/>
      <c r="R65" s="100"/>
      <c r="S65" s="100"/>
      <c r="T65" s="100"/>
      <c r="U65" s="100"/>
      <c r="V65" s="34"/>
      <c r="W65" s="34"/>
      <c r="X65" s="30"/>
      <c r="Y65" s="30"/>
      <c r="Z65" s="30"/>
      <c r="AA65" s="30"/>
      <c r="AB65" s="30"/>
      <c r="AC65" s="30"/>
      <c r="AD65" s="30"/>
      <c r="AE65" s="30"/>
      <c r="AF65" s="30"/>
      <c r="AG65" s="30"/>
      <c r="AH65" s="30"/>
      <c r="AI65" s="30"/>
      <c r="AJ65" s="30"/>
      <c r="AK65" s="30"/>
      <c r="AL65" s="30"/>
      <c r="AM65" s="30"/>
      <c r="AN65" s="30"/>
      <c r="AO65" s="30"/>
      <c r="AP65" s="30"/>
      <c r="AQ65" s="30"/>
    </row>
    <row r="66" spans="1:43">
      <c r="A66" s="64"/>
      <c r="B66" s="185" t="s">
        <v>131</v>
      </c>
      <c r="C66" s="73" t="s">
        <v>353</v>
      </c>
      <c r="D66" s="74"/>
      <c r="E66" s="74"/>
      <c r="F66" s="74"/>
      <c r="G66" s="75">
        <f t="shared" si="0"/>
        <v>3</v>
      </c>
      <c r="H66" s="77">
        <v>2</v>
      </c>
      <c r="I66" s="76">
        <v>2</v>
      </c>
      <c r="J66" s="92">
        <v>1.7</v>
      </c>
      <c r="K66" s="77">
        <f>Questionário!D117</f>
        <v>0</v>
      </c>
      <c r="L66" s="93">
        <f t="shared" si="2"/>
        <v>2</v>
      </c>
      <c r="M66" s="93"/>
      <c r="N66" s="93"/>
      <c r="O66" s="93"/>
      <c r="P66" s="93"/>
      <c r="Q66" s="93"/>
      <c r="R66" s="100"/>
      <c r="S66" s="100"/>
      <c r="T66" s="100"/>
      <c r="U66" s="100"/>
      <c r="V66" s="34"/>
      <c r="W66" s="34"/>
      <c r="X66" s="30"/>
      <c r="Y66" s="30"/>
      <c r="Z66" s="30"/>
      <c r="AA66" s="30"/>
      <c r="AB66" s="30"/>
      <c r="AC66" s="30"/>
      <c r="AD66" s="30"/>
      <c r="AE66" s="30"/>
      <c r="AF66" s="30"/>
      <c r="AG66" s="30"/>
      <c r="AH66" s="30"/>
      <c r="AI66" s="30"/>
      <c r="AJ66" s="30"/>
      <c r="AK66" s="30"/>
      <c r="AL66" s="30"/>
      <c r="AM66" s="30"/>
      <c r="AN66" s="30"/>
      <c r="AO66" s="30"/>
      <c r="AP66" s="30"/>
      <c r="AQ66" s="30"/>
    </row>
    <row r="67" spans="1:43">
      <c r="A67" s="64"/>
      <c r="B67" s="185" t="s">
        <v>133</v>
      </c>
      <c r="C67" s="73" t="s">
        <v>354</v>
      </c>
      <c r="D67" s="74"/>
      <c r="E67" s="74"/>
      <c r="F67" s="74"/>
      <c r="G67" s="75">
        <f t="shared" si="0"/>
        <v>3</v>
      </c>
      <c r="H67" s="76">
        <v>1</v>
      </c>
      <c r="I67" s="76">
        <v>2</v>
      </c>
      <c r="J67" s="92">
        <v>1.7</v>
      </c>
      <c r="K67" s="77">
        <f>Questionário!D119</f>
        <v>0</v>
      </c>
      <c r="L67" s="93">
        <f t="shared" si="2"/>
        <v>1</v>
      </c>
      <c r="M67" s="93"/>
      <c r="N67" s="93"/>
      <c r="O67" s="93"/>
      <c r="P67" s="93"/>
      <c r="Q67" s="93"/>
      <c r="R67" s="100"/>
      <c r="S67" s="100"/>
      <c r="T67" s="100"/>
      <c r="U67" s="100"/>
      <c r="V67" s="34"/>
      <c r="W67" s="34"/>
      <c r="X67" s="30"/>
      <c r="Y67" s="30"/>
      <c r="Z67" s="30"/>
      <c r="AA67" s="30"/>
      <c r="AB67" s="30"/>
      <c r="AC67" s="30"/>
      <c r="AD67" s="30"/>
      <c r="AE67" s="30"/>
      <c r="AF67" s="30"/>
      <c r="AG67" s="30"/>
      <c r="AH67" s="30"/>
      <c r="AI67" s="30"/>
      <c r="AJ67" s="30"/>
      <c r="AK67" s="30"/>
      <c r="AL67" s="30"/>
      <c r="AM67" s="30"/>
      <c r="AN67" s="30"/>
      <c r="AO67" s="30"/>
      <c r="AP67" s="30"/>
      <c r="AQ67" s="30"/>
    </row>
    <row r="68" spans="1:43">
      <c r="A68" s="64"/>
      <c r="B68" s="185" t="s">
        <v>135</v>
      </c>
      <c r="C68" s="73" t="s">
        <v>355</v>
      </c>
      <c r="D68" s="74"/>
      <c r="E68" s="74"/>
      <c r="F68" s="74"/>
      <c r="G68" s="75">
        <f t="shared" si="0"/>
        <v>3</v>
      </c>
      <c r="H68" s="76">
        <v>1</v>
      </c>
      <c r="I68" s="76">
        <v>2</v>
      </c>
      <c r="J68" s="92">
        <v>1.7</v>
      </c>
      <c r="K68" s="77">
        <f>Questionário!D121</f>
        <v>0</v>
      </c>
      <c r="L68" s="93">
        <f t="shared" si="2"/>
        <v>1</v>
      </c>
      <c r="M68" s="93"/>
      <c r="N68" s="93"/>
      <c r="O68" s="93"/>
      <c r="P68" s="93"/>
      <c r="Q68" s="93"/>
      <c r="R68" s="100"/>
      <c r="S68" s="100"/>
      <c r="T68" s="100"/>
      <c r="U68" s="100"/>
      <c r="V68" s="34"/>
      <c r="W68" s="34"/>
      <c r="X68" s="30"/>
      <c r="Y68" s="30"/>
      <c r="Z68" s="30"/>
      <c r="AA68" s="30"/>
      <c r="AB68" s="30"/>
      <c r="AC68" s="30"/>
      <c r="AD68" s="30"/>
      <c r="AE68" s="30"/>
      <c r="AF68" s="30"/>
      <c r="AG68" s="30"/>
      <c r="AH68" s="30"/>
      <c r="AI68" s="30"/>
      <c r="AJ68" s="30"/>
      <c r="AK68" s="30"/>
      <c r="AL68" s="30"/>
      <c r="AM68" s="30"/>
      <c r="AN68" s="30"/>
      <c r="AO68" s="30"/>
      <c r="AP68" s="30"/>
      <c r="AQ68" s="30"/>
    </row>
    <row r="69" spans="1:43">
      <c r="A69" s="64"/>
      <c r="B69" s="185" t="s">
        <v>137</v>
      </c>
      <c r="C69" s="73" t="s">
        <v>356</v>
      </c>
      <c r="D69" s="74"/>
      <c r="E69" s="74"/>
      <c r="F69" s="74"/>
      <c r="G69" s="75">
        <f t="shared" si="0"/>
        <v>3</v>
      </c>
      <c r="H69" s="76">
        <v>1</v>
      </c>
      <c r="I69" s="76">
        <v>3</v>
      </c>
      <c r="J69" s="92">
        <v>1.7</v>
      </c>
      <c r="K69" s="77">
        <f>Questionário!D123</f>
        <v>0</v>
      </c>
      <c r="L69" s="93">
        <f t="shared" si="2"/>
        <v>1</v>
      </c>
      <c r="M69" s="93"/>
      <c r="N69" s="93"/>
      <c r="O69" s="93"/>
      <c r="P69" s="93"/>
      <c r="Q69" s="93"/>
      <c r="R69" s="100"/>
      <c r="S69" s="100"/>
      <c r="T69" s="100"/>
      <c r="U69" s="100"/>
      <c r="V69" s="34"/>
      <c r="W69" s="34"/>
      <c r="X69" s="30"/>
      <c r="Y69" s="30"/>
      <c r="Z69" s="30"/>
      <c r="AA69" s="30"/>
      <c r="AB69" s="30"/>
      <c r="AC69" s="30"/>
      <c r="AD69" s="30"/>
      <c r="AE69" s="30"/>
      <c r="AF69" s="30"/>
      <c r="AG69" s="30"/>
      <c r="AH69" s="30"/>
      <c r="AI69" s="30"/>
      <c r="AJ69" s="30"/>
      <c r="AK69" s="30"/>
      <c r="AL69" s="30"/>
      <c r="AM69" s="30"/>
      <c r="AN69" s="30"/>
      <c r="AO69" s="30"/>
      <c r="AP69" s="30"/>
      <c r="AQ69" s="30"/>
    </row>
    <row r="70" spans="1:43">
      <c r="B70" s="185" t="s">
        <v>139</v>
      </c>
      <c r="C70" s="73" t="s">
        <v>357</v>
      </c>
      <c r="D70" s="74"/>
      <c r="E70" s="74"/>
      <c r="F70" s="74"/>
      <c r="G70" s="75">
        <f t="shared" si="0"/>
        <v>3</v>
      </c>
      <c r="H70" s="76">
        <v>3</v>
      </c>
      <c r="I70" s="76">
        <v>3</v>
      </c>
      <c r="J70" s="92">
        <v>1.7</v>
      </c>
      <c r="K70" s="77">
        <f>Questionário!D125</f>
        <v>0</v>
      </c>
      <c r="L70" s="93">
        <f t="shared" si="2"/>
        <v>3</v>
      </c>
      <c r="M70" s="93"/>
      <c r="N70" s="93"/>
      <c r="O70" s="93"/>
      <c r="P70" s="93"/>
      <c r="Q70" s="93"/>
      <c r="R70" s="100"/>
      <c r="S70" s="100"/>
      <c r="T70" s="100"/>
      <c r="U70" s="100"/>
      <c r="V70" s="34"/>
      <c r="W70" s="34"/>
      <c r="X70" s="30"/>
      <c r="Y70" s="30"/>
      <c r="Z70" s="30"/>
      <c r="AA70" s="30"/>
      <c r="AB70" s="30"/>
      <c r="AC70" s="30"/>
      <c r="AD70" s="30"/>
      <c r="AE70" s="30"/>
      <c r="AF70" s="30"/>
      <c r="AG70" s="30"/>
      <c r="AH70" s="30"/>
      <c r="AI70" s="30"/>
      <c r="AJ70" s="30"/>
      <c r="AK70" s="30"/>
      <c r="AL70" s="30"/>
      <c r="AM70" s="30"/>
      <c r="AN70" s="30"/>
      <c r="AO70" s="30"/>
      <c r="AP70" s="30"/>
      <c r="AQ70" s="30"/>
    </row>
    <row r="71" spans="1:43">
      <c r="B71" s="185" t="s">
        <v>141</v>
      </c>
      <c r="C71" s="73" t="s">
        <v>358</v>
      </c>
      <c r="D71" s="74"/>
      <c r="E71" s="74"/>
      <c r="F71" s="74"/>
      <c r="G71" s="75">
        <f t="shared" si="0"/>
        <v>3</v>
      </c>
      <c r="H71" s="76">
        <v>1</v>
      </c>
      <c r="I71" s="76">
        <v>2</v>
      </c>
      <c r="J71" s="92">
        <v>1.7</v>
      </c>
      <c r="K71" s="77">
        <f>Questionário!D127</f>
        <v>0</v>
      </c>
      <c r="L71" s="93">
        <f t="shared" si="2"/>
        <v>1</v>
      </c>
      <c r="M71" s="93"/>
      <c r="N71" s="93"/>
      <c r="O71" s="93"/>
      <c r="P71" s="93"/>
      <c r="Q71" s="93"/>
      <c r="R71" s="100"/>
      <c r="S71" s="100"/>
      <c r="T71" s="100"/>
      <c r="U71" s="100"/>
      <c r="V71" s="34"/>
      <c r="W71" s="34"/>
      <c r="X71" s="30"/>
      <c r="Y71" s="30"/>
      <c r="Z71" s="30"/>
      <c r="AA71" s="30"/>
      <c r="AB71" s="30"/>
      <c r="AC71" s="30"/>
      <c r="AD71" s="30"/>
      <c r="AE71" s="30"/>
      <c r="AF71" s="30"/>
      <c r="AG71" s="30"/>
      <c r="AH71" s="30"/>
      <c r="AI71" s="30"/>
      <c r="AJ71" s="30"/>
      <c r="AK71" s="30"/>
      <c r="AL71" s="30"/>
      <c r="AM71" s="30"/>
      <c r="AN71" s="30"/>
      <c r="AO71" s="30"/>
      <c r="AP71" s="30"/>
      <c r="AQ71" s="30"/>
    </row>
    <row r="72" spans="1:43">
      <c r="B72" s="185" t="s">
        <v>143</v>
      </c>
      <c r="C72" s="73" t="s">
        <v>359</v>
      </c>
      <c r="D72" s="74"/>
      <c r="E72" s="74"/>
      <c r="F72" s="74"/>
      <c r="G72" s="75">
        <f t="shared" si="0"/>
        <v>3</v>
      </c>
      <c r="H72" s="76">
        <v>1</v>
      </c>
      <c r="I72" s="76">
        <v>2</v>
      </c>
      <c r="J72" s="92">
        <v>1.7</v>
      </c>
      <c r="K72" s="77">
        <f>Questionário!D129</f>
        <v>0</v>
      </c>
      <c r="L72" s="93">
        <f t="shared" si="2"/>
        <v>1</v>
      </c>
      <c r="M72" s="93"/>
      <c r="N72" s="93"/>
      <c r="O72" s="93"/>
      <c r="P72" s="93"/>
      <c r="Q72" s="93"/>
      <c r="R72" s="100"/>
      <c r="S72" s="100"/>
      <c r="T72" s="100"/>
      <c r="U72" s="100"/>
      <c r="V72" s="34"/>
      <c r="W72" s="34"/>
      <c r="X72" s="30"/>
      <c r="Y72" s="30"/>
      <c r="Z72" s="30"/>
      <c r="AA72" s="30"/>
      <c r="AB72" s="30"/>
      <c r="AC72" s="30"/>
      <c r="AD72" s="30"/>
      <c r="AE72" s="30"/>
      <c r="AF72" s="30"/>
      <c r="AG72" s="30"/>
      <c r="AH72" s="30"/>
      <c r="AI72" s="30"/>
      <c r="AJ72" s="30"/>
      <c r="AK72" s="30"/>
      <c r="AL72" s="30"/>
      <c r="AM72" s="30"/>
      <c r="AN72" s="30"/>
      <c r="AO72" s="30"/>
      <c r="AP72" s="30"/>
      <c r="AQ72" s="30"/>
    </row>
    <row r="73" spans="1:43">
      <c r="B73" s="185" t="s">
        <v>145</v>
      </c>
      <c r="C73" s="73" t="s">
        <v>360</v>
      </c>
      <c r="D73" s="74"/>
      <c r="E73" s="74"/>
      <c r="F73" s="74"/>
      <c r="G73" s="75">
        <f t="shared" si="0"/>
        <v>3</v>
      </c>
      <c r="H73" s="76">
        <v>1</v>
      </c>
      <c r="I73" s="76">
        <v>2</v>
      </c>
      <c r="J73" s="92">
        <v>1.7</v>
      </c>
      <c r="K73" s="77">
        <f>Questionário!D131</f>
        <v>0</v>
      </c>
      <c r="L73" s="93">
        <f t="shared" si="2"/>
        <v>1</v>
      </c>
      <c r="M73" s="93"/>
      <c r="N73" s="93"/>
      <c r="O73" s="93"/>
      <c r="P73" s="93"/>
      <c r="Q73" s="93"/>
      <c r="R73" s="100"/>
      <c r="S73" s="100"/>
      <c r="T73" s="100"/>
      <c r="U73" s="100"/>
      <c r="V73" s="34"/>
      <c r="W73" s="34"/>
      <c r="X73" s="30"/>
      <c r="Y73" s="30"/>
      <c r="Z73" s="30"/>
      <c r="AA73" s="30"/>
      <c r="AB73" s="30"/>
      <c r="AC73" s="30"/>
      <c r="AD73" s="30"/>
      <c r="AE73" s="30"/>
      <c r="AF73" s="30"/>
      <c r="AG73" s="30"/>
      <c r="AH73" s="30"/>
      <c r="AI73" s="30"/>
      <c r="AJ73" s="30"/>
      <c r="AK73" s="30"/>
      <c r="AL73" s="30"/>
      <c r="AM73" s="30"/>
      <c r="AN73" s="30"/>
      <c r="AO73" s="30"/>
      <c r="AP73" s="30"/>
      <c r="AQ73" s="30"/>
    </row>
    <row r="74" spans="1:43">
      <c r="B74" s="185" t="s">
        <v>147</v>
      </c>
      <c r="C74" s="73" t="s">
        <v>361</v>
      </c>
      <c r="D74" s="74"/>
      <c r="E74" s="74"/>
      <c r="F74" s="74"/>
      <c r="G74" s="75">
        <f t="shared" si="0"/>
        <v>3</v>
      </c>
      <c r="H74" s="76">
        <v>0</v>
      </c>
      <c r="I74" s="76">
        <v>3</v>
      </c>
      <c r="J74" s="92">
        <v>1.7</v>
      </c>
      <c r="K74" s="77">
        <f>Questionário!D133</f>
        <v>0</v>
      </c>
      <c r="L74" s="93">
        <f t="shared" si="2"/>
        <v>0</v>
      </c>
      <c r="M74" s="104"/>
      <c r="N74" s="105"/>
      <c r="O74" s="35"/>
      <c r="P74" s="35"/>
      <c r="S74" s="34"/>
      <c r="V74" s="34"/>
      <c r="W74" s="34"/>
      <c r="X74" s="30"/>
      <c r="Y74" s="30"/>
      <c r="Z74" s="30"/>
      <c r="AA74" s="30"/>
      <c r="AB74" s="30"/>
      <c r="AC74" s="30"/>
      <c r="AD74" s="30"/>
      <c r="AE74" s="30"/>
      <c r="AF74" s="30"/>
      <c r="AG74" s="30"/>
      <c r="AH74" s="30"/>
      <c r="AI74" s="30"/>
      <c r="AJ74" s="30"/>
      <c r="AK74" s="30"/>
      <c r="AL74" s="30"/>
      <c r="AM74" s="30"/>
      <c r="AN74" s="30"/>
      <c r="AO74" s="30"/>
      <c r="AP74" s="30"/>
      <c r="AQ74" s="30"/>
    </row>
    <row r="75" spans="1:43">
      <c r="A75" s="64"/>
      <c r="B75" s="185" t="s">
        <v>149</v>
      </c>
      <c r="C75" s="73" t="s">
        <v>362</v>
      </c>
      <c r="D75" s="74"/>
      <c r="E75" s="74"/>
      <c r="F75" s="74"/>
      <c r="G75" s="75">
        <f t="shared" si="0"/>
        <v>3</v>
      </c>
      <c r="H75" s="77">
        <v>1</v>
      </c>
      <c r="I75" s="76">
        <v>2</v>
      </c>
      <c r="J75" s="92">
        <v>1.7</v>
      </c>
      <c r="K75" s="77">
        <f>Questionário!D135</f>
        <v>0</v>
      </c>
      <c r="L75" s="93">
        <f t="shared" si="2"/>
        <v>1</v>
      </c>
      <c r="M75" s="35"/>
      <c r="N75" s="35"/>
      <c r="O75" s="35"/>
      <c r="P75" s="35"/>
      <c r="Q75" s="106"/>
      <c r="S75" s="34"/>
      <c r="V75" s="34"/>
      <c r="W75" s="34"/>
      <c r="X75" s="30"/>
      <c r="Y75" s="30"/>
      <c r="Z75" s="30"/>
      <c r="AA75" s="30"/>
      <c r="AB75" s="30"/>
      <c r="AC75" s="30"/>
      <c r="AD75" s="30"/>
      <c r="AE75" s="30"/>
      <c r="AF75" s="30"/>
      <c r="AG75" s="30"/>
      <c r="AH75" s="30"/>
      <c r="AI75" s="30"/>
      <c r="AJ75" s="30"/>
      <c r="AK75" s="30"/>
      <c r="AL75" s="30"/>
      <c r="AM75" s="30"/>
      <c r="AN75" s="30"/>
      <c r="AO75" s="30"/>
      <c r="AP75" s="30"/>
      <c r="AQ75" s="30"/>
    </row>
    <row r="76" spans="1:43">
      <c r="A76" s="64"/>
      <c r="B76" s="185" t="s">
        <v>151</v>
      </c>
      <c r="C76" s="73" t="s">
        <v>363</v>
      </c>
      <c r="D76" s="74"/>
      <c r="E76" s="74"/>
      <c r="F76" s="74"/>
      <c r="G76" s="75">
        <f t="shared" si="0"/>
        <v>3</v>
      </c>
      <c r="H76" s="77">
        <v>2</v>
      </c>
      <c r="I76" s="76">
        <v>2</v>
      </c>
      <c r="J76" s="92">
        <v>1.7</v>
      </c>
      <c r="K76" s="77">
        <f>Questionário!D137</f>
        <v>0</v>
      </c>
      <c r="L76" s="93">
        <f t="shared" si="2"/>
        <v>2</v>
      </c>
      <c r="M76" s="35"/>
      <c r="N76" s="35"/>
      <c r="O76" s="106"/>
      <c r="P76" s="106"/>
      <c r="Q76" s="106"/>
      <c r="S76" s="34"/>
      <c r="V76" s="34"/>
      <c r="W76" s="34"/>
      <c r="X76" s="30"/>
      <c r="Y76" s="30"/>
      <c r="Z76" s="30"/>
      <c r="AA76" s="30"/>
      <c r="AB76" s="30"/>
      <c r="AC76" s="30"/>
      <c r="AD76" s="30"/>
      <c r="AE76" s="30"/>
      <c r="AF76" s="30"/>
      <c r="AG76" s="30"/>
      <c r="AH76" s="30"/>
      <c r="AI76" s="30"/>
      <c r="AJ76" s="30"/>
      <c r="AK76" s="30"/>
      <c r="AL76" s="30"/>
      <c r="AM76" s="30"/>
      <c r="AN76" s="30"/>
      <c r="AO76" s="30"/>
      <c r="AP76" s="30"/>
      <c r="AQ76" s="30"/>
    </row>
    <row r="77" spans="1:43">
      <c r="A77" s="64"/>
      <c r="B77" s="185" t="s">
        <v>154</v>
      </c>
      <c r="C77" s="73" t="s">
        <v>364</v>
      </c>
      <c r="D77" s="74"/>
      <c r="E77" s="74"/>
      <c r="F77" s="74"/>
      <c r="G77" s="75">
        <f t="shared" si="0"/>
        <v>3</v>
      </c>
      <c r="H77" s="76">
        <v>1</v>
      </c>
      <c r="I77" s="76">
        <v>2</v>
      </c>
      <c r="J77" s="92">
        <v>1.7</v>
      </c>
      <c r="K77" s="77">
        <f>Questionário!D142</f>
        <v>0</v>
      </c>
      <c r="L77" s="93">
        <f t="shared" si="2"/>
        <v>1</v>
      </c>
      <c r="M77" s="35"/>
      <c r="N77" s="35"/>
      <c r="S77" s="34"/>
      <c r="V77" s="34"/>
      <c r="W77" s="34"/>
      <c r="X77" s="30"/>
      <c r="Y77" s="30"/>
      <c r="Z77" s="30"/>
      <c r="AA77" s="30"/>
      <c r="AB77" s="30"/>
      <c r="AC77" s="30"/>
      <c r="AD77" s="30"/>
      <c r="AE77" s="30"/>
      <c r="AF77" s="30"/>
      <c r="AG77" s="30"/>
      <c r="AH77" s="30"/>
      <c r="AI77" s="30"/>
      <c r="AJ77" s="30"/>
      <c r="AK77" s="30"/>
      <c r="AL77" s="30"/>
      <c r="AM77" s="30"/>
      <c r="AN77" s="30"/>
      <c r="AO77" s="30"/>
      <c r="AP77" s="30"/>
      <c r="AQ77" s="30"/>
    </row>
    <row r="78" spans="1:43">
      <c r="A78" s="64"/>
      <c r="B78" s="185" t="s">
        <v>156</v>
      </c>
      <c r="C78" s="73" t="s">
        <v>365</v>
      </c>
      <c r="D78" s="74"/>
      <c r="E78" s="74"/>
      <c r="F78" s="74"/>
      <c r="G78" s="75">
        <f t="shared" si="0"/>
        <v>3</v>
      </c>
      <c r="H78" s="76">
        <v>1</v>
      </c>
      <c r="I78" s="76">
        <v>3</v>
      </c>
      <c r="J78" s="92">
        <v>1.7</v>
      </c>
      <c r="K78" s="77">
        <f>Questionário!D144</f>
        <v>0</v>
      </c>
      <c r="L78" s="93">
        <f t="shared" si="2"/>
        <v>1</v>
      </c>
      <c r="M78" s="35"/>
      <c r="N78" s="35"/>
      <c r="S78" s="34"/>
      <c r="V78" s="34"/>
      <c r="W78" s="34"/>
      <c r="X78" s="30"/>
      <c r="Y78" s="30"/>
      <c r="Z78" s="30"/>
      <c r="AA78" s="30"/>
      <c r="AB78" s="30"/>
      <c r="AC78" s="30"/>
      <c r="AD78" s="30"/>
      <c r="AE78" s="30"/>
      <c r="AF78" s="30"/>
      <c r="AG78" s="30"/>
      <c r="AH78" s="30"/>
      <c r="AI78" s="30"/>
      <c r="AJ78" s="30"/>
      <c r="AK78" s="30"/>
      <c r="AL78" s="30"/>
      <c r="AM78" s="30"/>
      <c r="AN78" s="30"/>
      <c r="AO78" s="30"/>
      <c r="AP78" s="30"/>
      <c r="AQ78" s="30"/>
    </row>
    <row r="79" spans="1:43">
      <c r="A79" s="64"/>
      <c r="B79" s="185" t="s">
        <v>158</v>
      </c>
      <c r="C79" s="73" t="s">
        <v>366</v>
      </c>
      <c r="D79" s="74"/>
      <c r="E79" s="74"/>
      <c r="F79" s="74"/>
      <c r="G79" s="75">
        <f t="shared" si="0"/>
        <v>3</v>
      </c>
      <c r="H79" s="76">
        <v>1</v>
      </c>
      <c r="I79" s="76">
        <v>2</v>
      </c>
      <c r="J79" s="92">
        <v>1.7</v>
      </c>
      <c r="K79" s="77">
        <f>Questionário!D146</f>
        <v>0</v>
      </c>
      <c r="L79" s="93">
        <f t="shared" si="2"/>
        <v>1</v>
      </c>
      <c r="M79" s="35"/>
      <c r="N79" s="35"/>
      <c r="S79" s="34"/>
      <c r="V79" s="34"/>
      <c r="W79" s="34"/>
      <c r="X79" s="30"/>
      <c r="Y79" s="30"/>
      <c r="Z79" s="30"/>
      <c r="AA79" s="30"/>
      <c r="AB79" s="30"/>
      <c r="AC79" s="30"/>
      <c r="AD79" s="30"/>
      <c r="AE79" s="30"/>
      <c r="AF79" s="30"/>
      <c r="AG79" s="30"/>
      <c r="AH79" s="30"/>
      <c r="AI79" s="30"/>
      <c r="AJ79" s="30"/>
      <c r="AK79" s="30"/>
      <c r="AL79" s="30"/>
      <c r="AM79" s="30"/>
      <c r="AN79" s="30"/>
      <c r="AO79" s="30"/>
      <c r="AP79" s="30"/>
      <c r="AQ79" s="30"/>
    </row>
    <row r="80" spans="1:43">
      <c r="A80" s="64"/>
      <c r="B80" s="185" t="s">
        <v>160</v>
      </c>
      <c r="C80" s="73" t="s">
        <v>367</v>
      </c>
      <c r="D80" s="74"/>
      <c r="E80" s="74"/>
      <c r="F80" s="74"/>
      <c r="G80" s="75">
        <f t="shared" si="0"/>
        <v>3</v>
      </c>
      <c r="H80" s="76">
        <v>1</v>
      </c>
      <c r="I80" s="76">
        <v>2</v>
      </c>
      <c r="J80" s="92">
        <v>1.7</v>
      </c>
      <c r="K80" s="77">
        <f>Questionário!D148</f>
        <v>0</v>
      </c>
      <c r="L80" s="93">
        <f t="shared" si="2"/>
        <v>1</v>
      </c>
      <c r="M80" s="35"/>
      <c r="N80" s="35"/>
      <c r="S80" s="34"/>
      <c r="V80" s="34"/>
      <c r="W80" s="34"/>
      <c r="X80" s="30"/>
      <c r="Y80" s="30"/>
      <c r="Z80" s="30"/>
      <c r="AA80" s="30"/>
      <c r="AB80" s="30"/>
      <c r="AC80" s="30"/>
      <c r="AD80" s="30"/>
      <c r="AE80" s="30"/>
      <c r="AF80" s="30"/>
      <c r="AG80" s="30"/>
      <c r="AH80" s="30"/>
      <c r="AI80" s="30"/>
      <c r="AJ80" s="30"/>
      <c r="AK80" s="30"/>
      <c r="AL80" s="30"/>
      <c r="AM80" s="30"/>
      <c r="AN80" s="30"/>
      <c r="AO80" s="30"/>
      <c r="AP80" s="30"/>
      <c r="AQ80" s="30"/>
    </row>
    <row r="81" spans="1:43">
      <c r="A81" s="64"/>
      <c r="B81" s="185" t="s">
        <v>162</v>
      </c>
      <c r="C81" s="73" t="s">
        <v>368</v>
      </c>
      <c r="D81" s="74"/>
      <c r="E81" s="74"/>
      <c r="F81" s="74"/>
      <c r="G81" s="75">
        <f t="shared" si="0"/>
        <v>3</v>
      </c>
      <c r="H81" s="77">
        <v>1</v>
      </c>
      <c r="I81" s="76">
        <v>3</v>
      </c>
      <c r="J81" s="92">
        <v>1.7</v>
      </c>
      <c r="K81" s="77">
        <f>Questionário!D150</f>
        <v>0</v>
      </c>
      <c r="L81" s="93">
        <f t="shared" si="2"/>
        <v>1</v>
      </c>
      <c r="M81" s="35"/>
      <c r="N81" s="35"/>
      <c r="S81" s="34"/>
      <c r="V81" s="34"/>
      <c r="W81" s="34"/>
      <c r="X81" s="30"/>
      <c r="Y81" s="30"/>
      <c r="Z81" s="30"/>
      <c r="AA81" s="30"/>
      <c r="AB81" s="30"/>
      <c r="AC81" s="30"/>
      <c r="AD81" s="30"/>
      <c r="AE81" s="30"/>
      <c r="AF81" s="30"/>
      <c r="AG81" s="30"/>
      <c r="AH81" s="30"/>
      <c r="AI81" s="30"/>
      <c r="AJ81" s="30"/>
      <c r="AK81" s="30"/>
      <c r="AL81" s="30"/>
      <c r="AM81" s="30"/>
      <c r="AN81" s="30"/>
      <c r="AO81" s="30"/>
      <c r="AP81" s="30"/>
      <c r="AQ81" s="30"/>
    </row>
    <row r="82" spans="1:43">
      <c r="A82" s="64"/>
      <c r="B82" s="185" t="s">
        <v>164</v>
      </c>
      <c r="C82" s="73" t="s">
        <v>369</v>
      </c>
      <c r="D82" s="74"/>
      <c r="E82" s="74"/>
      <c r="F82" s="74"/>
      <c r="G82" s="75">
        <f t="shared" ref="G82:G133" si="3">IF(H82="na","na",3)</f>
        <v>3</v>
      </c>
      <c r="H82" s="76">
        <v>1</v>
      </c>
      <c r="I82" s="76">
        <v>3</v>
      </c>
      <c r="J82" s="92">
        <v>1.7</v>
      </c>
      <c r="K82" s="77">
        <f>Questionário!D152</f>
        <v>0</v>
      </c>
      <c r="L82" s="93">
        <f t="shared" si="2"/>
        <v>1</v>
      </c>
      <c r="M82" s="35"/>
      <c r="N82" s="35"/>
      <c r="S82" s="34"/>
      <c r="V82" s="34"/>
      <c r="W82" s="34"/>
      <c r="X82" s="30"/>
      <c r="Y82" s="30"/>
      <c r="Z82" s="30"/>
      <c r="AA82" s="30"/>
      <c r="AB82" s="30"/>
      <c r="AC82" s="30"/>
      <c r="AD82" s="30"/>
      <c r="AE82" s="30"/>
      <c r="AF82" s="30"/>
      <c r="AG82" s="30"/>
      <c r="AH82" s="30"/>
      <c r="AI82" s="30"/>
      <c r="AJ82" s="30"/>
      <c r="AK82" s="30"/>
      <c r="AL82" s="30"/>
      <c r="AM82" s="30"/>
      <c r="AN82" s="30"/>
      <c r="AO82" s="30"/>
      <c r="AP82" s="30"/>
      <c r="AQ82" s="30"/>
    </row>
    <row r="83" spans="1:43">
      <c r="B83" s="185" t="s">
        <v>166</v>
      </c>
      <c r="C83" s="73" t="s">
        <v>370</v>
      </c>
      <c r="D83" s="74"/>
      <c r="E83" s="74"/>
      <c r="F83" s="74"/>
      <c r="G83" s="75">
        <f t="shared" si="3"/>
        <v>3</v>
      </c>
      <c r="H83" s="76">
        <v>0</v>
      </c>
      <c r="I83" s="76">
        <v>2</v>
      </c>
      <c r="J83" s="92">
        <v>1.7</v>
      </c>
      <c r="K83" s="77">
        <f>Questionário!D154</f>
        <v>0</v>
      </c>
      <c r="L83" s="93">
        <f t="shared" si="2"/>
        <v>0</v>
      </c>
      <c r="M83" s="35"/>
      <c r="N83" s="35"/>
      <c r="S83" s="34"/>
      <c r="V83" s="34"/>
      <c r="W83" s="34"/>
      <c r="X83" s="30"/>
      <c r="Y83" s="30"/>
      <c r="Z83" s="30"/>
      <c r="AA83" s="30"/>
      <c r="AB83" s="30"/>
      <c r="AC83" s="30"/>
      <c r="AD83" s="30"/>
      <c r="AE83" s="30"/>
      <c r="AF83" s="30"/>
      <c r="AG83" s="30"/>
      <c r="AH83" s="30"/>
      <c r="AI83" s="30"/>
      <c r="AJ83" s="30"/>
      <c r="AK83" s="30"/>
      <c r="AL83" s="30"/>
      <c r="AM83" s="30"/>
      <c r="AN83" s="30"/>
      <c r="AO83" s="30"/>
      <c r="AP83" s="30"/>
      <c r="AQ83" s="30"/>
    </row>
    <row r="84" spans="1:43">
      <c r="B84" s="185" t="s">
        <v>168</v>
      </c>
      <c r="C84" s="73" t="s">
        <v>371</v>
      </c>
      <c r="D84" s="74"/>
      <c r="E84" s="74"/>
      <c r="F84" s="74"/>
      <c r="G84" s="75">
        <f t="shared" si="3"/>
        <v>3</v>
      </c>
      <c r="H84" s="76">
        <v>1</v>
      </c>
      <c r="I84" s="76">
        <v>2</v>
      </c>
      <c r="J84" s="92">
        <v>1.7</v>
      </c>
      <c r="K84" s="77">
        <f>Questionário!D156</f>
        <v>0</v>
      </c>
      <c r="L84" s="93">
        <f t="shared" si="2"/>
        <v>1</v>
      </c>
      <c r="M84" s="35"/>
      <c r="N84" s="35"/>
      <c r="S84" s="34"/>
      <c r="V84" s="34"/>
      <c r="W84" s="34"/>
      <c r="X84" s="30"/>
      <c r="Y84" s="30"/>
      <c r="Z84" s="30"/>
      <c r="AA84" s="30"/>
      <c r="AB84" s="30"/>
      <c r="AC84" s="30"/>
      <c r="AD84" s="30"/>
      <c r="AE84" s="30"/>
      <c r="AF84" s="30"/>
      <c r="AG84" s="30"/>
      <c r="AH84" s="30"/>
      <c r="AI84" s="30"/>
      <c r="AJ84" s="30"/>
      <c r="AK84" s="30"/>
      <c r="AL84" s="30"/>
      <c r="AM84" s="30"/>
      <c r="AN84" s="30"/>
      <c r="AO84" s="30"/>
      <c r="AP84" s="30"/>
      <c r="AQ84" s="30"/>
    </row>
    <row r="85" spans="1:43">
      <c r="B85" s="185" t="s">
        <v>170</v>
      </c>
      <c r="C85" s="73" t="s">
        <v>372</v>
      </c>
      <c r="D85" s="74"/>
      <c r="E85" s="74"/>
      <c r="F85" s="74"/>
      <c r="G85" s="75">
        <f t="shared" si="3"/>
        <v>3</v>
      </c>
      <c r="H85" s="76">
        <v>1</v>
      </c>
      <c r="I85" s="76">
        <v>2</v>
      </c>
      <c r="J85" s="92">
        <v>1.7</v>
      </c>
      <c r="K85" s="77">
        <f>Questionário!D158</f>
        <v>0</v>
      </c>
      <c r="L85" s="93">
        <f t="shared" si="2"/>
        <v>1</v>
      </c>
      <c r="M85" s="35"/>
      <c r="N85" s="35"/>
      <c r="S85" s="34"/>
      <c r="V85" s="34"/>
      <c r="W85" s="34"/>
      <c r="X85" s="30"/>
      <c r="Y85" s="30"/>
      <c r="Z85" s="30"/>
      <c r="AA85" s="30"/>
      <c r="AB85" s="30"/>
      <c r="AC85" s="30"/>
      <c r="AD85" s="30"/>
      <c r="AE85" s="30"/>
      <c r="AF85" s="30"/>
      <c r="AG85" s="30"/>
      <c r="AH85" s="30"/>
      <c r="AI85" s="30"/>
      <c r="AJ85" s="30"/>
      <c r="AK85" s="30"/>
      <c r="AL85" s="30"/>
      <c r="AM85" s="30"/>
      <c r="AN85" s="30"/>
      <c r="AO85" s="30"/>
      <c r="AP85" s="30"/>
      <c r="AQ85" s="30"/>
    </row>
    <row r="86" spans="1:43">
      <c r="B86" s="185" t="s">
        <v>172</v>
      </c>
      <c r="C86" s="73" t="s">
        <v>373</v>
      </c>
      <c r="D86" s="74"/>
      <c r="E86" s="74"/>
      <c r="F86" s="74"/>
      <c r="G86" s="75">
        <f t="shared" si="3"/>
        <v>3</v>
      </c>
      <c r="H86" s="76">
        <v>3</v>
      </c>
      <c r="I86" s="76">
        <v>3</v>
      </c>
      <c r="J86" s="92">
        <v>1.7</v>
      </c>
      <c r="K86" s="77">
        <f>Questionário!D160</f>
        <v>0</v>
      </c>
      <c r="L86" s="93">
        <f t="shared" si="2"/>
        <v>3</v>
      </c>
      <c r="M86" s="35"/>
      <c r="N86" s="35"/>
      <c r="S86" s="34"/>
      <c r="V86" s="34"/>
      <c r="W86" s="34"/>
      <c r="X86" s="30"/>
      <c r="Y86" s="30"/>
      <c r="Z86" s="30"/>
      <c r="AA86" s="30"/>
      <c r="AB86" s="30"/>
      <c r="AC86" s="30"/>
      <c r="AD86" s="30"/>
      <c r="AE86" s="30"/>
      <c r="AF86" s="30"/>
      <c r="AG86" s="30"/>
      <c r="AH86" s="30"/>
      <c r="AI86" s="30"/>
      <c r="AJ86" s="30"/>
      <c r="AK86" s="30"/>
      <c r="AL86" s="30"/>
      <c r="AM86" s="30"/>
      <c r="AN86" s="30"/>
      <c r="AO86" s="30"/>
      <c r="AP86" s="30"/>
      <c r="AQ86" s="30"/>
    </row>
    <row r="87" spans="1:43">
      <c r="B87" s="185" t="s">
        <v>174</v>
      </c>
      <c r="C87" s="73" t="s">
        <v>374</v>
      </c>
      <c r="D87" s="74"/>
      <c r="E87" s="74"/>
      <c r="F87" s="74"/>
      <c r="G87" s="75">
        <f t="shared" si="3"/>
        <v>3</v>
      </c>
      <c r="H87" s="76">
        <v>1</v>
      </c>
      <c r="I87" s="76">
        <v>2</v>
      </c>
      <c r="J87" s="92">
        <v>1.7</v>
      </c>
      <c r="K87" s="77">
        <f>Questionário!D162</f>
        <v>0</v>
      </c>
      <c r="L87" s="93">
        <f t="shared" si="2"/>
        <v>1</v>
      </c>
      <c r="M87" s="35"/>
      <c r="N87" s="35"/>
      <c r="S87" s="34"/>
      <c r="V87" s="34"/>
      <c r="W87" s="34"/>
      <c r="X87" s="30"/>
      <c r="Y87" s="30"/>
      <c r="Z87" s="30"/>
      <c r="AA87" s="30"/>
      <c r="AB87" s="30"/>
      <c r="AC87" s="30"/>
      <c r="AD87" s="30"/>
      <c r="AE87" s="30"/>
      <c r="AF87" s="30"/>
      <c r="AG87" s="30"/>
      <c r="AH87" s="30"/>
      <c r="AI87" s="30"/>
      <c r="AJ87" s="30"/>
      <c r="AK87" s="30"/>
      <c r="AL87" s="30"/>
      <c r="AM87" s="30"/>
      <c r="AN87" s="30"/>
      <c r="AO87" s="30"/>
      <c r="AP87" s="30"/>
      <c r="AQ87" s="30"/>
    </row>
    <row r="88" spans="1:43">
      <c r="B88" s="185" t="s">
        <v>176</v>
      </c>
      <c r="C88" s="73" t="s">
        <v>375</v>
      </c>
      <c r="D88" s="74"/>
      <c r="E88" s="74"/>
      <c r="F88" s="74"/>
      <c r="G88" s="75">
        <f t="shared" si="3"/>
        <v>3</v>
      </c>
      <c r="H88" s="76">
        <v>1</v>
      </c>
      <c r="I88" s="76">
        <v>3</v>
      </c>
      <c r="J88" s="92">
        <v>1.7</v>
      </c>
      <c r="K88" s="77">
        <f>Questionário!D164</f>
        <v>0</v>
      </c>
      <c r="L88" s="93">
        <f t="shared" si="2"/>
        <v>1</v>
      </c>
      <c r="M88" s="35"/>
      <c r="N88" s="35"/>
      <c r="S88" s="34"/>
      <c r="V88" s="34"/>
      <c r="W88" s="34"/>
      <c r="X88" s="30"/>
      <c r="Y88" s="30"/>
      <c r="Z88" s="30"/>
      <c r="AA88" s="30"/>
      <c r="AB88" s="30"/>
      <c r="AC88" s="30"/>
      <c r="AD88" s="30"/>
      <c r="AE88" s="30"/>
      <c r="AF88" s="30"/>
      <c r="AG88" s="30"/>
      <c r="AH88" s="30"/>
      <c r="AI88" s="30"/>
      <c r="AJ88" s="30"/>
      <c r="AK88" s="30"/>
      <c r="AL88" s="30"/>
      <c r="AM88" s="30"/>
      <c r="AN88" s="30"/>
      <c r="AO88" s="30"/>
      <c r="AP88" s="30"/>
      <c r="AQ88" s="30"/>
    </row>
    <row r="89" spans="1:43">
      <c r="B89" s="185" t="s">
        <v>178</v>
      </c>
      <c r="C89" s="73" t="s">
        <v>376</v>
      </c>
      <c r="D89" s="74"/>
      <c r="E89" s="74"/>
      <c r="F89" s="74"/>
      <c r="G89" s="75">
        <f t="shared" si="3"/>
        <v>3</v>
      </c>
      <c r="H89" s="77">
        <v>1</v>
      </c>
      <c r="I89" s="76">
        <v>3</v>
      </c>
      <c r="J89" s="92">
        <v>1.7</v>
      </c>
      <c r="K89" s="77">
        <f>Questionário!D166</f>
        <v>0</v>
      </c>
      <c r="L89" s="93">
        <f t="shared" si="2"/>
        <v>1</v>
      </c>
      <c r="M89" s="35"/>
      <c r="N89" s="35"/>
      <c r="S89" s="34"/>
      <c r="V89" s="34"/>
      <c r="W89" s="34"/>
      <c r="X89" s="34"/>
      <c r="Y89" s="30"/>
      <c r="Z89" s="30"/>
      <c r="AA89" s="30"/>
      <c r="AB89" s="30"/>
      <c r="AC89" s="30"/>
      <c r="AD89" s="30"/>
      <c r="AE89" s="30"/>
      <c r="AF89" s="30"/>
      <c r="AG89" s="30"/>
      <c r="AH89" s="30"/>
      <c r="AI89" s="30"/>
      <c r="AJ89" s="30"/>
      <c r="AK89" s="30"/>
      <c r="AL89" s="30"/>
      <c r="AM89" s="30"/>
      <c r="AN89" s="30"/>
      <c r="AO89" s="30"/>
      <c r="AP89" s="30"/>
      <c r="AQ89" s="30"/>
    </row>
    <row r="90" spans="1:43">
      <c r="B90" s="185" t="s">
        <v>180</v>
      </c>
      <c r="C90" s="73" t="s">
        <v>377</v>
      </c>
      <c r="D90" s="74"/>
      <c r="E90" s="74"/>
      <c r="F90" s="74"/>
      <c r="G90" s="75">
        <f t="shared" si="3"/>
        <v>3</v>
      </c>
      <c r="H90" s="77">
        <v>1</v>
      </c>
      <c r="I90" s="76">
        <v>3</v>
      </c>
      <c r="J90" s="92">
        <v>1.7</v>
      </c>
      <c r="K90" s="77">
        <f>Questionário!D168</f>
        <v>0</v>
      </c>
      <c r="L90" s="93">
        <f t="shared" si="2"/>
        <v>1</v>
      </c>
      <c r="M90" s="35"/>
      <c r="N90" s="35"/>
      <c r="S90" s="34"/>
      <c r="V90" s="34"/>
      <c r="W90" s="34"/>
      <c r="X90" s="34"/>
      <c r="Y90" s="30"/>
      <c r="Z90" s="30"/>
      <c r="AA90" s="30"/>
      <c r="AB90" s="30"/>
      <c r="AC90" s="30"/>
      <c r="AD90" s="30"/>
      <c r="AE90" s="30"/>
      <c r="AF90" s="30"/>
      <c r="AG90" s="30"/>
      <c r="AH90" s="30"/>
      <c r="AI90" s="30"/>
      <c r="AJ90" s="30"/>
      <c r="AK90" s="30"/>
      <c r="AL90" s="30"/>
      <c r="AM90" s="30"/>
      <c r="AN90" s="30"/>
      <c r="AO90" s="30"/>
      <c r="AP90" s="30"/>
      <c r="AQ90" s="30"/>
    </row>
    <row r="91" spans="1:43">
      <c r="B91" s="185" t="s">
        <v>183</v>
      </c>
      <c r="C91" s="73" t="s">
        <v>378</v>
      </c>
      <c r="D91" s="74"/>
      <c r="E91" s="74"/>
      <c r="F91" s="74"/>
      <c r="G91" s="75">
        <f t="shared" si="3"/>
        <v>3</v>
      </c>
      <c r="H91" s="76">
        <v>1</v>
      </c>
      <c r="I91" s="76">
        <v>3</v>
      </c>
      <c r="J91" s="92">
        <v>1.7</v>
      </c>
      <c r="K91" s="77">
        <f>Questionário!D172</f>
        <v>0</v>
      </c>
      <c r="L91" s="93">
        <f t="shared" si="2"/>
        <v>1</v>
      </c>
      <c r="M91" s="35"/>
      <c r="N91" s="35"/>
      <c r="S91" s="34"/>
      <c r="V91" s="34"/>
      <c r="W91" s="34"/>
      <c r="X91" s="34"/>
      <c r="Y91" s="30"/>
      <c r="Z91" s="30"/>
      <c r="AA91" s="30"/>
      <c r="AB91" s="30"/>
      <c r="AC91" s="30"/>
      <c r="AD91" s="30"/>
      <c r="AE91" s="30"/>
      <c r="AF91" s="30"/>
      <c r="AG91" s="30"/>
      <c r="AH91" s="30"/>
      <c r="AI91" s="30"/>
      <c r="AJ91" s="30"/>
      <c r="AK91" s="30"/>
      <c r="AL91" s="30"/>
      <c r="AM91" s="30"/>
      <c r="AN91" s="30"/>
      <c r="AO91" s="30"/>
      <c r="AP91" s="30"/>
      <c r="AQ91" s="30"/>
    </row>
    <row r="92" spans="1:43">
      <c r="A92" s="64"/>
      <c r="B92" s="185" t="s">
        <v>185</v>
      </c>
      <c r="C92" s="73" t="s">
        <v>379</v>
      </c>
      <c r="D92" s="74"/>
      <c r="E92" s="74"/>
      <c r="F92" s="74"/>
      <c r="G92" s="75">
        <f t="shared" si="3"/>
        <v>3</v>
      </c>
      <c r="H92" s="76">
        <v>1</v>
      </c>
      <c r="I92" s="76">
        <v>2</v>
      </c>
      <c r="J92" s="92">
        <v>1.7</v>
      </c>
      <c r="K92" s="77">
        <f>Questionário!D174</f>
        <v>0</v>
      </c>
      <c r="L92" s="93">
        <f t="shared" si="2"/>
        <v>1</v>
      </c>
      <c r="M92" s="35"/>
      <c r="N92" s="35"/>
      <c r="S92" s="34"/>
      <c r="V92" s="34"/>
      <c r="W92" s="34"/>
      <c r="X92" s="34"/>
      <c r="Y92" s="30"/>
      <c r="Z92" s="30"/>
      <c r="AA92" s="30"/>
      <c r="AB92" s="30"/>
      <c r="AC92" s="30"/>
      <c r="AD92" s="30"/>
      <c r="AE92" s="30"/>
      <c r="AF92" s="30"/>
      <c r="AG92" s="30"/>
      <c r="AH92" s="30"/>
      <c r="AI92" s="30"/>
      <c r="AJ92" s="30"/>
      <c r="AK92" s="30"/>
      <c r="AL92" s="30"/>
      <c r="AM92" s="30"/>
      <c r="AN92" s="30"/>
      <c r="AO92" s="30"/>
      <c r="AP92" s="30"/>
      <c r="AQ92" s="30"/>
    </row>
    <row r="93" spans="1:43">
      <c r="A93" s="64"/>
      <c r="B93" s="185" t="s">
        <v>187</v>
      </c>
      <c r="C93" s="73" t="s">
        <v>380</v>
      </c>
      <c r="D93" s="74"/>
      <c r="E93" s="74"/>
      <c r="F93" s="74"/>
      <c r="G93" s="75">
        <f t="shared" si="3"/>
        <v>3</v>
      </c>
      <c r="H93" s="76">
        <v>0</v>
      </c>
      <c r="I93" s="76">
        <v>2</v>
      </c>
      <c r="J93" s="92">
        <v>1.7</v>
      </c>
      <c r="K93" s="77">
        <f>Questionário!D176</f>
        <v>0</v>
      </c>
      <c r="L93" s="93">
        <f t="shared" si="2"/>
        <v>0</v>
      </c>
      <c r="M93" s="35"/>
      <c r="N93" s="35"/>
      <c r="S93" s="34"/>
      <c r="V93" s="34"/>
      <c r="W93" s="34"/>
      <c r="X93" s="34"/>
      <c r="Y93" s="30"/>
      <c r="Z93" s="30"/>
      <c r="AA93" s="30"/>
      <c r="AB93" s="30"/>
      <c r="AC93" s="30"/>
      <c r="AD93" s="30"/>
      <c r="AE93" s="30"/>
      <c r="AF93" s="30"/>
      <c r="AG93" s="30"/>
      <c r="AH93" s="30"/>
      <c r="AI93" s="30"/>
      <c r="AJ93" s="30"/>
      <c r="AK93" s="30"/>
      <c r="AL93" s="30"/>
      <c r="AM93" s="30"/>
      <c r="AN93" s="30"/>
      <c r="AO93" s="30"/>
      <c r="AP93" s="30"/>
      <c r="AQ93" s="30"/>
    </row>
    <row r="94" spans="1:43">
      <c r="A94" s="64"/>
      <c r="B94" s="185" t="s">
        <v>189</v>
      </c>
      <c r="C94" s="73" t="s">
        <v>381</v>
      </c>
      <c r="D94" s="74"/>
      <c r="E94" s="74"/>
      <c r="F94" s="74"/>
      <c r="G94" s="75">
        <f t="shared" si="3"/>
        <v>3</v>
      </c>
      <c r="H94" s="76">
        <v>0</v>
      </c>
      <c r="I94" s="76">
        <v>2</v>
      </c>
      <c r="J94" s="92">
        <v>1.7</v>
      </c>
      <c r="K94" s="77">
        <f>Questionário!D178</f>
        <v>0</v>
      </c>
      <c r="L94" s="93">
        <f t="shared" si="2"/>
        <v>0</v>
      </c>
      <c r="M94" s="35"/>
      <c r="N94" s="35"/>
      <c r="S94" s="34"/>
      <c r="V94" s="34"/>
      <c r="W94" s="34"/>
      <c r="X94" s="34"/>
      <c r="Y94" s="30"/>
      <c r="Z94" s="30"/>
      <c r="AA94" s="30"/>
      <c r="AB94" s="30"/>
      <c r="AC94" s="30"/>
      <c r="AD94" s="30"/>
      <c r="AE94" s="30"/>
      <c r="AF94" s="30"/>
      <c r="AG94" s="30"/>
      <c r="AH94" s="30"/>
      <c r="AI94" s="30"/>
      <c r="AJ94" s="30"/>
      <c r="AK94" s="30"/>
      <c r="AL94" s="30"/>
      <c r="AM94" s="30"/>
      <c r="AN94" s="30"/>
      <c r="AO94" s="30"/>
      <c r="AP94" s="30"/>
      <c r="AQ94" s="30"/>
    </row>
    <row r="95" spans="1:43">
      <c r="A95" s="64"/>
      <c r="B95" s="185" t="s">
        <v>191</v>
      </c>
      <c r="C95" s="73" t="s">
        <v>382</v>
      </c>
      <c r="D95" s="74"/>
      <c r="E95" s="74"/>
      <c r="F95" s="74"/>
      <c r="G95" s="75">
        <f t="shared" si="3"/>
        <v>3</v>
      </c>
      <c r="H95" s="76">
        <v>0</v>
      </c>
      <c r="I95" s="76">
        <v>2</v>
      </c>
      <c r="J95" s="92">
        <v>1.7</v>
      </c>
      <c r="K95" s="77">
        <f>Questionário!D180</f>
        <v>0</v>
      </c>
      <c r="L95" s="93">
        <f t="shared" si="2"/>
        <v>0</v>
      </c>
      <c r="M95" s="35"/>
      <c r="N95" s="35"/>
      <c r="S95" s="34"/>
      <c r="V95" s="34"/>
      <c r="W95" s="34"/>
      <c r="X95" s="34"/>
      <c r="Y95" s="30"/>
      <c r="Z95" s="30"/>
      <c r="AA95" s="30"/>
      <c r="AB95" s="30"/>
      <c r="AC95" s="30"/>
      <c r="AD95" s="30"/>
      <c r="AE95" s="30"/>
      <c r="AF95" s="30"/>
      <c r="AG95" s="30"/>
      <c r="AH95" s="30"/>
      <c r="AI95" s="30"/>
      <c r="AJ95" s="30"/>
      <c r="AK95" s="30"/>
      <c r="AL95" s="30"/>
      <c r="AM95" s="30"/>
      <c r="AN95" s="30"/>
      <c r="AO95" s="30"/>
      <c r="AP95" s="30"/>
      <c r="AQ95" s="30"/>
    </row>
    <row r="96" spans="1:43">
      <c r="A96" s="64"/>
      <c r="B96" s="185" t="s">
        <v>193</v>
      </c>
      <c r="C96" s="73" t="s">
        <v>383</v>
      </c>
      <c r="D96" s="74"/>
      <c r="E96" s="74"/>
      <c r="F96" s="74"/>
      <c r="G96" s="75">
        <f t="shared" si="3"/>
        <v>3</v>
      </c>
      <c r="H96" s="76">
        <v>0</v>
      </c>
      <c r="I96" s="76">
        <v>3</v>
      </c>
      <c r="J96" s="92">
        <v>1.7</v>
      </c>
      <c r="K96" s="77">
        <f>Questionário!D182</f>
        <v>0</v>
      </c>
      <c r="L96" s="93">
        <f t="shared" si="2"/>
        <v>0</v>
      </c>
      <c r="M96" s="35"/>
      <c r="N96" s="35"/>
      <c r="S96" s="34"/>
      <c r="V96" s="34"/>
      <c r="W96" s="34"/>
      <c r="X96" s="34"/>
      <c r="Y96" s="30"/>
      <c r="Z96" s="30"/>
      <c r="AA96" s="30"/>
      <c r="AB96" s="30"/>
      <c r="AC96" s="30"/>
      <c r="AD96" s="30"/>
      <c r="AE96" s="30"/>
      <c r="AF96" s="30"/>
      <c r="AG96" s="30"/>
      <c r="AH96" s="30"/>
      <c r="AI96" s="30"/>
      <c r="AJ96" s="30"/>
      <c r="AK96" s="30"/>
      <c r="AL96" s="30"/>
      <c r="AM96" s="30"/>
      <c r="AN96" s="30"/>
      <c r="AO96" s="30"/>
      <c r="AP96" s="30"/>
      <c r="AQ96" s="30"/>
    </row>
    <row r="97" spans="1:43">
      <c r="A97" s="64"/>
      <c r="B97" s="185" t="s">
        <v>195</v>
      </c>
      <c r="C97" s="73" t="s">
        <v>384</v>
      </c>
      <c r="D97" s="74"/>
      <c r="E97" s="74"/>
      <c r="F97" s="74"/>
      <c r="G97" s="75">
        <f t="shared" si="3"/>
        <v>3</v>
      </c>
      <c r="H97" s="76">
        <v>0</v>
      </c>
      <c r="I97" s="76">
        <v>2</v>
      </c>
      <c r="J97" s="92">
        <v>1.7</v>
      </c>
      <c r="K97" s="77">
        <f>Questionário!D184</f>
        <v>0</v>
      </c>
      <c r="L97" s="93">
        <f t="shared" si="2"/>
        <v>0</v>
      </c>
      <c r="M97" s="35"/>
      <c r="N97" s="35"/>
      <c r="S97" s="34"/>
      <c r="V97" s="34"/>
      <c r="W97" s="34"/>
      <c r="X97" s="34"/>
      <c r="Y97" s="30"/>
      <c r="Z97" s="30"/>
      <c r="AA97" s="30"/>
      <c r="AB97" s="30"/>
      <c r="AC97" s="30"/>
      <c r="AD97" s="30"/>
      <c r="AE97" s="30"/>
      <c r="AF97" s="30"/>
      <c r="AG97" s="30"/>
      <c r="AH97" s="30"/>
      <c r="AI97" s="30"/>
      <c r="AJ97" s="30"/>
      <c r="AK97" s="30"/>
      <c r="AL97" s="30"/>
      <c r="AM97" s="30"/>
      <c r="AN97" s="30"/>
      <c r="AO97" s="30"/>
      <c r="AP97" s="30"/>
      <c r="AQ97" s="30"/>
    </row>
    <row r="98" spans="1:43">
      <c r="A98" s="64"/>
      <c r="B98" s="185" t="s">
        <v>198</v>
      </c>
      <c r="C98" s="73" t="s">
        <v>385</v>
      </c>
      <c r="D98" s="74"/>
      <c r="E98" s="74"/>
      <c r="F98" s="74"/>
      <c r="G98" s="75">
        <f t="shared" si="3"/>
        <v>3</v>
      </c>
      <c r="H98" s="76">
        <v>1</v>
      </c>
      <c r="I98" s="76">
        <v>2</v>
      </c>
      <c r="J98" s="92">
        <v>1.7</v>
      </c>
      <c r="K98" s="77">
        <f>Questionário!D189</f>
        <v>0</v>
      </c>
      <c r="L98" s="93">
        <f t="shared" si="2"/>
        <v>1</v>
      </c>
      <c r="M98" s="35"/>
      <c r="N98" s="35"/>
      <c r="S98" s="34"/>
      <c r="V98" s="34"/>
      <c r="W98" s="34"/>
      <c r="X98" s="34"/>
      <c r="Y98" s="30"/>
      <c r="Z98" s="30"/>
      <c r="AA98" s="30"/>
      <c r="AB98" s="30"/>
      <c r="AC98" s="30"/>
      <c r="AD98" s="30"/>
      <c r="AE98" s="30"/>
      <c r="AF98" s="30"/>
      <c r="AG98" s="30"/>
      <c r="AH98" s="30"/>
      <c r="AI98" s="30"/>
      <c r="AJ98" s="30"/>
      <c r="AK98" s="30"/>
      <c r="AL98" s="30"/>
      <c r="AM98" s="30"/>
      <c r="AN98" s="30"/>
      <c r="AO98" s="30"/>
      <c r="AP98" s="30"/>
      <c r="AQ98" s="30"/>
    </row>
    <row r="99" spans="1:43">
      <c r="A99" s="64"/>
      <c r="B99" s="185" t="s">
        <v>200</v>
      </c>
      <c r="C99" s="73" t="s">
        <v>386</v>
      </c>
      <c r="D99" s="74"/>
      <c r="E99" s="74"/>
      <c r="F99" s="74"/>
      <c r="G99" s="75">
        <f t="shared" si="3"/>
        <v>3</v>
      </c>
      <c r="H99" s="76">
        <v>1</v>
      </c>
      <c r="I99" s="76">
        <v>2</v>
      </c>
      <c r="J99" s="92">
        <v>1.7</v>
      </c>
      <c r="K99" s="77">
        <f>Questionário!D191</f>
        <v>0</v>
      </c>
      <c r="L99" s="93">
        <f t="shared" si="2"/>
        <v>1</v>
      </c>
      <c r="M99" s="35"/>
      <c r="N99" s="35"/>
      <c r="S99" s="34"/>
      <c r="V99" s="34"/>
      <c r="W99" s="34"/>
      <c r="X99" s="34"/>
      <c r="Y99" s="30"/>
      <c r="Z99" s="30"/>
      <c r="AA99" s="30"/>
      <c r="AB99" s="30"/>
      <c r="AC99" s="30"/>
      <c r="AD99" s="30"/>
      <c r="AE99" s="30"/>
      <c r="AF99" s="30"/>
      <c r="AG99" s="30"/>
      <c r="AH99" s="30"/>
      <c r="AI99" s="30"/>
      <c r="AJ99" s="30"/>
      <c r="AK99" s="30"/>
      <c r="AL99" s="30"/>
      <c r="AM99" s="30"/>
      <c r="AN99" s="30"/>
      <c r="AO99" s="30"/>
      <c r="AP99" s="30"/>
      <c r="AQ99" s="30"/>
    </row>
    <row r="100" spans="1:43">
      <c r="B100" s="185" t="s">
        <v>202</v>
      </c>
      <c r="C100" s="73" t="s">
        <v>387</v>
      </c>
      <c r="D100" s="74"/>
      <c r="E100" s="74"/>
      <c r="F100" s="74"/>
      <c r="G100" s="75">
        <f t="shared" si="3"/>
        <v>3</v>
      </c>
      <c r="H100" s="76">
        <v>1</v>
      </c>
      <c r="I100" s="76">
        <v>2</v>
      </c>
      <c r="J100" s="92">
        <v>1.7</v>
      </c>
      <c r="K100" s="77">
        <f>Questionário!D193</f>
        <v>0</v>
      </c>
      <c r="L100" s="93">
        <f t="shared" si="2"/>
        <v>1</v>
      </c>
      <c r="M100" s="35"/>
      <c r="N100" s="35"/>
      <c r="S100" s="34"/>
      <c r="V100" s="34"/>
      <c r="W100" s="34"/>
      <c r="X100" s="34"/>
      <c r="Y100" s="30"/>
      <c r="Z100" s="30"/>
      <c r="AA100" s="30"/>
      <c r="AB100" s="30"/>
      <c r="AC100" s="30"/>
      <c r="AD100" s="30"/>
      <c r="AE100" s="30"/>
      <c r="AF100" s="30"/>
      <c r="AG100" s="30"/>
      <c r="AH100" s="30"/>
      <c r="AI100" s="30"/>
      <c r="AJ100" s="30"/>
      <c r="AK100" s="30"/>
      <c r="AL100" s="30"/>
      <c r="AM100" s="30"/>
      <c r="AN100" s="30"/>
      <c r="AO100" s="30"/>
      <c r="AP100" s="30"/>
      <c r="AQ100" s="30"/>
    </row>
    <row r="101" spans="1:43">
      <c r="B101" s="185" t="s">
        <v>204</v>
      </c>
      <c r="C101" s="73" t="s">
        <v>388</v>
      </c>
      <c r="D101" s="74"/>
      <c r="E101" s="74"/>
      <c r="F101" s="74"/>
      <c r="G101" s="75">
        <f t="shared" si="3"/>
        <v>3</v>
      </c>
      <c r="H101" s="76">
        <v>1</v>
      </c>
      <c r="I101" s="76">
        <v>2</v>
      </c>
      <c r="J101" s="92">
        <v>1.7</v>
      </c>
      <c r="K101" s="77">
        <f>Questionário!D195</f>
        <v>0</v>
      </c>
      <c r="L101" s="93">
        <f t="shared" ref="L101:L134" si="4">IF(H101="na","",IF((H101)&gt;G101,G101,(H101)))</f>
        <v>1</v>
      </c>
      <c r="M101" s="35"/>
      <c r="N101" s="35"/>
      <c r="S101" s="34"/>
      <c r="V101" s="34"/>
      <c r="W101" s="34"/>
      <c r="X101" s="34"/>
      <c r="Y101" s="30"/>
      <c r="Z101" s="30"/>
      <c r="AA101" s="30"/>
      <c r="AB101" s="30"/>
      <c r="AC101" s="30"/>
      <c r="AD101" s="30"/>
      <c r="AE101" s="30"/>
      <c r="AF101" s="30"/>
      <c r="AG101" s="30"/>
      <c r="AH101" s="30"/>
      <c r="AI101" s="30"/>
      <c r="AJ101" s="30"/>
      <c r="AK101" s="30"/>
      <c r="AL101" s="30"/>
      <c r="AM101" s="30"/>
      <c r="AN101" s="30"/>
      <c r="AO101" s="30"/>
      <c r="AP101" s="30"/>
      <c r="AQ101" s="30"/>
    </row>
    <row r="102" spans="1:43">
      <c r="B102" s="185" t="s">
        <v>206</v>
      </c>
      <c r="C102" s="73" t="s">
        <v>389</v>
      </c>
      <c r="D102" s="74"/>
      <c r="E102" s="74"/>
      <c r="F102" s="74"/>
      <c r="G102" s="75">
        <f t="shared" si="3"/>
        <v>3</v>
      </c>
      <c r="H102" s="76">
        <v>3</v>
      </c>
      <c r="I102" s="76">
        <v>3</v>
      </c>
      <c r="J102" s="92">
        <v>1.7</v>
      </c>
      <c r="K102" s="77">
        <f>Questionário!D197</f>
        <v>0</v>
      </c>
      <c r="L102" s="93">
        <f t="shared" si="4"/>
        <v>3</v>
      </c>
      <c r="M102" s="35"/>
      <c r="N102" s="35"/>
      <c r="S102" s="34"/>
      <c r="V102" s="34"/>
      <c r="W102" s="34"/>
      <c r="X102" s="34"/>
      <c r="Y102" s="30"/>
      <c r="Z102" s="30"/>
      <c r="AA102" s="30"/>
      <c r="AB102" s="30"/>
      <c r="AC102" s="30"/>
      <c r="AD102" s="30"/>
      <c r="AE102" s="30"/>
      <c r="AF102" s="30"/>
      <c r="AG102" s="30"/>
      <c r="AH102" s="30"/>
      <c r="AI102" s="30"/>
      <c r="AJ102" s="30"/>
      <c r="AK102" s="30"/>
      <c r="AL102" s="30"/>
      <c r="AM102" s="30"/>
      <c r="AN102" s="30"/>
      <c r="AO102" s="30"/>
      <c r="AP102" s="30"/>
      <c r="AQ102" s="30"/>
    </row>
    <row r="103" spans="1:43">
      <c r="B103" s="185" t="s">
        <v>208</v>
      </c>
      <c r="C103" s="73" t="s">
        <v>390</v>
      </c>
      <c r="D103" s="74"/>
      <c r="E103" s="74"/>
      <c r="F103" s="74"/>
      <c r="G103" s="75">
        <f t="shared" si="3"/>
        <v>3</v>
      </c>
      <c r="H103" s="76">
        <v>0</v>
      </c>
      <c r="I103" s="76">
        <v>2</v>
      </c>
      <c r="J103" s="92">
        <v>1.7</v>
      </c>
      <c r="K103" s="77">
        <f>Questionário!D199</f>
        <v>0</v>
      </c>
      <c r="L103" s="93">
        <f t="shared" si="4"/>
        <v>0</v>
      </c>
      <c r="M103" s="35"/>
      <c r="N103" s="35"/>
      <c r="S103" s="34"/>
      <c r="V103" s="34"/>
      <c r="W103" s="34"/>
      <c r="X103" s="34"/>
      <c r="Y103" s="30"/>
      <c r="Z103" s="30"/>
      <c r="AA103" s="30"/>
      <c r="AB103" s="30"/>
      <c r="AC103" s="30"/>
      <c r="AD103" s="30"/>
      <c r="AE103" s="30"/>
      <c r="AF103" s="30"/>
      <c r="AG103" s="30"/>
      <c r="AH103" s="30"/>
      <c r="AI103" s="30"/>
      <c r="AJ103" s="30"/>
      <c r="AK103" s="30"/>
      <c r="AL103" s="30"/>
      <c r="AM103" s="30"/>
      <c r="AN103" s="30"/>
      <c r="AO103" s="30"/>
      <c r="AP103" s="30"/>
      <c r="AQ103" s="30"/>
    </row>
    <row r="104" spans="1:43">
      <c r="B104" s="185" t="s">
        <v>210</v>
      </c>
      <c r="C104" s="73" t="s">
        <v>391</v>
      </c>
      <c r="D104" s="74"/>
      <c r="E104" s="74"/>
      <c r="F104" s="74"/>
      <c r="G104" s="75">
        <f t="shared" si="3"/>
        <v>3</v>
      </c>
      <c r="H104" s="76">
        <v>0</v>
      </c>
      <c r="I104" s="76">
        <v>3</v>
      </c>
      <c r="J104" s="92">
        <v>1.7</v>
      </c>
      <c r="K104" s="77">
        <f>Questionário!D201</f>
        <v>0</v>
      </c>
      <c r="L104" s="93">
        <f t="shared" si="4"/>
        <v>0</v>
      </c>
      <c r="M104" s="35"/>
      <c r="N104" s="35"/>
      <c r="S104" s="34"/>
      <c r="V104" s="34"/>
      <c r="W104" s="34"/>
      <c r="X104" s="34"/>
      <c r="Y104" s="30"/>
      <c r="Z104" s="30"/>
      <c r="AA104" s="30"/>
      <c r="AB104" s="30"/>
      <c r="AC104" s="30"/>
      <c r="AD104" s="30"/>
      <c r="AE104" s="30"/>
      <c r="AF104" s="30"/>
      <c r="AG104" s="30"/>
      <c r="AH104" s="30"/>
      <c r="AI104" s="30"/>
      <c r="AJ104" s="30"/>
      <c r="AK104" s="30"/>
      <c r="AL104" s="30"/>
      <c r="AM104" s="30"/>
      <c r="AN104" s="30"/>
      <c r="AO104" s="30"/>
      <c r="AP104" s="30"/>
      <c r="AQ104" s="30"/>
    </row>
    <row r="105" spans="1:43">
      <c r="B105" s="185" t="s">
        <v>212</v>
      </c>
      <c r="C105" s="73" t="s">
        <v>392</v>
      </c>
      <c r="D105" s="74"/>
      <c r="E105" s="74"/>
      <c r="F105" s="74"/>
      <c r="G105" s="75">
        <f t="shared" si="3"/>
        <v>3</v>
      </c>
      <c r="H105" s="76">
        <v>1</v>
      </c>
      <c r="I105" s="76">
        <v>2</v>
      </c>
      <c r="J105" s="92">
        <v>1.7</v>
      </c>
      <c r="K105" s="77">
        <f>Questionário!D203</f>
        <v>0</v>
      </c>
      <c r="L105" s="93">
        <f t="shared" si="4"/>
        <v>1</v>
      </c>
      <c r="M105" s="35"/>
      <c r="N105" s="35"/>
      <c r="S105" s="34"/>
      <c r="V105" s="34"/>
      <c r="W105" s="34"/>
      <c r="X105" s="34"/>
      <c r="Y105" s="30"/>
      <c r="Z105" s="30"/>
      <c r="AA105" s="30"/>
      <c r="AB105" s="30"/>
      <c r="AC105" s="30"/>
      <c r="AD105" s="30"/>
      <c r="AE105" s="30"/>
      <c r="AF105" s="30"/>
      <c r="AG105" s="30"/>
      <c r="AH105" s="30"/>
      <c r="AI105" s="30"/>
      <c r="AJ105" s="30"/>
      <c r="AK105" s="30"/>
      <c r="AL105" s="30"/>
      <c r="AM105" s="30"/>
      <c r="AN105" s="30"/>
      <c r="AO105" s="30"/>
      <c r="AP105" s="30"/>
      <c r="AQ105" s="30"/>
    </row>
    <row r="106" spans="1:43">
      <c r="B106" s="185" t="s">
        <v>214</v>
      </c>
      <c r="C106" s="73" t="s">
        <v>393</v>
      </c>
      <c r="D106" s="74"/>
      <c r="E106" s="74"/>
      <c r="F106" s="74"/>
      <c r="G106" s="75">
        <f t="shared" si="3"/>
        <v>3</v>
      </c>
      <c r="H106" s="76">
        <v>1</v>
      </c>
      <c r="I106" s="76">
        <v>2</v>
      </c>
      <c r="J106" s="92">
        <v>1.7</v>
      </c>
      <c r="K106" s="77">
        <f>Questionário!D205</f>
        <v>0</v>
      </c>
      <c r="L106" s="93">
        <f t="shared" si="4"/>
        <v>1</v>
      </c>
      <c r="M106" s="35"/>
      <c r="N106" s="35"/>
      <c r="S106" s="34"/>
      <c r="V106" s="34"/>
      <c r="W106" s="34"/>
      <c r="X106" s="34"/>
      <c r="Y106" s="30"/>
      <c r="Z106" s="30"/>
      <c r="AA106" s="30"/>
      <c r="AB106" s="30"/>
      <c r="AC106" s="30"/>
      <c r="AD106" s="30"/>
      <c r="AE106" s="30"/>
      <c r="AF106" s="30"/>
      <c r="AG106" s="30"/>
      <c r="AH106" s="30"/>
      <c r="AI106" s="30"/>
      <c r="AJ106" s="30"/>
      <c r="AK106" s="30"/>
      <c r="AL106" s="30"/>
      <c r="AM106" s="30"/>
      <c r="AN106" s="30"/>
      <c r="AO106" s="30"/>
      <c r="AP106" s="30"/>
      <c r="AQ106" s="30"/>
    </row>
    <row r="107" spans="1:43">
      <c r="B107" s="185" t="s">
        <v>216</v>
      </c>
      <c r="C107" s="73" t="s">
        <v>394</v>
      </c>
      <c r="D107" s="74"/>
      <c r="E107" s="74"/>
      <c r="F107" s="74"/>
      <c r="G107" s="75">
        <f t="shared" si="3"/>
        <v>3</v>
      </c>
      <c r="H107" s="76">
        <v>1</v>
      </c>
      <c r="I107" s="76">
        <v>2</v>
      </c>
      <c r="J107" s="92">
        <v>1.7</v>
      </c>
      <c r="K107" s="77">
        <f>Questionário!D207</f>
        <v>0</v>
      </c>
      <c r="L107" s="93">
        <f t="shared" si="4"/>
        <v>1</v>
      </c>
      <c r="M107" s="35"/>
      <c r="N107" s="35"/>
      <c r="S107" s="34"/>
      <c r="V107" s="34"/>
      <c r="W107" s="34"/>
      <c r="X107" s="34"/>
      <c r="Y107" s="30"/>
      <c r="Z107" s="30"/>
      <c r="AA107" s="30"/>
      <c r="AB107" s="30"/>
      <c r="AC107" s="30"/>
      <c r="AD107" s="30"/>
      <c r="AE107" s="30"/>
      <c r="AF107" s="30"/>
      <c r="AG107" s="30"/>
      <c r="AH107" s="30"/>
      <c r="AI107" s="30"/>
      <c r="AJ107" s="30"/>
      <c r="AK107" s="30"/>
      <c r="AL107" s="30"/>
      <c r="AM107" s="30"/>
      <c r="AN107" s="30"/>
      <c r="AO107" s="30"/>
      <c r="AP107" s="30"/>
      <c r="AQ107" s="30"/>
    </row>
    <row r="108" spans="1:43">
      <c r="B108" s="185" t="s">
        <v>218</v>
      </c>
      <c r="C108" s="73" t="s">
        <v>395</v>
      </c>
      <c r="D108" s="74"/>
      <c r="E108" s="74"/>
      <c r="F108" s="74"/>
      <c r="G108" s="75">
        <f t="shared" si="3"/>
        <v>3</v>
      </c>
      <c r="H108" s="76">
        <v>0</v>
      </c>
      <c r="I108" s="76">
        <v>2</v>
      </c>
      <c r="J108" s="92">
        <v>1.7</v>
      </c>
      <c r="K108" s="77">
        <f>Questionário!D209</f>
        <v>0</v>
      </c>
      <c r="L108" s="93">
        <f t="shared" si="4"/>
        <v>0</v>
      </c>
      <c r="M108" s="35"/>
      <c r="N108" s="35"/>
      <c r="S108" s="34"/>
      <c r="V108" s="34"/>
      <c r="W108" s="34"/>
      <c r="X108" s="34"/>
      <c r="Y108" s="30"/>
      <c r="Z108" s="30"/>
      <c r="AA108" s="30"/>
      <c r="AB108" s="30"/>
      <c r="AC108" s="30"/>
      <c r="AD108" s="30"/>
      <c r="AE108" s="30"/>
      <c r="AF108" s="30"/>
      <c r="AG108" s="30"/>
      <c r="AH108" s="30"/>
      <c r="AI108" s="30"/>
      <c r="AJ108" s="30"/>
      <c r="AK108" s="30"/>
      <c r="AL108" s="30"/>
      <c r="AM108" s="30"/>
      <c r="AN108" s="30"/>
      <c r="AO108" s="30"/>
      <c r="AP108" s="30"/>
      <c r="AQ108" s="30"/>
    </row>
    <row r="109" spans="1:43">
      <c r="B109" s="185" t="s">
        <v>220</v>
      </c>
      <c r="C109" s="73" t="s">
        <v>396</v>
      </c>
      <c r="D109" s="74"/>
      <c r="E109" s="74"/>
      <c r="F109" s="74"/>
      <c r="G109" s="75">
        <f t="shared" si="3"/>
        <v>3</v>
      </c>
      <c r="H109" s="76">
        <v>0</v>
      </c>
      <c r="I109" s="76">
        <v>2</v>
      </c>
      <c r="J109" s="92">
        <v>1.7</v>
      </c>
      <c r="K109" s="77">
        <f>Questionário!D211</f>
        <v>0</v>
      </c>
      <c r="L109" s="93">
        <f t="shared" si="4"/>
        <v>0</v>
      </c>
      <c r="M109" s="35"/>
      <c r="N109" s="35"/>
      <c r="S109" s="34"/>
      <c r="V109" s="34"/>
      <c r="W109" s="34"/>
      <c r="X109" s="34"/>
      <c r="Y109" s="30"/>
      <c r="Z109" s="30"/>
      <c r="AA109" s="30"/>
      <c r="AB109" s="30"/>
      <c r="AC109" s="30"/>
      <c r="AD109" s="30"/>
      <c r="AE109" s="30"/>
      <c r="AF109" s="30"/>
      <c r="AG109" s="30"/>
      <c r="AH109" s="30"/>
      <c r="AI109" s="30"/>
      <c r="AJ109" s="30"/>
      <c r="AK109" s="30"/>
      <c r="AL109" s="30"/>
      <c r="AM109" s="30"/>
      <c r="AN109" s="30"/>
      <c r="AO109" s="30"/>
      <c r="AP109" s="30"/>
      <c r="AQ109" s="30"/>
    </row>
    <row r="110" spans="1:43">
      <c r="B110" s="185" t="s">
        <v>222</v>
      </c>
      <c r="C110" s="73" t="s">
        <v>397</v>
      </c>
      <c r="D110" s="74"/>
      <c r="E110" s="74"/>
      <c r="F110" s="74"/>
      <c r="G110" s="75">
        <f t="shared" si="3"/>
        <v>3</v>
      </c>
      <c r="H110" s="76">
        <v>1</v>
      </c>
      <c r="I110" s="76">
        <v>2</v>
      </c>
      <c r="J110" s="92">
        <v>1.7</v>
      </c>
      <c r="K110" s="77">
        <f>Questionário!D213</f>
        <v>0</v>
      </c>
      <c r="L110" s="93">
        <f t="shared" si="4"/>
        <v>1</v>
      </c>
      <c r="M110" s="35"/>
      <c r="N110" s="35"/>
      <c r="S110" s="34"/>
      <c r="V110" s="34"/>
      <c r="W110" s="34"/>
      <c r="X110" s="34"/>
      <c r="Y110" s="30"/>
      <c r="Z110" s="30"/>
      <c r="AA110" s="30"/>
      <c r="AB110" s="30"/>
      <c r="AC110" s="30"/>
      <c r="AD110" s="30"/>
      <c r="AE110" s="30"/>
      <c r="AF110" s="30"/>
      <c r="AG110" s="30"/>
      <c r="AH110" s="30"/>
      <c r="AI110" s="30"/>
      <c r="AJ110" s="30"/>
      <c r="AK110" s="30"/>
      <c r="AL110" s="30"/>
      <c r="AM110" s="30"/>
      <c r="AN110" s="30"/>
      <c r="AO110" s="30"/>
      <c r="AP110" s="30"/>
      <c r="AQ110" s="30"/>
    </row>
    <row r="111" spans="1:43">
      <c r="A111" s="64"/>
      <c r="B111" s="185" t="s">
        <v>225</v>
      </c>
      <c r="C111" s="73" t="s">
        <v>398</v>
      </c>
      <c r="D111" s="74"/>
      <c r="E111" s="74"/>
      <c r="F111" s="74"/>
      <c r="G111" s="75">
        <f t="shared" si="3"/>
        <v>3</v>
      </c>
      <c r="H111" s="76">
        <v>1</v>
      </c>
      <c r="I111" s="76">
        <v>2</v>
      </c>
      <c r="J111" s="92">
        <v>1.7</v>
      </c>
      <c r="K111" s="77">
        <f>Questionário!D218</f>
        <v>0</v>
      </c>
      <c r="L111" s="93">
        <f t="shared" si="4"/>
        <v>1</v>
      </c>
      <c r="M111" s="35"/>
      <c r="N111" s="35"/>
      <c r="S111" s="34"/>
      <c r="V111" s="34"/>
      <c r="W111" s="34"/>
      <c r="X111" s="34"/>
      <c r="Y111" s="30"/>
      <c r="Z111" s="30"/>
      <c r="AA111" s="30"/>
      <c r="AB111" s="30"/>
      <c r="AC111" s="30"/>
      <c r="AD111" s="30"/>
      <c r="AE111" s="30"/>
      <c r="AF111" s="30"/>
      <c r="AG111" s="30"/>
      <c r="AH111" s="30"/>
      <c r="AI111" s="30"/>
      <c r="AJ111" s="30"/>
      <c r="AK111" s="30"/>
      <c r="AL111" s="30"/>
      <c r="AM111" s="30"/>
      <c r="AN111" s="30"/>
      <c r="AO111" s="30"/>
      <c r="AP111" s="30"/>
      <c r="AQ111" s="30"/>
    </row>
    <row r="112" spans="1:43">
      <c r="A112" s="64"/>
      <c r="B112" s="185" t="s">
        <v>227</v>
      </c>
      <c r="C112" s="73" t="s">
        <v>399</v>
      </c>
      <c r="D112" s="74"/>
      <c r="E112" s="74"/>
      <c r="F112" s="74"/>
      <c r="G112" s="75">
        <f t="shared" si="3"/>
        <v>3</v>
      </c>
      <c r="H112" s="76">
        <v>1</v>
      </c>
      <c r="I112" s="76">
        <v>2</v>
      </c>
      <c r="J112" s="92">
        <v>1.7</v>
      </c>
      <c r="K112" s="77">
        <f>Questionário!D220</f>
        <v>0</v>
      </c>
      <c r="L112" s="93">
        <f t="shared" si="4"/>
        <v>1</v>
      </c>
      <c r="M112" s="35"/>
      <c r="N112" s="35"/>
      <c r="S112" s="34"/>
      <c r="V112" s="34"/>
      <c r="W112" s="34"/>
      <c r="X112" s="34"/>
      <c r="Y112" s="30"/>
      <c r="Z112" s="30"/>
      <c r="AA112" s="30"/>
      <c r="AB112" s="30"/>
      <c r="AC112" s="30"/>
      <c r="AD112" s="30"/>
      <c r="AE112" s="30"/>
      <c r="AF112" s="30"/>
      <c r="AG112" s="30"/>
      <c r="AH112" s="30"/>
      <c r="AI112" s="30"/>
      <c r="AJ112" s="30"/>
      <c r="AK112" s="30"/>
      <c r="AL112" s="30"/>
      <c r="AM112" s="30"/>
      <c r="AN112" s="30"/>
      <c r="AO112" s="30"/>
      <c r="AP112" s="30"/>
      <c r="AQ112" s="30"/>
    </row>
    <row r="113" spans="1:43">
      <c r="A113" s="64"/>
      <c r="B113" s="185" t="s">
        <v>229</v>
      </c>
      <c r="C113" s="73" t="s">
        <v>400</v>
      </c>
      <c r="D113" s="74"/>
      <c r="E113" s="74"/>
      <c r="F113" s="74"/>
      <c r="G113" s="75">
        <f t="shared" si="3"/>
        <v>3</v>
      </c>
      <c r="H113" s="76">
        <v>0</v>
      </c>
      <c r="I113" s="76">
        <v>2</v>
      </c>
      <c r="J113" s="92">
        <v>1.7</v>
      </c>
      <c r="K113" s="77">
        <f>Questionário!D222</f>
        <v>0</v>
      </c>
      <c r="L113" s="93">
        <f t="shared" si="4"/>
        <v>0</v>
      </c>
      <c r="M113" s="35"/>
      <c r="N113" s="35"/>
      <c r="S113" s="34"/>
      <c r="V113" s="34"/>
      <c r="W113" s="34"/>
      <c r="X113" s="34"/>
      <c r="Y113" s="30"/>
      <c r="Z113" s="30"/>
      <c r="AA113" s="30"/>
      <c r="AB113" s="30"/>
      <c r="AC113" s="30"/>
      <c r="AD113" s="30"/>
      <c r="AE113" s="30"/>
      <c r="AF113" s="30"/>
      <c r="AG113" s="30"/>
      <c r="AH113" s="30"/>
      <c r="AI113" s="30"/>
      <c r="AJ113" s="30"/>
      <c r="AK113" s="30"/>
      <c r="AL113" s="30"/>
      <c r="AM113" s="30"/>
      <c r="AN113" s="30"/>
      <c r="AO113" s="30"/>
      <c r="AP113" s="30"/>
      <c r="AQ113" s="30"/>
    </row>
    <row r="114" spans="1:43">
      <c r="A114" s="64"/>
      <c r="B114" s="185" t="s">
        <v>231</v>
      </c>
      <c r="C114" s="73" t="s">
        <v>401</v>
      </c>
      <c r="D114" s="74"/>
      <c r="E114" s="74"/>
      <c r="F114" s="74"/>
      <c r="G114" s="75">
        <f t="shared" si="3"/>
        <v>3</v>
      </c>
      <c r="H114" s="76">
        <v>0</v>
      </c>
      <c r="I114" s="76">
        <v>2</v>
      </c>
      <c r="J114" s="92">
        <v>1.7</v>
      </c>
      <c r="K114" s="77">
        <f>Questionário!D224</f>
        <v>0</v>
      </c>
      <c r="L114" s="93">
        <f t="shared" si="4"/>
        <v>0</v>
      </c>
      <c r="M114" s="35"/>
      <c r="N114" s="35"/>
      <c r="S114" s="34"/>
      <c r="V114" s="34"/>
      <c r="W114" s="34"/>
      <c r="X114" s="34"/>
      <c r="Y114" s="30"/>
      <c r="Z114" s="30"/>
      <c r="AA114" s="30"/>
      <c r="AB114" s="30"/>
      <c r="AC114" s="30"/>
      <c r="AD114" s="30"/>
      <c r="AE114" s="30"/>
      <c r="AF114" s="30"/>
      <c r="AG114" s="30"/>
      <c r="AH114" s="30"/>
      <c r="AI114" s="30"/>
      <c r="AJ114" s="30"/>
      <c r="AK114" s="30"/>
      <c r="AL114" s="30"/>
      <c r="AM114" s="30"/>
      <c r="AN114" s="30"/>
      <c r="AO114" s="30"/>
      <c r="AP114" s="30"/>
      <c r="AQ114" s="30"/>
    </row>
    <row r="115" spans="1:43">
      <c r="A115" s="64"/>
      <c r="B115" s="185" t="s">
        <v>233</v>
      </c>
      <c r="C115" s="73" t="s">
        <v>402</v>
      </c>
      <c r="D115" s="74"/>
      <c r="E115" s="74"/>
      <c r="F115" s="74"/>
      <c r="G115" s="75">
        <f t="shared" si="3"/>
        <v>3</v>
      </c>
      <c r="H115" s="76">
        <v>0</v>
      </c>
      <c r="I115" s="76">
        <v>2</v>
      </c>
      <c r="J115" s="92">
        <v>1.7</v>
      </c>
      <c r="K115" s="77">
        <f>Questionário!D226</f>
        <v>0</v>
      </c>
      <c r="L115" s="93">
        <f t="shared" si="4"/>
        <v>0</v>
      </c>
      <c r="M115" s="35"/>
      <c r="N115" s="35"/>
      <c r="S115" s="34"/>
      <c r="V115" s="34"/>
      <c r="W115" s="34"/>
      <c r="X115" s="34"/>
      <c r="Y115" s="30"/>
      <c r="Z115" s="30"/>
      <c r="AA115" s="30"/>
      <c r="AB115" s="30"/>
      <c r="AC115" s="30"/>
      <c r="AD115" s="30"/>
      <c r="AE115" s="30"/>
      <c r="AF115" s="30"/>
      <c r="AG115" s="30"/>
      <c r="AH115" s="30"/>
      <c r="AI115" s="30"/>
      <c r="AJ115" s="30"/>
      <c r="AK115" s="30"/>
      <c r="AL115" s="30"/>
      <c r="AM115" s="30"/>
      <c r="AN115" s="30"/>
      <c r="AO115" s="30"/>
      <c r="AP115" s="30"/>
      <c r="AQ115" s="30"/>
    </row>
    <row r="116" spans="1:43">
      <c r="A116" s="64"/>
      <c r="B116" s="185" t="s">
        <v>236</v>
      </c>
      <c r="C116" s="73" t="s">
        <v>403</v>
      </c>
      <c r="D116" s="74"/>
      <c r="E116" s="74"/>
      <c r="F116" s="74"/>
      <c r="G116" s="75">
        <f t="shared" si="3"/>
        <v>3</v>
      </c>
      <c r="H116" s="76">
        <v>1</v>
      </c>
      <c r="I116" s="76">
        <v>2</v>
      </c>
      <c r="J116" s="92">
        <v>1.7</v>
      </c>
      <c r="K116" s="77">
        <f>Questionário!D231</f>
        <v>0</v>
      </c>
      <c r="L116" s="93">
        <f t="shared" si="4"/>
        <v>1</v>
      </c>
      <c r="M116" s="35"/>
      <c r="N116" s="35"/>
      <c r="S116" s="34"/>
      <c r="V116" s="34"/>
      <c r="W116" s="34"/>
      <c r="X116" s="34"/>
      <c r="Y116" s="30"/>
      <c r="Z116" s="30"/>
      <c r="AA116" s="30"/>
      <c r="AB116" s="30"/>
      <c r="AC116" s="30"/>
      <c r="AD116" s="30"/>
      <c r="AE116" s="30"/>
      <c r="AF116" s="30"/>
      <c r="AG116" s="30"/>
      <c r="AH116" s="30"/>
      <c r="AI116" s="30"/>
      <c r="AJ116" s="30"/>
      <c r="AK116" s="30"/>
      <c r="AL116" s="30"/>
      <c r="AM116" s="30"/>
      <c r="AN116" s="30"/>
      <c r="AO116" s="30"/>
      <c r="AP116" s="30"/>
      <c r="AQ116" s="30"/>
    </row>
    <row r="117" spans="1:43">
      <c r="A117" s="64"/>
      <c r="B117" s="185" t="s">
        <v>238</v>
      </c>
      <c r="C117" s="73" t="s">
        <v>404</v>
      </c>
      <c r="D117" s="74"/>
      <c r="E117" s="74"/>
      <c r="F117" s="74"/>
      <c r="G117" s="75">
        <f t="shared" si="3"/>
        <v>3</v>
      </c>
      <c r="H117" s="76">
        <v>0</v>
      </c>
      <c r="I117" s="76">
        <v>2</v>
      </c>
      <c r="J117" s="92">
        <v>1.7</v>
      </c>
      <c r="K117" s="77">
        <f>Questionário!D233</f>
        <v>0</v>
      </c>
      <c r="L117" s="93">
        <f t="shared" si="4"/>
        <v>0</v>
      </c>
      <c r="M117" s="35"/>
      <c r="N117" s="35"/>
      <c r="S117" s="34"/>
      <c r="V117" s="34"/>
      <c r="W117" s="34"/>
      <c r="X117" s="34"/>
      <c r="Y117" s="30"/>
      <c r="Z117" s="30"/>
      <c r="AA117" s="30"/>
      <c r="AB117" s="30"/>
      <c r="AC117" s="30"/>
      <c r="AD117" s="30"/>
      <c r="AE117" s="30"/>
      <c r="AF117" s="30"/>
      <c r="AG117" s="30"/>
      <c r="AH117" s="30"/>
      <c r="AI117" s="30"/>
      <c r="AJ117" s="30"/>
      <c r="AK117" s="30"/>
      <c r="AL117" s="30"/>
      <c r="AM117" s="30"/>
      <c r="AN117" s="30"/>
      <c r="AO117" s="30"/>
      <c r="AP117" s="30"/>
      <c r="AQ117" s="30"/>
    </row>
    <row r="118" spans="1:43">
      <c r="A118" s="64"/>
      <c r="B118" s="185" t="s">
        <v>240</v>
      </c>
      <c r="C118" s="73" t="s">
        <v>405</v>
      </c>
      <c r="D118" s="74"/>
      <c r="E118" s="74"/>
      <c r="F118" s="74"/>
      <c r="G118" s="75">
        <f t="shared" si="3"/>
        <v>3</v>
      </c>
      <c r="H118" s="76">
        <v>0</v>
      </c>
      <c r="I118" s="76">
        <v>2</v>
      </c>
      <c r="J118" s="92">
        <v>1.7</v>
      </c>
      <c r="K118" s="77">
        <f>Questionário!D235</f>
        <v>0</v>
      </c>
      <c r="L118" s="93">
        <f t="shared" si="4"/>
        <v>0</v>
      </c>
      <c r="M118" s="35"/>
      <c r="N118" s="35"/>
      <c r="S118" s="34"/>
      <c r="V118" s="34"/>
      <c r="W118" s="34"/>
      <c r="X118" s="34"/>
      <c r="Y118" s="30"/>
      <c r="Z118" s="30"/>
      <c r="AA118" s="30"/>
      <c r="AB118" s="30"/>
      <c r="AC118" s="30"/>
      <c r="AD118" s="30"/>
      <c r="AE118" s="30"/>
      <c r="AF118" s="30"/>
      <c r="AG118" s="30"/>
      <c r="AH118" s="30"/>
      <c r="AI118" s="30"/>
      <c r="AJ118" s="30"/>
      <c r="AK118" s="30"/>
      <c r="AL118" s="30"/>
      <c r="AM118" s="30"/>
      <c r="AN118" s="30"/>
      <c r="AO118" s="30"/>
      <c r="AP118" s="30"/>
      <c r="AQ118" s="30"/>
    </row>
    <row r="119" spans="1:43">
      <c r="B119" s="185" t="s">
        <v>242</v>
      </c>
      <c r="C119" s="73" t="s">
        <v>406</v>
      </c>
      <c r="D119" s="74"/>
      <c r="E119" s="74"/>
      <c r="F119" s="74"/>
      <c r="G119" s="75">
        <f t="shared" si="3"/>
        <v>3</v>
      </c>
      <c r="H119" s="76">
        <v>0</v>
      </c>
      <c r="I119" s="76">
        <v>2</v>
      </c>
      <c r="J119" s="92">
        <v>1.7</v>
      </c>
      <c r="K119" s="77">
        <f>Questionário!D237</f>
        <v>0</v>
      </c>
      <c r="L119" s="93">
        <f t="shared" si="4"/>
        <v>0</v>
      </c>
      <c r="M119" s="35"/>
      <c r="N119" s="35"/>
      <c r="S119" s="34"/>
      <c r="V119" s="34"/>
      <c r="W119" s="34"/>
      <c r="X119" s="34"/>
      <c r="Y119" s="30"/>
      <c r="Z119" s="30"/>
      <c r="AA119" s="30"/>
      <c r="AB119" s="30"/>
      <c r="AC119" s="30"/>
      <c r="AD119" s="30"/>
      <c r="AE119" s="30"/>
      <c r="AF119" s="30"/>
      <c r="AG119" s="30"/>
      <c r="AH119" s="30"/>
      <c r="AI119" s="30"/>
      <c r="AJ119" s="30"/>
      <c r="AK119" s="30"/>
      <c r="AL119" s="30"/>
      <c r="AM119" s="30"/>
      <c r="AN119" s="30"/>
      <c r="AO119" s="30"/>
      <c r="AP119" s="30"/>
      <c r="AQ119" s="30"/>
    </row>
    <row r="120" spans="1:43">
      <c r="B120" s="185" t="s">
        <v>244</v>
      </c>
      <c r="C120" s="73" t="s">
        <v>407</v>
      </c>
      <c r="D120" s="74"/>
      <c r="E120" s="74"/>
      <c r="F120" s="74"/>
      <c r="G120" s="75">
        <f t="shared" si="3"/>
        <v>3</v>
      </c>
      <c r="H120" s="76">
        <v>0</v>
      </c>
      <c r="I120" s="76">
        <v>2</v>
      </c>
      <c r="J120" s="92">
        <v>1.7</v>
      </c>
      <c r="K120" s="77">
        <f>Questionário!D239</f>
        <v>0</v>
      </c>
      <c r="L120" s="93">
        <f t="shared" si="4"/>
        <v>0</v>
      </c>
      <c r="M120" s="35"/>
      <c r="N120" s="35"/>
      <c r="S120" s="34"/>
      <c r="V120" s="34"/>
      <c r="W120" s="34"/>
      <c r="X120" s="34"/>
      <c r="Y120" s="30"/>
      <c r="Z120" s="30"/>
      <c r="AA120" s="30"/>
      <c r="AB120" s="30"/>
      <c r="AC120" s="30"/>
      <c r="AD120" s="30"/>
      <c r="AE120" s="30"/>
      <c r="AF120" s="30"/>
      <c r="AG120" s="30"/>
      <c r="AH120" s="30"/>
      <c r="AI120" s="30"/>
      <c r="AJ120" s="30"/>
      <c r="AK120" s="30"/>
      <c r="AL120" s="30"/>
      <c r="AM120" s="30"/>
      <c r="AN120" s="30"/>
      <c r="AO120" s="30"/>
      <c r="AP120" s="30"/>
      <c r="AQ120" s="30"/>
    </row>
    <row r="121" spans="1:43">
      <c r="B121" s="185" t="s">
        <v>246</v>
      </c>
      <c r="C121" s="73" t="s">
        <v>408</v>
      </c>
      <c r="D121" s="74"/>
      <c r="E121" s="74"/>
      <c r="F121" s="74"/>
      <c r="G121" s="75">
        <f t="shared" si="3"/>
        <v>3</v>
      </c>
      <c r="H121" s="76">
        <v>0</v>
      </c>
      <c r="I121" s="76">
        <v>2</v>
      </c>
      <c r="J121" s="92">
        <v>1.7</v>
      </c>
      <c r="K121" s="77">
        <f>Questionário!D241</f>
        <v>0</v>
      </c>
      <c r="L121" s="93">
        <f t="shared" si="4"/>
        <v>0</v>
      </c>
      <c r="M121" s="35"/>
      <c r="N121" s="35"/>
      <c r="S121" s="34"/>
      <c r="V121" s="34"/>
      <c r="W121" s="34"/>
      <c r="X121" s="34"/>
      <c r="Y121" s="30"/>
      <c r="Z121" s="30"/>
      <c r="AA121" s="30"/>
      <c r="AB121" s="30"/>
      <c r="AC121" s="30"/>
      <c r="AD121" s="30"/>
      <c r="AE121" s="30"/>
      <c r="AF121" s="30"/>
      <c r="AG121" s="30"/>
      <c r="AH121" s="30"/>
      <c r="AI121" s="30"/>
      <c r="AJ121" s="30"/>
      <c r="AK121" s="30"/>
      <c r="AL121" s="30"/>
      <c r="AM121" s="30"/>
      <c r="AN121" s="30"/>
      <c r="AO121" s="30"/>
      <c r="AP121" s="30"/>
      <c r="AQ121" s="30"/>
    </row>
    <row r="122" spans="1:43">
      <c r="B122" s="185" t="s">
        <v>248</v>
      </c>
      <c r="C122" s="73" t="s">
        <v>409</v>
      </c>
      <c r="D122" s="74"/>
      <c r="E122" s="74"/>
      <c r="F122" s="74"/>
      <c r="G122" s="75">
        <f t="shared" si="3"/>
        <v>3</v>
      </c>
      <c r="H122" s="76">
        <v>0</v>
      </c>
      <c r="I122" s="76">
        <v>2</v>
      </c>
      <c r="J122" s="92">
        <v>1.7</v>
      </c>
      <c r="K122" s="77">
        <f>Questionário!D243</f>
        <v>0</v>
      </c>
      <c r="L122" s="93">
        <f t="shared" si="4"/>
        <v>0</v>
      </c>
      <c r="M122" s="35"/>
      <c r="N122" s="35"/>
      <c r="S122" s="34"/>
      <c r="V122" s="34"/>
      <c r="W122" s="34"/>
      <c r="X122" s="34"/>
      <c r="Y122" s="30"/>
      <c r="Z122" s="30"/>
      <c r="AA122" s="30"/>
      <c r="AB122" s="30"/>
      <c r="AC122" s="30"/>
      <c r="AD122" s="30"/>
      <c r="AE122" s="30"/>
      <c r="AF122" s="30"/>
      <c r="AG122" s="30"/>
      <c r="AH122" s="30"/>
      <c r="AI122" s="30"/>
      <c r="AJ122" s="30"/>
      <c r="AK122" s="30"/>
      <c r="AL122" s="30"/>
      <c r="AM122" s="30"/>
      <c r="AN122" s="30"/>
      <c r="AO122" s="30"/>
      <c r="AP122" s="30"/>
      <c r="AQ122" s="30"/>
    </row>
    <row r="123" spans="1:43">
      <c r="B123" s="185" t="s">
        <v>251</v>
      </c>
      <c r="C123" s="73" t="s">
        <v>410</v>
      </c>
      <c r="D123" s="74"/>
      <c r="E123" s="74"/>
      <c r="F123" s="74"/>
      <c r="G123" s="75">
        <f t="shared" si="3"/>
        <v>3</v>
      </c>
      <c r="H123" s="76">
        <v>1</v>
      </c>
      <c r="I123" s="76">
        <v>2</v>
      </c>
      <c r="J123" s="92">
        <v>1.7</v>
      </c>
      <c r="K123" s="77">
        <f>Questionário!D248</f>
        <v>0</v>
      </c>
      <c r="L123" s="93">
        <f t="shared" si="4"/>
        <v>1</v>
      </c>
      <c r="M123" s="35"/>
      <c r="N123" s="35"/>
      <c r="S123" s="34"/>
      <c r="V123" s="34"/>
      <c r="W123" s="34"/>
      <c r="X123" s="34"/>
      <c r="Y123" s="30"/>
      <c r="Z123" s="30"/>
      <c r="AA123" s="30"/>
      <c r="AB123" s="30"/>
      <c r="AC123" s="30"/>
      <c r="AD123" s="30"/>
      <c r="AE123" s="30"/>
      <c r="AF123" s="30"/>
      <c r="AG123" s="30"/>
      <c r="AH123" s="30"/>
      <c r="AI123" s="30"/>
      <c r="AJ123" s="30"/>
      <c r="AK123" s="30"/>
      <c r="AL123" s="30"/>
      <c r="AM123" s="30"/>
      <c r="AN123" s="30"/>
      <c r="AO123" s="30"/>
      <c r="AP123" s="30"/>
      <c r="AQ123" s="30"/>
    </row>
    <row r="124" spans="1:43">
      <c r="B124" s="185" t="s">
        <v>253</v>
      </c>
      <c r="C124" s="73" t="s">
        <v>411</v>
      </c>
      <c r="D124" s="74"/>
      <c r="E124" s="74"/>
      <c r="F124" s="74"/>
      <c r="G124" s="75">
        <f t="shared" si="3"/>
        <v>3</v>
      </c>
      <c r="H124" s="76">
        <v>0</v>
      </c>
      <c r="I124" s="76">
        <v>2</v>
      </c>
      <c r="J124" s="92">
        <v>1.7</v>
      </c>
      <c r="K124" s="77">
        <f>Questionário!D250</f>
        <v>0</v>
      </c>
      <c r="L124" s="93">
        <f t="shared" si="4"/>
        <v>0</v>
      </c>
      <c r="M124" s="35"/>
      <c r="N124" s="35"/>
      <c r="S124" s="34"/>
      <c r="V124" s="34"/>
      <c r="W124" s="34"/>
      <c r="X124" s="34"/>
      <c r="Y124" s="30"/>
      <c r="Z124" s="30"/>
      <c r="AA124" s="30"/>
      <c r="AB124" s="30"/>
      <c r="AC124" s="30"/>
      <c r="AD124" s="30"/>
      <c r="AE124" s="30"/>
      <c r="AF124" s="30"/>
      <c r="AG124" s="30"/>
      <c r="AH124" s="30"/>
      <c r="AI124" s="30"/>
      <c r="AJ124" s="30"/>
      <c r="AK124" s="30"/>
      <c r="AL124" s="30"/>
      <c r="AM124" s="30"/>
      <c r="AN124" s="30"/>
      <c r="AO124" s="30"/>
      <c r="AP124" s="30"/>
      <c r="AQ124" s="30"/>
    </row>
    <row r="125" spans="1:43">
      <c r="B125" s="185" t="s">
        <v>255</v>
      </c>
      <c r="C125" s="73" t="s">
        <v>412</v>
      </c>
      <c r="D125" s="74"/>
      <c r="E125" s="74"/>
      <c r="F125" s="74"/>
      <c r="G125" s="75">
        <f t="shared" si="3"/>
        <v>3</v>
      </c>
      <c r="H125" s="76">
        <v>0</v>
      </c>
      <c r="I125" s="76">
        <v>2</v>
      </c>
      <c r="J125" s="92">
        <v>1.7</v>
      </c>
      <c r="K125" s="77">
        <f>Questionário!D252</f>
        <v>0</v>
      </c>
      <c r="L125" s="93">
        <f t="shared" si="4"/>
        <v>0</v>
      </c>
      <c r="M125" s="35"/>
      <c r="N125" s="35"/>
      <c r="S125" s="34"/>
      <c r="V125" s="34"/>
      <c r="W125" s="34"/>
      <c r="X125" s="34"/>
      <c r="Y125" s="30"/>
      <c r="Z125" s="30"/>
      <c r="AA125" s="30"/>
      <c r="AB125" s="30"/>
      <c r="AC125" s="30"/>
      <c r="AD125" s="30"/>
      <c r="AE125" s="30"/>
      <c r="AF125" s="30"/>
      <c r="AG125" s="30"/>
      <c r="AH125" s="30"/>
      <c r="AI125" s="30"/>
      <c r="AJ125" s="30"/>
      <c r="AK125" s="30"/>
      <c r="AL125" s="30"/>
      <c r="AM125" s="30"/>
      <c r="AN125" s="30"/>
      <c r="AO125" s="30"/>
      <c r="AP125" s="30"/>
      <c r="AQ125" s="30"/>
    </row>
    <row r="126" spans="1:43">
      <c r="B126" s="185" t="s">
        <v>257</v>
      </c>
      <c r="C126" s="73" t="s">
        <v>413</v>
      </c>
      <c r="D126" s="74"/>
      <c r="E126" s="74"/>
      <c r="F126" s="74"/>
      <c r="G126" s="75">
        <f t="shared" si="3"/>
        <v>3</v>
      </c>
      <c r="H126" s="76">
        <v>1</v>
      </c>
      <c r="I126" s="76">
        <v>2</v>
      </c>
      <c r="J126" s="92">
        <v>1.7</v>
      </c>
      <c r="K126" s="77">
        <f>Questionário!D254</f>
        <v>0</v>
      </c>
      <c r="L126" s="93">
        <f t="shared" si="4"/>
        <v>1</v>
      </c>
      <c r="M126" s="35"/>
      <c r="N126" s="35"/>
      <c r="S126" s="34"/>
      <c r="V126" s="34"/>
      <c r="W126" s="34"/>
      <c r="X126" s="34"/>
      <c r="Y126" s="30"/>
      <c r="Z126" s="30"/>
      <c r="AA126" s="30"/>
      <c r="AB126" s="30"/>
      <c r="AC126" s="30"/>
      <c r="AD126" s="30"/>
      <c r="AE126" s="30"/>
      <c r="AF126" s="30"/>
      <c r="AG126" s="30"/>
      <c r="AH126" s="30"/>
      <c r="AI126" s="30"/>
      <c r="AJ126" s="30"/>
      <c r="AK126" s="30"/>
      <c r="AL126" s="30"/>
      <c r="AM126" s="30"/>
      <c r="AN126" s="30"/>
      <c r="AO126" s="30"/>
      <c r="AP126" s="30"/>
      <c r="AQ126" s="30"/>
    </row>
    <row r="127" spans="1:43">
      <c r="B127" s="185" t="s">
        <v>260</v>
      </c>
      <c r="C127" s="73" t="s">
        <v>414</v>
      </c>
      <c r="D127" s="74"/>
      <c r="E127" s="74"/>
      <c r="F127" s="74"/>
      <c r="G127" s="75">
        <f t="shared" si="3"/>
        <v>3</v>
      </c>
      <c r="H127" s="76">
        <v>1</v>
      </c>
      <c r="I127" s="76">
        <v>2</v>
      </c>
      <c r="J127" s="92">
        <v>1.7</v>
      </c>
      <c r="K127" s="77">
        <f>Questionário!D258</f>
        <v>0</v>
      </c>
      <c r="L127" s="93">
        <f t="shared" si="4"/>
        <v>1</v>
      </c>
      <c r="M127" s="35"/>
      <c r="N127" s="35"/>
      <c r="S127" s="34"/>
      <c r="V127" s="34"/>
      <c r="W127" s="34"/>
      <c r="X127" s="34"/>
      <c r="Y127" s="30"/>
      <c r="Z127" s="30"/>
      <c r="AA127" s="30"/>
      <c r="AB127" s="30"/>
      <c r="AC127" s="30"/>
      <c r="AD127" s="30"/>
      <c r="AE127" s="30"/>
      <c r="AF127" s="30"/>
      <c r="AG127" s="30"/>
      <c r="AH127" s="30"/>
      <c r="AI127" s="30"/>
      <c r="AJ127" s="30"/>
      <c r="AK127" s="30"/>
      <c r="AL127" s="30"/>
      <c r="AM127" s="30"/>
      <c r="AN127" s="30"/>
      <c r="AO127" s="30"/>
      <c r="AP127" s="30"/>
      <c r="AQ127" s="30"/>
    </row>
    <row r="128" spans="1:43">
      <c r="A128" s="64"/>
      <c r="B128" s="185" t="s">
        <v>262</v>
      </c>
      <c r="C128" s="73" t="s">
        <v>415</v>
      </c>
      <c r="D128" s="74"/>
      <c r="E128" s="74"/>
      <c r="F128" s="74"/>
      <c r="G128" s="75">
        <f t="shared" si="3"/>
        <v>3</v>
      </c>
      <c r="H128" s="76">
        <v>1</v>
      </c>
      <c r="I128" s="76">
        <v>2</v>
      </c>
      <c r="J128" s="92">
        <v>1.7</v>
      </c>
      <c r="K128" s="77">
        <f>Questionário!D260</f>
        <v>0</v>
      </c>
      <c r="L128" s="93">
        <f t="shared" si="4"/>
        <v>1</v>
      </c>
      <c r="M128" s="35"/>
      <c r="N128" s="35"/>
      <c r="S128" s="34"/>
      <c r="V128" s="34"/>
      <c r="W128" s="34"/>
      <c r="X128" s="34"/>
      <c r="Y128" s="30"/>
      <c r="Z128" s="30"/>
      <c r="AA128" s="30"/>
      <c r="AB128" s="30"/>
      <c r="AC128" s="30"/>
      <c r="AD128" s="30"/>
      <c r="AE128" s="30"/>
      <c r="AF128" s="30"/>
      <c r="AG128" s="30"/>
      <c r="AH128" s="30"/>
      <c r="AI128" s="30"/>
      <c r="AJ128" s="30"/>
      <c r="AK128" s="30"/>
      <c r="AL128" s="30"/>
      <c r="AM128" s="30"/>
      <c r="AN128" s="30"/>
      <c r="AO128" s="30"/>
      <c r="AP128" s="30"/>
      <c r="AQ128" s="30"/>
    </row>
    <row r="129" spans="1:43">
      <c r="A129" s="64"/>
      <c r="B129" s="185" t="s">
        <v>264</v>
      </c>
      <c r="C129" s="73" t="s">
        <v>416</v>
      </c>
      <c r="D129" s="74"/>
      <c r="E129" s="74"/>
      <c r="F129" s="74"/>
      <c r="G129" s="75">
        <f t="shared" si="3"/>
        <v>3</v>
      </c>
      <c r="H129" s="76">
        <v>1</v>
      </c>
      <c r="I129" s="76">
        <v>2</v>
      </c>
      <c r="J129" s="92">
        <v>1.7</v>
      </c>
      <c r="K129" s="77">
        <f>Questionário!D262</f>
        <v>0</v>
      </c>
      <c r="L129" s="93">
        <f t="shared" si="4"/>
        <v>1</v>
      </c>
      <c r="M129" s="35"/>
      <c r="N129" s="35"/>
      <c r="S129" s="34"/>
      <c r="V129" s="34"/>
      <c r="W129" s="34"/>
      <c r="X129" s="34"/>
      <c r="Y129" s="30"/>
      <c r="Z129" s="30"/>
      <c r="AA129" s="30"/>
      <c r="AB129" s="30"/>
      <c r="AC129" s="30"/>
      <c r="AD129" s="30"/>
      <c r="AE129" s="30"/>
      <c r="AF129" s="30"/>
      <c r="AG129" s="30"/>
      <c r="AH129" s="30"/>
      <c r="AI129" s="30"/>
      <c r="AJ129" s="30"/>
      <c r="AK129" s="30"/>
      <c r="AL129" s="30"/>
      <c r="AM129" s="30"/>
      <c r="AN129" s="30"/>
      <c r="AO129" s="30"/>
      <c r="AP129" s="30"/>
      <c r="AQ129" s="30"/>
    </row>
    <row r="130" spans="1:43">
      <c r="A130" s="64"/>
      <c r="B130" s="185" t="s">
        <v>266</v>
      </c>
      <c r="C130" s="73" t="s">
        <v>417</v>
      </c>
      <c r="D130" s="74"/>
      <c r="E130" s="74"/>
      <c r="F130" s="74"/>
      <c r="G130" s="75">
        <f t="shared" si="3"/>
        <v>3</v>
      </c>
      <c r="H130" s="76">
        <v>1</v>
      </c>
      <c r="I130" s="76">
        <v>3</v>
      </c>
      <c r="J130" s="92">
        <v>1.7</v>
      </c>
      <c r="K130" s="77">
        <f>Questionário!D264</f>
        <v>0</v>
      </c>
      <c r="L130" s="93">
        <f t="shared" si="4"/>
        <v>1</v>
      </c>
      <c r="M130" s="35"/>
      <c r="V130" s="34"/>
      <c r="W130" s="34"/>
      <c r="X130" s="34"/>
      <c r="Y130" s="30"/>
      <c r="Z130" s="30"/>
      <c r="AA130" s="30"/>
      <c r="AB130" s="30"/>
      <c r="AC130" s="30"/>
      <c r="AD130" s="30"/>
      <c r="AE130" s="30"/>
      <c r="AF130" s="30"/>
      <c r="AG130" s="30"/>
      <c r="AH130" s="30"/>
      <c r="AI130" s="30"/>
      <c r="AJ130" s="30"/>
      <c r="AK130" s="30"/>
      <c r="AL130" s="30"/>
      <c r="AM130" s="30"/>
      <c r="AN130" s="30"/>
      <c r="AO130" s="30"/>
      <c r="AP130" s="30"/>
      <c r="AQ130" s="30"/>
    </row>
    <row r="131" spans="1:43">
      <c r="A131" s="64"/>
      <c r="B131" s="185" t="s">
        <v>268</v>
      </c>
      <c r="C131" s="73" t="s">
        <v>418</v>
      </c>
      <c r="D131" s="74"/>
      <c r="E131" s="74"/>
      <c r="F131" s="74"/>
      <c r="G131" s="75">
        <f t="shared" si="3"/>
        <v>3</v>
      </c>
      <c r="H131" s="76">
        <v>1</v>
      </c>
      <c r="I131" s="76">
        <v>2</v>
      </c>
      <c r="J131" s="92">
        <v>1.7</v>
      </c>
      <c r="K131" s="77">
        <f>Questionário!D266</f>
        <v>0</v>
      </c>
      <c r="L131" s="93">
        <f t="shared" si="4"/>
        <v>1</v>
      </c>
      <c r="M131" s="35"/>
      <c r="V131" s="34"/>
      <c r="W131" s="34"/>
      <c r="X131" s="34"/>
      <c r="Y131" s="30"/>
      <c r="Z131" s="30"/>
      <c r="AA131" s="30"/>
      <c r="AB131" s="30"/>
      <c r="AC131" s="30"/>
      <c r="AD131" s="30"/>
      <c r="AE131" s="30"/>
      <c r="AF131" s="30"/>
      <c r="AG131" s="30"/>
      <c r="AH131" s="30"/>
      <c r="AI131" s="30"/>
      <c r="AJ131" s="30"/>
      <c r="AK131" s="30"/>
      <c r="AL131" s="30"/>
      <c r="AM131" s="30"/>
      <c r="AN131" s="30"/>
      <c r="AO131" s="30"/>
      <c r="AP131" s="30"/>
      <c r="AQ131" s="30"/>
    </row>
    <row r="132" spans="1:43">
      <c r="A132" s="64"/>
      <c r="B132" s="185" t="s">
        <v>270</v>
      </c>
      <c r="C132" s="73" t="s">
        <v>419</v>
      </c>
      <c r="D132" s="74"/>
      <c r="E132" s="74"/>
      <c r="F132" s="74"/>
      <c r="G132" s="75">
        <f t="shared" si="3"/>
        <v>3</v>
      </c>
      <c r="H132" s="77">
        <v>0</v>
      </c>
      <c r="I132" s="76">
        <v>2</v>
      </c>
      <c r="J132" s="92">
        <v>1.7</v>
      </c>
      <c r="K132" s="77">
        <f>Questionário!D268</f>
        <v>0</v>
      </c>
      <c r="L132" s="93">
        <f t="shared" si="4"/>
        <v>0</v>
      </c>
      <c r="M132" s="35"/>
      <c r="V132" s="34"/>
      <c r="W132" s="34"/>
      <c r="X132" s="34"/>
      <c r="Y132" s="30"/>
      <c r="Z132" s="30"/>
      <c r="AA132" s="30"/>
      <c r="AB132" s="30"/>
      <c r="AC132" s="30"/>
      <c r="AD132" s="30"/>
      <c r="AE132" s="30"/>
      <c r="AF132" s="30"/>
      <c r="AG132" s="30"/>
      <c r="AH132" s="30"/>
      <c r="AI132" s="30"/>
      <c r="AJ132" s="30"/>
      <c r="AK132" s="30"/>
      <c r="AL132" s="30"/>
      <c r="AM132" s="30"/>
      <c r="AN132" s="30"/>
      <c r="AO132" s="30"/>
      <c r="AP132" s="30"/>
      <c r="AQ132" s="30"/>
    </row>
    <row r="133" spans="1:43">
      <c r="A133" s="64"/>
      <c r="B133" s="185" t="s">
        <v>272</v>
      </c>
      <c r="C133" s="73" t="s">
        <v>420</v>
      </c>
      <c r="D133" s="74"/>
      <c r="E133" s="74"/>
      <c r="F133" s="74"/>
      <c r="G133" s="75">
        <f t="shared" si="3"/>
        <v>3</v>
      </c>
      <c r="H133" s="76">
        <v>0</v>
      </c>
      <c r="I133" s="76">
        <v>2</v>
      </c>
      <c r="J133" s="92">
        <v>1.7</v>
      </c>
      <c r="K133" s="77">
        <f>Questionário!D270</f>
        <v>0</v>
      </c>
      <c r="L133" s="93">
        <f t="shared" si="4"/>
        <v>0</v>
      </c>
      <c r="M133" s="35"/>
      <c r="V133" s="34"/>
      <c r="W133" s="34"/>
      <c r="X133" s="34"/>
      <c r="Y133" s="30"/>
      <c r="Z133" s="30"/>
      <c r="AA133" s="30"/>
      <c r="AB133" s="30"/>
      <c r="AC133" s="30"/>
      <c r="AD133" s="30"/>
      <c r="AE133" s="30"/>
      <c r="AF133" s="30"/>
      <c r="AG133" s="30"/>
      <c r="AH133" s="30"/>
      <c r="AI133" s="30"/>
      <c r="AJ133" s="30"/>
      <c r="AK133" s="30"/>
      <c r="AL133" s="30"/>
      <c r="AM133" s="30"/>
      <c r="AN133" s="30"/>
      <c r="AO133" s="30"/>
      <c r="AP133" s="30"/>
      <c r="AQ133" s="30"/>
    </row>
    <row r="134" spans="1:43">
      <c r="A134" s="64"/>
      <c r="B134" s="185" t="s">
        <v>274</v>
      </c>
      <c r="C134" s="73" t="s">
        <v>421</v>
      </c>
      <c r="D134" s="74"/>
      <c r="E134" s="74"/>
      <c r="F134" s="74"/>
      <c r="G134" s="75">
        <f t="shared" ref="G134" si="5">IF(H134="na","na",3)</f>
        <v>3</v>
      </c>
      <c r="H134" s="76">
        <v>0</v>
      </c>
      <c r="I134" s="76">
        <v>2</v>
      </c>
      <c r="J134" s="92">
        <v>1.7</v>
      </c>
      <c r="K134" s="77">
        <f>Questionário!D272</f>
        <v>0</v>
      </c>
      <c r="L134" s="93">
        <f t="shared" si="4"/>
        <v>0</v>
      </c>
      <c r="M134" s="35"/>
      <c r="V134" s="34"/>
      <c r="W134" s="34"/>
      <c r="X134" s="34"/>
      <c r="Y134" s="30"/>
      <c r="Z134" s="30"/>
      <c r="AA134" s="30"/>
      <c r="AB134" s="30"/>
      <c r="AC134" s="30"/>
      <c r="AD134" s="30"/>
      <c r="AE134" s="30"/>
      <c r="AF134" s="30"/>
      <c r="AG134" s="30"/>
      <c r="AH134" s="30"/>
      <c r="AI134" s="30"/>
      <c r="AJ134" s="30"/>
      <c r="AK134" s="30"/>
      <c r="AL134" s="30"/>
      <c r="AM134" s="30"/>
      <c r="AN134" s="30"/>
      <c r="AO134" s="30"/>
      <c r="AP134" s="30"/>
      <c r="AQ134" s="30"/>
    </row>
    <row r="135" spans="1:43" s="30" customFormat="1">
      <c r="A135" s="86"/>
      <c r="G135" s="107">
        <f>SUM(G21:G134)/COUNT(G21:G134)</f>
        <v>3</v>
      </c>
      <c r="H135" s="107">
        <f>SUM(H21:H134)/COUNT(H21:H134)</f>
        <v>0.73684210526315785</v>
      </c>
      <c r="I135" s="107"/>
      <c r="J135" s="107"/>
      <c r="K135" s="86"/>
      <c r="L135" s="33">
        <f>SUM(L21:L134)/COUNT(L21:L134)</f>
        <v>0.74561403508771928</v>
      </c>
      <c r="M135" s="33"/>
      <c r="N135" s="33"/>
      <c r="O135" s="34"/>
      <c r="P135" s="34"/>
      <c r="Q135" s="35"/>
      <c r="R135" s="34"/>
    </row>
    <row r="136" spans="1:43">
      <c r="K136" s="87"/>
      <c r="V136" s="34"/>
      <c r="W136" s="34"/>
      <c r="X136" s="34"/>
      <c r="Y136" s="30"/>
      <c r="Z136" s="30"/>
      <c r="AA136" s="30"/>
      <c r="AB136" s="30"/>
      <c r="AC136" s="30"/>
      <c r="AD136" s="30"/>
      <c r="AE136" s="30"/>
      <c r="AF136" s="30"/>
      <c r="AG136" s="30"/>
      <c r="AH136" s="30"/>
      <c r="AI136" s="30"/>
      <c r="AJ136" s="30"/>
      <c r="AK136" s="30"/>
      <c r="AL136" s="30"/>
      <c r="AM136" s="30"/>
      <c r="AN136" s="30"/>
      <c r="AO136" s="30"/>
      <c r="AP136" s="30"/>
      <c r="AQ136" s="30"/>
    </row>
    <row r="137" spans="1:43">
      <c r="K137" s="87"/>
      <c r="V137" s="34"/>
      <c r="W137" s="34"/>
      <c r="X137" s="34"/>
      <c r="Y137" s="30"/>
      <c r="Z137" s="30"/>
      <c r="AA137" s="30"/>
      <c r="AB137" s="30"/>
      <c r="AC137" s="30"/>
      <c r="AD137" s="30"/>
      <c r="AE137" s="30"/>
      <c r="AF137" s="30"/>
      <c r="AG137" s="30"/>
      <c r="AH137" s="30"/>
      <c r="AI137" s="30"/>
      <c r="AJ137" s="30"/>
      <c r="AK137" s="30"/>
      <c r="AL137" s="30"/>
      <c r="AM137" s="30"/>
      <c r="AN137" s="30"/>
      <c r="AO137" s="30"/>
      <c r="AP137" s="30"/>
      <c r="AQ137" s="30"/>
    </row>
    <row r="138" spans="1:43">
      <c r="K138" s="87"/>
      <c r="V138" s="34"/>
      <c r="W138" s="34"/>
      <c r="X138" s="34"/>
      <c r="Y138" s="30"/>
      <c r="Z138" s="30"/>
      <c r="AA138" s="30"/>
      <c r="AB138" s="30"/>
      <c r="AC138" s="30"/>
      <c r="AD138" s="30"/>
      <c r="AE138" s="30"/>
      <c r="AF138" s="30"/>
      <c r="AG138" s="30"/>
      <c r="AH138" s="30"/>
      <c r="AI138" s="30"/>
      <c r="AJ138" s="30"/>
      <c r="AK138" s="30"/>
      <c r="AL138" s="30"/>
      <c r="AM138" s="30"/>
      <c r="AN138" s="30"/>
      <c r="AO138" s="30"/>
      <c r="AP138" s="30"/>
      <c r="AQ138" s="30"/>
    </row>
    <row r="139" spans="1:43">
      <c r="K139" s="87"/>
      <c r="V139" s="34"/>
      <c r="W139" s="34"/>
      <c r="X139" s="34"/>
      <c r="Y139" s="30"/>
      <c r="Z139" s="30"/>
      <c r="AA139" s="30"/>
      <c r="AB139" s="30"/>
      <c r="AC139" s="30"/>
      <c r="AD139" s="30"/>
      <c r="AE139" s="30"/>
      <c r="AF139" s="30"/>
      <c r="AG139" s="30"/>
      <c r="AH139" s="30"/>
      <c r="AI139" s="30"/>
      <c r="AJ139" s="30"/>
      <c r="AK139" s="30"/>
      <c r="AL139" s="30"/>
      <c r="AM139" s="30"/>
      <c r="AN139" s="30"/>
      <c r="AO139" s="30"/>
      <c r="AP139" s="30"/>
      <c r="AQ139" s="30"/>
    </row>
    <row r="140" spans="1:43">
      <c r="K140" s="87"/>
      <c r="V140" s="34"/>
      <c r="W140" s="34"/>
      <c r="X140" s="34"/>
      <c r="Y140" s="30"/>
      <c r="Z140" s="30"/>
      <c r="AA140" s="30"/>
      <c r="AB140" s="30"/>
      <c r="AC140" s="30"/>
      <c r="AD140" s="30"/>
      <c r="AE140" s="30"/>
      <c r="AF140" s="30"/>
      <c r="AG140" s="30"/>
      <c r="AH140" s="30"/>
      <c r="AI140" s="30"/>
      <c r="AJ140" s="30"/>
      <c r="AK140" s="30"/>
      <c r="AL140" s="30"/>
      <c r="AM140" s="30"/>
      <c r="AN140" s="30"/>
      <c r="AO140" s="30"/>
      <c r="AP140" s="30"/>
      <c r="AQ140" s="30"/>
    </row>
    <row r="141" spans="1:43">
      <c r="K141" s="87"/>
      <c r="V141" s="34"/>
      <c r="W141" s="34"/>
      <c r="X141" s="34"/>
      <c r="Y141" s="30"/>
      <c r="Z141" s="30"/>
      <c r="AA141" s="30"/>
      <c r="AB141" s="30"/>
      <c r="AC141" s="30"/>
      <c r="AD141" s="30"/>
      <c r="AE141" s="30"/>
      <c r="AF141" s="30"/>
      <c r="AG141" s="30"/>
      <c r="AH141" s="30"/>
      <c r="AI141" s="30"/>
      <c r="AJ141" s="30"/>
      <c r="AK141" s="30"/>
      <c r="AL141" s="30"/>
      <c r="AM141" s="30"/>
      <c r="AN141" s="30"/>
      <c r="AO141" s="30"/>
      <c r="AP141" s="30"/>
      <c r="AQ141" s="30"/>
    </row>
    <row r="142" spans="1:43">
      <c r="K142" s="87"/>
      <c r="V142" s="34"/>
      <c r="W142" s="34"/>
      <c r="X142" s="34"/>
      <c r="Y142" s="30"/>
      <c r="Z142" s="30"/>
      <c r="AA142" s="30"/>
      <c r="AB142" s="30"/>
      <c r="AC142" s="30"/>
      <c r="AD142" s="30"/>
      <c r="AE142" s="30"/>
      <c r="AF142" s="30"/>
      <c r="AG142" s="30"/>
      <c r="AH142" s="30"/>
      <c r="AI142" s="30"/>
      <c r="AJ142" s="30"/>
      <c r="AK142" s="30"/>
      <c r="AL142" s="30"/>
      <c r="AM142" s="30"/>
      <c r="AN142" s="30"/>
      <c r="AO142" s="30"/>
      <c r="AP142" s="30"/>
      <c r="AQ142" s="30"/>
    </row>
    <row r="143" spans="1:43">
      <c r="K143" s="87"/>
      <c r="V143" s="34"/>
      <c r="W143" s="34"/>
      <c r="X143" s="34"/>
      <c r="Y143" s="30"/>
      <c r="Z143" s="30"/>
      <c r="AA143" s="30"/>
      <c r="AB143" s="30"/>
      <c r="AC143" s="30"/>
      <c r="AD143" s="30"/>
      <c r="AE143" s="30"/>
      <c r="AF143" s="30"/>
      <c r="AG143" s="30"/>
      <c r="AH143" s="30"/>
      <c r="AI143" s="30"/>
      <c r="AJ143" s="30"/>
      <c r="AK143" s="30"/>
      <c r="AL143" s="30"/>
      <c r="AM143" s="30"/>
      <c r="AN143" s="30"/>
      <c r="AO143" s="30"/>
      <c r="AP143" s="30"/>
      <c r="AQ143" s="30"/>
    </row>
    <row r="144" spans="1:43">
      <c r="K144" s="87"/>
      <c r="V144" s="34"/>
      <c r="W144" s="34"/>
      <c r="X144" s="34"/>
      <c r="Y144" s="30"/>
      <c r="Z144" s="30"/>
      <c r="AA144" s="30"/>
      <c r="AB144" s="30"/>
      <c r="AC144" s="30"/>
      <c r="AD144" s="30"/>
      <c r="AE144" s="30"/>
      <c r="AF144" s="30"/>
      <c r="AG144" s="30"/>
      <c r="AH144" s="30"/>
      <c r="AI144" s="30"/>
      <c r="AJ144" s="30"/>
      <c r="AK144" s="30"/>
      <c r="AL144" s="30"/>
      <c r="AM144" s="30"/>
      <c r="AN144" s="30"/>
      <c r="AO144" s="30"/>
      <c r="AP144" s="30"/>
      <c r="AQ144" s="30"/>
    </row>
    <row r="145" spans="1:43">
      <c r="A145" s="64"/>
      <c r="K145" s="86"/>
      <c r="V145" s="34"/>
      <c r="W145" s="34"/>
      <c r="X145" s="34"/>
      <c r="Y145" s="30"/>
      <c r="Z145" s="30"/>
      <c r="AA145" s="30"/>
      <c r="AB145" s="30"/>
      <c r="AC145" s="30"/>
      <c r="AD145" s="30"/>
      <c r="AE145" s="30"/>
      <c r="AF145" s="30"/>
      <c r="AG145" s="30"/>
      <c r="AH145" s="30"/>
      <c r="AI145" s="30"/>
      <c r="AJ145" s="30"/>
      <c r="AK145" s="30"/>
      <c r="AL145" s="30"/>
      <c r="AM145" s="30"/>
      <c r="AN145" s="30"/>
      <c r="AO145" s="30"/>
      <c r="AP145" s="30"/>
      <c r="AQ145" s="30"/>
    </row>
    <row r="146" spans="1:43">
      <c r="A146" s="64"/>
      <c r="K146" s="86"/>
      <c r="V146" s="34"/>
      <c r="W146" s="34"/>
      <c r="X146" s="34"/>
      <c r="Y146" s="30"/>
      <c r="Z146" s="30"/>
      <c r="AA146" s="30"/>
      <c r="AB146" s="30"/>
      <c r="AC146" s="30"/>
      <c r="AD146" s="30"/>
      <c r="AE146" s="30"/>
      <c r="AF146" s="30"/>
      <c r="AG146" s="30"/>
      <c r="AH146" s="30"/>
      <c r="AI146" s="30"/>
      <c r="AJ146" s="30"/>
      <c r="AK146" s="30"/>
      <c r="AL146" s="30"/>
      <c r="AM146" s="30"/>
      <c r="AN146" s="30"/>
      <c r="AO146" s="30"/>
      <c r="AP146" s="30"/>
      <c r="AQ146" s="30"/>
    </row>
    <row r="147" spans="1:43">
      <c r="A147" s="64"/>
      <c r="K147" s="86"/>
      <c r="V147" s="34"/>
      <c r="W147" s="34"/>
      <c r="X147" s="34"/>
      <c r="Y147" s="30"/>
      <c r="Z147" s="30"/>
      <c r="AA147" s="30"/>
      <c r="AB147" s="30"/>
      <c r="AC147" s="30"/>
      <c r="AD147" s="30"/>
      <c r="AE147" s="30"/>
      <c r="AF147" s="30"/>
      <c r="AG147" s="30"/>
      <c r="AH147" s="30"/>
      <c r="AI147" s="30"/>
      <c r="AJ147" s="30"/>
      <c r="AK147" s="30"/>
      <c r="AL147" s="30"/>
      <c r="AM147" s="30"/>
      <c r="AN147" s="30"/>
      <c r="AO147" s="30"/>
      <c r="AP147" s="30"/>
      <c r="AQ147" s="30"/>
    </row>
    <row r="148" spans="1:43">
      <c r="A148" s="64"/>
      <c r="K148" s="86"/>
      <c r="V148" s="34"/>
      <c r="W148" s="34"/>
      <c r="X148" s="34"/>
      <c r="Y148" s="30"/>
      <c r="Z148" s="30"/>
      <c r="AA148" s="30"/>
      <c r="AB148" s="30"/>
      <c r="AC148" s="30"/>
      <c r="AD148" s="30"/>
      <c r="AE148" s="30"/>
      <c r="AF148" s="30"/>
      <c r="AG148" s="30"/>
      <c r="AH148" s="30"/>
      <c r="AI148" s="30"/>
      <c r="AJ148" s="30"/>
      <c r="AK148" s="30"/>
      <c r="AL148" s="30"/>
      <c r="AM148" s="30"/>
      <c r="AN148" s="30"/>
      <c r="AO148" s="30"/>
      <c r="AP148" s="30"/>
      <c r="AQ148" s="30"/>
    </row>
    <row r="149" spans="1:43">
      <c r="A149" s="64"/>
      <c r="K149" s="86"/>
      <c r="V149" s="34"/>
      <c r="W149" s="34"/>
      <c r="X149" s="34"/>
      <c r="Y149" s="30"/>
      <c r="Z149" s="30"/>
      <c r="AA149" s="30"/>
      <c r="AB149" s="30"/>
      <c r="AC149" s="30"/>
      <c r="AD149" s="30"/>
      <c r="AE149" s="30"/>
      <c r="AF149" s="30"/>
      <c r="AG149" s="30"/>
      <c r="AH149" s="30"/>
      <c r="AI149" s="30"/>
      <c r="AJ149" s="30"/>
      <c r="AK149" s="30"/>
      <c r="AL149" s="30"/>
      <c r="AM149" s="30"/>
      <c r="AN149" s="30"/>
      <c r="AO149" s="30"/>
      <c r="AP149" s="30"/>
      <c r="AQ149" s="30"/>
    </row>
    <row r="150" spans="1:43">
      <c r="A150" s="64"/>
      <c r="K150" s="86"/>
      <c r="V150" s="34"/>
      <c r="W150" s="34"/>
      <c r="X150" s="34"/>
      <c r="Y150" s="30"/>
      <c r="Z150" s="30"/>
      <c r="AA150" s="30"/>
      <c r="AB150" s="30"/>
      <c r="AC150" s="30"/>
      <c r="AD150" s="30"/>
      <c r="AE150" s="30"/>
      <c r="AF150" s="30"/>
      <c r="AG150" s="30"/>
      <c r="AH150" s="30"/>
      <c r="AI150" s="30"/>
      <c r="AJ150" s="30"/>
      <c r="AK150" s="30"/>
      <c r="AL150" s="30"/>
      <c r="AM150" s="30"/>
      <c r="AN150" s="30"/>
      <c r="AO150" s="30"/>
      <c r="AP150" s="30"/>
      <c r="AQ150" s="30"/>
    </row>
    <row r="151" spans="1:43">
      <c r="A151" s="64"/>
      <c r="K151" s="86"/>
      <c r="V151" s="34"/>
      <c r="W151" s="34"/>
      <c r="X151" s="34"/>
      <c r="Y151" s="30"/>
      <c r="Z151" s="30"/>
      <c r="AA151" s="30"/>
      <c r="AB151" s="30"/>
      <c r="AC151" s="30"/>
      <c r="AD151" s="30"/>
      <c r="AE151" s="30"/>
      <c r="AF151" s="30"/>
      <c r="AG151" s="30"/>
      <c r="AH151" s="30"/>
      <c r="AI151" s="30"/>
      <c r="AJ151" s="30"/>
      <c r="AK151" s="30"/>
      <c r="AL151" s="30"/>
      <c r="AM151" s="30"/>
      <c r="AN151" s="30"/>
      <c r="AO151" s="30"/>
      <c r="AP151" s="30"/>
      <c r="AQ151" s="30"/>
    </row>
    <row r="152" spans="1:43">
      <c r="A152" s="64"/>
      <c r="K152" s="86"/>
      <c r="V152" s="34"/>
      <c r="W152" s="34"/>
      <c r="X152" s="34"/>
      <c r="Y152" s="30"/>
      <c r="Z152" s="30"/>
      <c r="AA152" s="30"/>
      <c r="AB152" s="30"/>
      <c r="AC152" s="30"/>
      <c r="AD152" s="30"/>
      <c r="AE152" s="30"/>
      <c r="AF152" s="30"/>
      <c r="AG152" s="30"/>
      <c r="AH152" s="30"/>
      <c r="AI152" s="30"/>
      <c r="AJ152" s="30"/>
      <c r="AK152" s="30"/>
      <c r="AL152" s="30"/>
      <c r="AM152" s="30"/>
      <c r="AN152" s="30"/>
      <c r="AO152" s="30"/>
      <c r="AP152" s="30"/>
      <c r="AQ152" s="30"/>
    </row>
    <row r="153" spans="1:43">
      <c r="K153" s="87"/>
      <c r="V153" s="34"/>
      <c r="W153" s="34"/>
      <c r="X153" s="34"/>
      <c r="Y153" s="30"/>
      <c r="Z153" s="30"/>
      <c r="AA153" s="30"/>
      <c r="AB153" s="30"/>
      <c r="AC153" s="30"/>
      <c r="AD153" s="30"/>
      <c r="AE153" s="30"/>
      <c r="AF153" s="30"/>
      <c r="AG153" s="30"/>
      <c r="AH153" s="30"/>
      <c r="AI153" s="30"/>
      <c r="AJ153" s="30"/>
      <c r="AK153" s="30"/>
      <c r="AL153" s="30"/>
      <c r="AM153" s="30"/>
      <c r="AN153" s="30"/>
      <c r="AO153" s="30"/>
      <c r="AP153" s="30"/>
      <c r="AQ153" s="30"/>
    </row>
    <row r="154" spans="1:43">
      <c r="K154" s="87"/>
      <c r="V154" s="34"/>
      <c r="W154" s="34"/>
      <c r="X154" s="34"/>
      <c r="Y154" s="30"/>
      <c r="Z154" s="30"/>
      <c r="AA154" s="30"/>
      <c r="AB154" s="30"/>
      <c r="AC154" s="30"/>
      <c r="AD154" s="30"/>
      <c r="AE154" s="30"/>
      <c r="AF154" s="30"/>
      <c r="AG154" s="30"/>
      <c r="AH154" s="30"/>
      <c r="AI154" s="30"/>
      <c r="AJ154" s="30"/>
      <c r="AK154" s="30"/>
      <c r="AL154" s="30"/>
      <c r="AM154" s="30"/>
      <c r="AN154" s="30"/>
      <c r="AO154" s="30"/>
      <c r="AP154" s="30"/>
      <c r="AQ154" s="30"/>
    </row>
    <row r="155" spans="1:43">
      <c r="K155" s="87"/>
      <c r="V155" s="34"/>
      <c r="W155" s="34"/>
      <c r="X155" s="34"/>
      <c r="Y155" s="30"/>
      <c r="Z155" s="30"/>
      <c r="AA155" s="30"/>
      <c r="AB155" s="30"/>
      <c r="AC155" s="30"/>
      <c r="AD155" s="30"/>
      <c r="AE155" s="30"/>
      <c r="AF155" s="30"/>
      <c r="AG155" s="30"/>
      <c r="AH155" s="30"/>
      <c r="AI155" s="30"/>
      <c r="AJ155" s="30"/>
      <c r="AK155" s="30"/>
      <c r="AL155" s="30"/>
      <c r="AM155" s="30"/>
      <c r="AN155" s="30"/>
      <c r="AO155" s="30"/>
      <c r="AP155" s="30"/>
      <c r="AQ155" s="30"/>
    </row>
    <row r="156" spans="1:43">
      <c r="K156" s="87"/>
      <c r="V156" s="34"/>
      <c r="W156" s="34"/>
      <c r="X156" s="34"/>
      <c r="Y156" s="30"/>
      <c r="Z156" s="30"/>
      <c r="AA156" s="30"/>
      <c r="AB156" s="30"/>
      <c r="AC156" s="30"/>
      <c r="AD156" s="30"/>
      <c r="AE156" s="30"/>
      <c r="AF156" s="30"/>
      <c r="AG156" s="30"/>
      <c r="AH156" s="30"/>
      <c r="AI156" s="30"/>
      <c r="AJ156" s="30"/>
      <c r="AK156" s="30"/>
      <c r="AL156" s="30"/>
      <c r="AM156" s="30"/>
      <c r="AN156" s="30"/>
      <c r="AO156" s="30"/>
      <c r="AP156" s="30"/>
      <c r="AQ156" s="30"/>
    </row>
    <row r="157" spans="1:43">
      <c r="K157" s="87"/>
      <c r="V157" s="34"/>
      <c r="W157" s="34"/>
      <c r="X157" s="34"/>
      <c r="Y157" s="30"/>
      <c r="Z157" s="30"/>
      <c r="AA157" s="30"/>
      <c r="AB157" s="30"/>
      <c r="AC157" s="30"/>
      <c r="AD157" s="30"/>
      <c r="AE157" s="30"/>
      <c r="AF157" s="30"/>
      <c r="AG157" s="30"/>
      <c r="AH157" s="30"/>
      <c r="AI157" s="30"/>
      <c r="AJ157" s="30"/>
      <c r="AK157" s="30"/>
      <c r="AL157" s="30"/>
      <c r="AM157" s="30"/>
      <c r="AN157" s="30"/>
      <c r="AO157" s="30"/>
      <c r="AP157" s="30"/>
      <c r="AQ157" s="30"/>
    </row>
    <row r="158" spans="1:43">
      <c r="K158" s="87"/>
      <c r="V158" s="34"/>
      <c r="W158" s="34"/>
      <c r="X158" s="34"/>
      <c r="Y158" s="30"/>
      <c r="Z158" s="30"/>
      <c r="AA158" s="30"/>
      <c r="AB158" s="30"/>
      <c r="AC158" s="30"/>
      <c r="AD158" s="30"/>
      <c r="AE158" s="30"/>
      <c r="AF158" s="30"/>
      <c r="AG158" s="30"/>
      <c r="AH158" s="30"/>
      <c r="AI158" s="30"/>
      <c r="AJ158" s="30"/>
      <c r="AK158" s="30"/>
      <c r="AL158" s="30"/>
      <c r="AM158" s="30"/>
      <c r="AN158" s="30"/>
      <c r="AO158" s="30"/>
      <c r="AP158" s="30"/>
      <c r="AQ158" s="30"/>
    </row>
    <row r="159" spans="1:43">
      <c r="K159" s="87"/>
      <c r="V159" s="34"/>
      <c r="W159" s="34"/>
      <c r="X159" s="34"/>
      <c r="Y159" s="30"/>
      <c r="Z159" s="30"/>
      <c r="AA159" s="30"/>
      <c r="AB159" s="30"/>
      <c r="AC159" s="30"/>
      <c r="AD159" s="30"/>
      <c r="AE159" s="30"/>
      <c r="AF159" s="30"/>
      <c r="AG159" s="30"/>
      <c r="AH159" s="30"/>
      <c r="AI159" s="30"/>
      <c r="AJ159" s="30"/>
      <c r="AK159" s="30"/>
      <c r="AL159" s="30"/>
      <c r="AM159" s="30"/>
      <c r="AN159" s="30"/>
      <c r="AO159" s="30"/>
      <c r="AP159" s="30"/>
      <c r="AQ159" s="30"/>
    </row>
    <row r="160" spans="1:43">
      <c r="K160" s="87"/>
      <c r="V160" s="34"/>
      <c r="W160" s="34"/>
      <c r="X160" s="34"/>
      <c r="Y160" s="30"/>
      <c r="Z160" s="30"/>
      <c r="AA160" s="30"/>
      <c r="AB160" s="30"/>
      <c r="AC160" s="30"/>
      <c r="AD160" s="30"/>
      <c r="AE160" s="30"/>
      <c r="AF160" s="30"/>
      <c r="AG160" s="30"/>
      <c r="AH160" s="30"/>
      <c r="AI160" s="30"/>
      <c r="AJ160" s="30"/>
      <c r="AK160" s="30"/>
      <c r="AL160" s="30"/>
      <c r="AM160" s="30"/>
      <c r="AN160" s="30"/>
      <c r="AO160" s="30"/>
      <c r="AP160" s="30"/>
      <c r="AQ160" s="30"/>
    </row>
    <row r="161" spans="1:43">
      <c r="K161" s="87"/>
      <c r="V161" s="34"/>
      <c r="W161" s="34"/>
      <c r="X161" s="34"/>
      <c r="Y161" s="30"/>
      <c r="Z161" s="30"/>
      <c r="AA161" s="30"/>
      <c r="AB161" s="30"/>
      <c r="AC161" s="30"/>
      <c r="AD161" s="30"/>
      <c r="AE161" s="30"/>
      <c r="AF161" s="30"/>
      <c r="AG161" s="30"/>
      <c r="AH161" s="30"/>
      <c r="AI161" s="30"/>
      <c r="AJ161" s="30"/>
      <c r="AK161" s="30"/>
      <c r="AL161" s="30"/>
      <c r="AM161" s="30"/>
      <c r="AN161" s="30"/>
      <c r="AO161" s="30"/>
      <c r="AP161" s="30"/>
      <c r="AQ161" s="30"/>
    </row>
    <row r="162" spans="1:43">
      <c r="K162" s="87"/>
      <c r="V162" s="34"/>
      <c r="W162" s="34"/>
      <c r="X162" s="34"/>
      <c r="Y162" s="30"/>
      <c r="Z162" s="30"/>
      <c r="AA162" s="30"/>
      <c r="AB162" s="30"/>
      <c r="AC162" s="30"/>
      <c r="AD162" s="30"/>
      <c r="AE162" s="30"/>
      <c r="AF162" s="30"/>
      <c r="AG162" s="30"/>
      <c r="AH162" s="30"/>
      <c r="AI162" s="30"/>
      <c r="AJ162" s="30"/>
      <c r="AK162" s="30"/>
      <c r="AL162" s="30"/>
      <c r="AM162" s="30"/>
      <c r="AN162" s="30"/>
      <c r="AO162" s="30"/>
      <c r="AP162" s="30"/>
      <c r="AQ162" s="30"/>
    </row>
    <row r="163" spans="1:43">
      <c r="K163" s="87"/>
      <c r="V163" s="34"/>
      <c r="W163" s="34"/>
      <c r="X163" s="34"/>
      <c r="Y163" s="30"/>
      <c r="Z163" s="30"/>
      <c r="AA163" s="30"/>
      <c r="AB163" s="30"/>
      <c r="AC163" s="30"/>
      <c r="AD163" s="30"/>
      <c r="AE163" s="30"/>
      <c r="AF163" s="30"/>
      <c r="AG163" s="30"/>
      <c r="AH163" s="30"/>
      <c r="AI163" s="30"/>
      <c r="AJ163" s="30"/>
      <c r="AK163" s="30"/>
      <c r="AL163" s="30"/>
      <c r="AM163" s="30"/>
      <c r="AN163" s="30"/>
      <c r="AO163" s="30"/>
      <c r="AP163" s="30"/>
      <c r="AQ163" s="30"/>
    </row>
    <row r="164" spans="1:43">
      <c r="A164" s="64"/>
      <c r="K164" s="86"/>
      <c r="V164" s="34"/>
      <c r="W164" s="34"/>
      <c r="X164" s="34"/>
      <c r="Y164" s="30"/>
      <c r="Z164" s="30"/>
      <c r="AA164" s="30"/>
      <c r="AB164" s="30"/>
      <c r="AC164" s="30"/>
      <c r="AD164" s="30"/>
      <c r="AE164" s="30"/>
      <c r="AF164" s="30"/>
      <c r="AG164" s="30"/>
      <c r="AH164" s="30"/>
      <c r="AI164" s="30"/>
      <c r="AJ164" s="30"/>
      <c r="AK164" s="30"/>
      <c r="AL164" s="30"/>
      <c r="AM164" s="30"/>
      <c r="AN164" s="30"/>
      <c r="AO164" s="30"/>
      <c r="AP164" s="30"/>
      <c r="AQ164" s="30"/>
    </row>
    <row r="165" spans="1:43">
      <c r="A165" s="64"/>
      <c r="K165" s="86"/>
      <c r="V165" s="34"/>
      <c r="W165" s="34"/>
      <c r="X165" s="34"/>
      <c r="Y165" s="30"/>
      <c r="Z165" s="30"/>
      <c r="AA165" s="30"/>
      <c r="AB165" s="30"/>
      <c r="AC165" s="30"/>
      <c r="AD165" s="30"/>
      <c r="AE165" s="30"/>
      <c r="AF165" s="30"/>
      <c r="AG165" s="30"/>
      <c r="AH165" s="30"/>
      <c r="AI165" s="30"/>
      <c r="AJ165" s="30"/>
      <c r="AK165" s="30"/>
      <c r="AL165" s="30"/>
      <c r="AM165" s="30"/>
      <c r="AN165" s="30"/>
      <c r="AO165" s="30"/>
      <c r="AP165" s="30"/>
      <c r="AQ165" s="30"/>
    </row>
    <row r="166" spans="1:43">
      <c r="A166" s="64"/>
      <c r="K166" s="86"/>
      <c r="V166" s="34"/>
      <c r="W166" s="34"/>
      <c r="X166" s="34"/>
      <c r="Y166" s="30"/>
      <c r="Z166" s="30"/>
      <c r="AA166" s="30"/>
      <c r="AB166" s="30"/>
      <c r="AC166" s="30"/>
      <c r="AD166" s="30"/>
      <c r="AE166" s="30"/>
      <c r="AF166" s="30"/>
      <c r="AG166" s="30"/>
      <c r="AH166" s="30"/>
      <c r="AI166" s="30"/>
      <c r="AJ166" s="30"/>
      <c r="AK166" s="30"/>
      <c r="AL166" s="30"/>
      <c r="AM166" s="30"/>
      <c r="AN166" s="30"/>
      <c r="AO166" s="30"/>
      <c r="AP166" s="30"/>
      <c r="AQ166" s="30"/>
    </row>
    <row r="167" spans="1:43">
      <c r="A167" s="64"/>
      <c r="K167" s="86"/>
      <c r="V167" s="34"/>
      <c r="W167" s="34"/>
      <c r="X167" s="34"/>
      <c r="Y167" s="30"/>
      <c r="Z167" s="30"/>
      <c r="AA167" s="30"/>
      <c r="AB167" s="30"/>
      <c r="AC167" s="30"/>
      <c r="AD167" s="30"/>
      <c r="AE167" s="30"/>
      <c r="AF167" s="30"/>
      <c r="AG167" s="30"/>
      <c r="AH167" s="30"/>
      <c r="AI167" s="30"/>
      <c r="AJ167" s="30"/>
      <c r="AK167" s="30"/>
      <c r="AL167" s="30"/>
      <c r="AM167" s="30"/>
      <c r="AN167" s="30"/>
      <c r="AO167" s="30"/>
      <c r="AP167" s="30"/>
      <c r="AQ167" s="30"/>
    </row>
    <row r="168" spans="1:43">
      <c r="A168" s="64"/>
      <c r="K168" s="86"/>
      <c r="V168" s="34"/>
      <c r="W168" s="34"/>
      <c r="X168" s="34"/>
      <c r="Y168" s="30"/>
      <c r="Z168" s="30"/>
      <c r="AA168" s="30"/>
      <c r="AB168" s="30"/>
      <c r="AC168" s="30"/>
      <c r="AD168" s="30"/>
      <c r="AE168" s="30"/>
      <c r="AF168" s="30"/>
      <c r="AG168" s="30"/>
      <c r="AH168" s="30"/>
      <c r="AI168" s="30"/>
      <c r="AJ168" s="30"/>
      <c r="AK168" s="30"/>
      <c r="AL168" s="30"/>
      <c r="AM168" s="30"/>
      <c r="AN168" s="30"/>
      <c r="AO168" s="30"/>
      <c r="AP168" s="30"/>
      <c r="AQ168" s="30"/>
    </row>
    <row r="169" spans="1:43">
      <c r="A169" s="64"/>
      <c r="K169" s="86"/>
      <c r="V169" s="34"/>
      <c r="W169" s="34"/>
      <c r="X169" s="34"/>
      <c r="Y169" s="30"/>
      <c r="Z169" s="30"/>
      <c r="AA169" s="30"/>
      <c r="AB169" s="30"/>
      <c r="AC169" s="30"/>
      <c r="AD169" s="30"/>
      <c r="AE169" s="30"/>
      <c r="AF169" s="30"/>
      <c r="AG169" s="30"/>
      <c r="AH169" s="30"/>
      <c r="AI169" s="30"/>
      <c r="AJ169" s="30"/>
      <c r="AK169" s="30"/>
      <c r="AL169" s="30"/>
      <c r="AM169" s="30"/>
      <c r="AN169" s="30"/>
      <c r="AO169" s="30"/>
      <c r="AP169" s="30"/>
      <c r="AQ169" s="30"/>
    </row>
    <row r="170" spans="1:43">
      <c r="A170" s="64"/>
      <c r="K170" s="86"/>
      <c r="V170" s="34"/>
      <c r="W170" s="34"/>
      <c r="X170" s="34"/>
      <c r="Y170" s="30"/>
      <c r="Z170" s="30"/>
      <c r="AA170" s="30"/>
      <c r="AB170" s="30"/>
      <c r="AC170" s="30"/>
      <c r="AD170" s="30"/>
      <c r="AE170" s="30"/>
      <c r="AF170" s="30"/>
      <c r="AG170" s="30"/>
      <c r="AH170" s="30"/>
      <c r="AI170" s="30"/>
      <c r="AJ170" s="30"/>
      <c r="AK170" s="30"/>
      <c r="AL170" s="30"/>
      <c r="AM170" s="30"/>
      <c r="AN170" s="30"/>
      <c r="AO170" s="30"/>
      <c r="AP170" s="30"/>
      <c r="AQ170" s="30"/>
    </row>
    <row r="171" spans="1:43">
      <c r="A171" s="64"/>
      <c r="K171" s="86"/>
      <c r="V171" s="34"/>
      <c r="W171" s="34"/>
      <c r="X171" s="34"/>
      <c r="Y171" s="30"/>
      <c r="Z171" s="30"/>
      <c r="AA171" s="30"/>
      <c r="AB171" s="30"/>
      <c r="AC171" s="30"/>
      <c r="AD171" s="30"/>
      <c r="AE171" s="30"/>
      <c r="AF171" s="30"/>
      <c r="AG171" s="30"/>
      <c r="AH171" s="30"/>
      <c r="AI171" s="30"/>
      <c r="AJ171" s="30"/>
      <c r="AK171" s="30"/>
      <c r="AL171" s="30"/>
      <c r="AM171" s="30"/>
      <c r="AN171" s="30"/>
      <c r="AO171" s="30"/>
      <c r="AP171" s="30"/>
      <c r="AQ171" s="30"/>
    </row>
    <row r="172" spans="1:43">
      <c r="K172" s="87"/>
      <c r="V172" s="34"/>
      <c r="W172" s="34"/>
      <c r="X172" s="34"/>
      <c r="Y172" s="30"/>
      <c r="Z172" s="30"/>
      <c r="AA172" s="30"/>
      <c r="AB172" s="30"/>
      <c r="AC172" s="30"/>
      <c r="AD172" s="30"/>
      <c r="AE172" s="30"/>
      <c r="AF172" s="30"/>
      <c r="AG172" s="30"/>
      <c r="AH172" s="30"/>
      <c r="AI172" s="30"/>
      <c r="AJ172" s="30"/>
      <c r="AK172" s="30"/>
      <c r="AL172" s="30"/>
      <c r="AM172" s="30"/>
      <c r="AN172" s="30"/>
      <c r="AO172" s="30"/>
      <c r="AP172" s="30"/>
      <c r="AQ172" s="30"/>
    </row>
    <row r="173" spans="1:43">
      <c r="K173" s="87"/>
      <c r="V173" s="34"/>
      <c r="W173" s="34"/>
      <c r="X173" s="34"/>
      <c r="Y173" s="30"/>
      <c r="Z173" s="30"/>
      <c r="AA173" s="30"/>
      <c r="AB173" s="30"/>
      <c r="AC173" s="30"/>
      <c r="AD173" s="30"/>
      <c r="AE173" s="30"/>
      <c r="AF173" s="30"/>
      <c r="AG173" s="30"/>
      <c r="AH173" s="30"/>
      <c r="AI173" s="30"/>
      <c r="AJ173" s="30"/>
      <c r="AK173" s="30"/>
      <c r="AL173" s="30"/>
      <c r="AM173" s="30"/>
      <c r="AN173" s="30"/>
      <c r="AO173" s="30"/>
      <c r="AP173" s="30"/>
      <c r="AQ173" s="30"/>
    </row>
    <row r="174" spans="1:43">
      <c r="K174" s="87"/>
      <c r="V174" s="34"/>
      <c r="W174" s="34"/>
      <c r="X174" s="34"/>
      <c r="Y174" s="30"/>
      <c r="Z174" s="30"/>
      <c r="AA174" s="30"/>
      <c r="AB174" s="30"/>
      <c r="AC174" s="30"/>
      <c r="AD174" s="30"/>
      <c r="AE174" s="30"/>
      <c r="AF174" s="30"/>
      <c r="AG174" s="30"/>
      <c r="AH174" s="30"/>
      <c r="AI174" s="30"/>
      <c r="AJ174" s="30"/>
      <c r="AK174" s="30"/>
      <c r="AL174" s="30"/>
      <c r="AM174" s="30"/>
      <c r="AN174" s="30"/>
      <c r="AO174" s="30"/>
      <c r="AP174" s="30"/>
      <c r="AQ174" s="30"/>
    </row>
    <row r="175" spans="1:43">
      <c r="K175" s="87"/>
      <c r="V175" s="34"/>
      <c r="W175" s="34"/>
      <c r="X175" s="34"/>
      <c r="Y175" s="30"/>
      <c r="Z175" s="30"/>
      <c r="AA175" s="30"/>
      <c r="AB175" s="30"/>
      <c r="AC175" s="30"/>
      <c r="AD175" s="30"/>
      <c r="AE175" s="30"/>
      <c r="AF175" s="30"/>
      <c r="AG175" s="30"/>
      <c r="AH175" s="30"/>
      <c r="AI175" s="30"/>
      <c r="AJ175" s="30"/>
      <c r="AK175" s="30"/>
      <c r="AL175" s="30"/>
      <c r="AM175" s="30"/>
      <c r="AN175" s="30"/>
      <c r="AO175" s="30"/>
      <c r="AP175" s="30"/>
      <c r="AQ175" s="30"/>
    </row>
    <row r="176" spans="1:43">
      <c r="K176" s="87"/>
      <c r="V176" s="34"/>
      <c r="W176" s="34"/>
      <c r="X176" s="34"/>
      <c r="Y176" s="30"/>
      <c r="Z176" s="30"/>
      <c r="AA176" s="30"/>
      <c r="AB176" s="30"/>
      <c r="AC176" s="30"/>
      <c r="AD176" s="30"/>
      <c r="AE176" s="30"/>
      <c r="AF176" s="30"/>
      <c r="AG176" s="30"/>
      <c r="AH176" s="30"/>
      <c r="AI176" s="30"/>
      <c r="AJ176" s="30"/>
      <c r="AK176" s="30"/>
      <c r="AL176" s="30"/>
      <c r="AM176" s="30"/>
      <c r="AN176" s="30"/>
      <c r="AO176" s="30"/>
      <c r="AP176" s="30"/>
      <c r="AQ176" s="30"/>
    </row>
    <row r="177" spans="1:43">
      <c r="K177" s="87"/>
      <c r="V177" s="34"/>
      <c r="W177" s="34"/>
      <c r="X177" s="34"/>
      <c r="Y177" s="30"/>
      <c r="Z177" s="30"/>
      <c r="AA177" s="30"/>
      <c r="AB177" s="30"/>
      <c r="AC177" s="30"/>
      <c r="AD177" s="30"/>
      <c r="AE177" s="30"/>
      <c r="AF177" s="30"/>
      <c r="AG177" s="30"/>
      <c r="AH177" s="30"/>
      <c r="AI177" s="30"/>
      <c r="AJ177" s="30"/>
      <c r="AK177" s="30"/>
      <c r="AL177" s="30"/>
      <c r="AM177" s="30"/>
      <c r="AN177" s="30"/>
      <c r="AO177" s="30"/>
      <c r="AP177" s="30"/>
      <c r="AQ177" s="30"/>
    </row>
    <row r="178" spans="1:43">
      <c r="K178" s="87"/>
      <c r="V178" s="34"/>
      <c r="W178" s="34"/>
      <c r="X178" s="34"/>
      <c r="Y178" s="30"/>
      <c r="Z178" s="30"/>
      <c r="AA178" s="30"/>
      <c r="AB178" s="30"/>
      <c r="AC178" s="30"/>
      <c r="AD178" s="30"/>
      <c r="AE178" s="30"/>
      <c r="AF178" s="30"/>
      <c r="AG178" s="30"/>
      <c r="AH178" s="30"/>
      <c r="AI178" s="30"/>
      <c r="AJ178" s="30"/>
      <c r="AK178" s="30"/>
      <c r="AL178" s="30"/>
      <c r="AM178" s="30"/>
      <c r="AN178" s="30"/>
      <c r="AO178" s="30"/>
      <c r="AP178" s="30"/>
      <c r="AQ178" s="30"/>
    </row>
    <row r="179" spans="1:43">
      <c r="K179" s="87"/>
      <c r="V179" s="34"/>
      <c r="W179" s="34"/>
      <c r="X179" s="34"/>
      <c r="Y179" s="30"/>
      <c r="Z179" s="30"/>
      <c r="AA179" s="30"/>
      <c r="AB179" s="30"/>
      <c r="AC179" s="30"/>
      <c r="AD179" s="30"/>
      <c r="AE179" s="30"/>
      <c r="AF179" s="30"/>
      <c r="AG179" s="30"/>
      <c r="AH179" s="30"/>
      <c r="AI179" s="30"/>
      <c r="AJ179" s="30"/>
      <c r="AK179" s="30"/>
      <c r="AL179" s="30"/>
      <c r="AM179" s="30"/>
      <c r="AN179" s="30"/>
      <c r="AO179" s="30"/>
      <c r="AP179" s="30"/>
      <c r="AQ179" s="30"/>
    </row>
    <row r="180" spans="1:43">
      <c r="K180" s="87"/>
      <c r="V180" s="34"/>
      <c r="W180" s="34"/>
      <c r="X180" s="34"/>
      <c r="Y180" s="30"/>
      <c r="Z180" s="30"/>
      <c r="AA180" s="30"/>
      <c r="AB180" s="30"/>
      <c r="AC180" s="30"/>
      <c r="AD180" s="30"/>
      <c r="AE180" s="30"/>
      <c r="AF180" s="30"/>
      <c r="AG180" s="30"/>
      <c r="AH180" s="30"/>
      <c r="AI180" s="30"/>
      <c r="AJ180" s="30"/>
      <c r="AK180" s="30"/>
      <c r="AL180" s="30"/>
      <c r="AM180" s="30"/>
      <c r="AN180" s="30"/>
      <c r="AO180" s="30"/>
      <c r="AP180" s="30"/>
      <c r="AQ180" s="30"/>
    </row>
    <row r="181" spans="1:43">
      <c r="A181" s="64"/>
      <c r="K181" s="86"/>
      <c r="V181" s="34"/>
      <c r="W181" s="34"/>
      <c r="X181" s="34"/>
      <c r="Y181" s="30"/>
      <c r="Z181" s="30"/>
      <c r="AA181" s="30"/>
      <c r="AB181" s="30"/>
      <c r="AC181" s="30"/>
      <c r="AD181" s="30"/>
      <c r="AE181" s="30"/>
      <c r="AF181" s="30"/>
      <c r="AG181" s="30"/>
      <c r="AH181" s="30"/>
      <c r="AI181" s="30"/>
      <c r="AJ181" s="30"/>
      <c r="AK181" s="30"/>
      <c r="AL181" s="30"/>
      <c r="AM181" s="30"/>
      <c r="AN181" s="30"/>
      <c r="AO181" s="30"/>
      <c r="AP181" s="30"/>
      <c r="AQ181" s="30"/>
    </row>
    <row r="182" spans="1:43">
      <c r="A182" s="64"/>
      <c r="K182" s="86"/>
      <c r="V182" s="34"/>
      <c r="W182" s="34"/>
      <c r="X182" s="34"/>
      <c r="Y182" s="30"/>
      <c r="Z182" s="30"/>
      <c r="AA182" s="30"/>
      <c r="AB182" s="30"/>
      <c r="AC182" s="30"/>
      <c r="AD182" s="30"/>
      <c r="AE182" s="30"/>
      <c r="AF182" s="30"/>
      <c r="AG182" s="30"/>
      <c r="AH182" s="30"/>
      <c r="AI182" s="30"/>
      <c r="AJ182" s="30"/>
      <c r="AK182" s="30"/>
      <c r="AL182" s="30"/>
      <c r="AM182" s="30"/>
      <c r="AN182" s="30"/>
      <c r="AO182" s="30"/>
      <c r="AP182" s="30"/>
      <c r="AQ182" s="30"/>
    </row>
    <row r="183" spans="1:43">
      <c r="A183" s="64"/>
      <c r="K183" s="86"/>
      <c r="V183" s="34"/>
      <c r="W183" s="34"/>
      <c r="X183" s="34"/>
      <c r="Y183" s="30"/>
      <c r="Z183" s="30"/>
      <c r="AA183" s="30"/>
      <c r="AB183" s="30"/>
      <c r="AC183" s="30"/>
      <c r="AD183" s="30"/>
      <c r="AE183" s="30"/>
      <c r="AF183" s="30"/>
      <c r="AG183" s="30"/>
      <c r="AH183" s="30"/>
      <c r="AI183" s="30"/>
      <c r="AJ183" s="30"/>
      <c r="AK183" s="30"/>
      <c r="AL183" s="30"/>
      <c r="AM183" s="30"/>
      <c r="AN183" s="30"/>
      <c r="AO183" s="30"/>
      <c r="AP183" s="30"/>
      <c r="AQ183" s="30"/>
    </row>
    <row r="184" spans="1:43">
      <c r="A184" s="64"/>
      <c r="K184" s="86"/>
      <c r="V184" s="34"/>
      <c r="W184" s="34"/>
      <c r="X184" s="34"/>
      <c r="Y184" s="30"/>
      <c r="Z184" s="30"/>
      <c r="AA184" s="30"/>
      <c r="AB184" s="30"/>
      <c r="AC184" s="30"/>
      <c r="AD184" s="30"/>
      <c r="AE184" s="30"/>
      <c r="AF184" s="30"/>
      <c r="AG184" s="30"/>
      <c r="AH184" s="30"/>
      <c r="AI184" s="30"/>
      <c r="AJ184" s="30"/>
      <c r="AK184" s="30"/>
      <c r="AL184" s="30"/>
      <c r="AM184" s="30"/>
      <c r="AN184" s="30"/>
      <c r="AO184" s="30"/>
      <c r="AP184" s="30"/>
      <c r="AQ184" s="30"/>
    </row>
    <row r="185" spans="1:43">
      <c r="A185" s="64"/>
      <c r="K185" s="86"/>
      <c r="V185" s="34"/>
      <c r="W185" s="34"/>
      <c r="X185" s="34"/>
      <c r="Y185" s="30"/>
      <c r="Z185" s="30"/>
      <c r="AA185" s="30"/>
      <c r="AB185" s="30"/>
      <c r="AC185" s="30"/>
      <c r="AD185" s="30"/>
      <c r="AE185" s="30"/>
      <c r="AF185" s="30"/>
      <c r="AG185" s="30"/>
      <c r="AH185" s="30"/>
      <c r="AI185" s="30"/>
      <c r="AJ185" s="30"/>
      <c r="AK185" s="30"/>
      <c r="AL185" s="30"/>
      <c r="AM185" s="30"/>
      <c r="AN185" s="30"/>
      <c r="AO185" s="30"/>
      <c r="AP185" s="30"/>
      <c r="AQ185" s="30"/>
    </row>
    <row r="186" spans="1:43">
      <c r="A186" s="64"/>
      <c r="K186" s="86"/>
      <c r="V186" s="34"/>
      <c r="W186" s="34"/>
      <c r="X186" s="34"/>
      <c r="Y186" s="30"/>
      <c r="Z186" s="30"/>
      <c r="AA186" s="30"/>
      <c r="AB186" s="30"/>
      <c r="AC186" s="30"/>
      <c r="AD186" s="30"/>
      <c r="AE186" s="30"/>
      <c r="AF186" s="30"/>
      <c r="AG186" s="30"/>
      <c r="AH186" s="30"/>
      <c r="AI186" s="30"/>
      <c r="AJ186" s="30"/>
      <c r="AK186" s="30"/>
      <c r="AL186" s="30"/>
      <c r="AM186" s="30"/>
      <c r="AN186" s="30"/>
      <c r="AO186" s="30"/>
      <c r="AP186" s="30"/>
      <c r="AQ186" s="30"/>
    </row>
    <row r="187" spans="1:43">
      <c r="A187" s="64"/>
      <c r="K187" s="86"/>
      <c r="V187" s="34"/>
      <c r="W187" s="34"/>
      <c r="X187" s="34"/>
      <c r="Y187" s="30"/>
      <c r="Z187" s="30"/>
      <c r="AA187" s="30"/>
      <c r="AB187" s="30"/>
      <c r="AC187" s="30"/>
      <c r="AD187" s="30"/>
      <c r="AE187" s="30"/>
      <c r="AF187" s="30"/>
      <c r="AG187" s="30"/>
      <c r="AH187" s="30"/>
      <c r="AI187" s="30"/>
      <c r="AJ187" s="30"/>
      <c r="AK187" s="30"/>
      <c r="AL187" s="30"/>
      <c r="AM187" s="30"/>
      <c r="AN187" s="30"/>
      <c r="AO187" s="30"/>
      <c r="AP187" s="30"/>
      <c r="AQ187" s="30"/>
    </row>
    <row r="188" spans="1:43">
      <c r="A188" s="64"/>
      <c r="K188" s="86"/>
      <c r="V188" s="34"/>
      <c r="W188" s="34"/>
      <c r="X188" s="34"/>
      <c r="Y188" s="30"/>
      <c r="Z188" s="30"/>
      <c r="AA188" s="30"/>
      <c r="AB188" s="30"/>
      <c r="AC188" s="30"/>
      <c r="AD188" s="30"/>
      <c r="AE188" s="30"/>
      <c r="AF188" s="30"/>
      <c r="AG188" s="30"/>
      <c r="AH188" s="30"/>
      <c r="AI188" s="30"/>
      <c r="AJ188" s="30"/>
      <c r="AK188" s="30"/>
      <c r="AL188" s="30"/>
      <c r="AM188" s="30"/>
      <c r="AN188" s="30"/>
      <c r="AO188" s="30"/>
      <c r="AP188" s="30"/>
      <c r="AQ188" s="30"/>
    </row>
    <row r="189" spans="1:43">
      <c r="K189" s="87"/>
      <c r="V189" s="34"/>
      <c r="W189" s="34"/>
      <c r="X189" s="34"/>
      <c r="Y189" s="30"/>
      <c r="Z189" s="30"/>
      <c r="AA189" s="30"/>
      <c r="AB189" s="30"/>
      <c r="AC189" s="30"/>
      <c r="AD189" s="30"/>
      <c r="AE189" s="30"/>
      <c r="AF189" s="30"/>
      <c r="AG189" s="30"/>
      <c r="AH189" s="30"/>
      <c r="AI189" s="30"/>
      <c r="AJ189" s="30"/>
      <c r="AK189" s="30"/>
      <c r="AL189" s="30"/>
      <c r="AM189" s="30"/>
      <c r="AN189" s="30"/>
      <c r="AO189" s="30"/>
      <c r="AP189" s="30"/>
      <c r="AQ189" s="30"/>
    </row>
    <row r="190" spans="1:43">
      <c r="K190" s="87"/>
      <c r="V190" s="34"/>
      <c r="W190" s="34"/>
      <c r="X190" s="34"/>
      <c r="Y190" s="30"/>
      <c r="Z190" s="30"/>
      <c r="AA190" s="30"/>
      <c r="AB190" s="30"/>
      <c r="AC190" s="30"/>
      <c r="AD190" s="30"/>
      <c r="AE190" s="30"/>
      <c r="AF190" s="30"/>
      <c r="AG190" s="30"/>
      <c r="AH190" s="30"/>
      <c r="AI190" s="30"/>
      <c r="AJ190" s="30"/>
      <c r="AK190" s="30"/>
      <c r="AL190" s="30"/>
      <c r="AM190" s="30"/>
      <c r="AN190" s="30"/>
      <c r="AO190" s="30"/>
      <c r="AP190" s="30"/>
      <c r="AQ190" s="30"/>
    </row>
    <row r="191" spans="1:43">
      <c r="K191" s="87"/>
      <c r="V191" s="34"/>
      <c r="W191" s="34"/>
      <c r="X191" s="34"/>
      <c r="Y191" s="30"/>
      <c r="Z191" s="30"/>
      <c r="AA191" s="30"/>
      <c r="AB191" s="30"/>
      <c r="AC191" s="30"/>
      <c r="AD191" s="30"/>
      <c r="AE191" s="30"/>
      <c r="AF191" s="30"/>
      <c r="AG191" s="30"/>
      <c r="AH191" s="30"/>
      <c r="AI191" s="30"/>
      <c r="AJ191" s="30"/>
      <c r="AK191" s="30"/>
      <c r="AL191" s="30"/>
      <c r="AM191" s="30"/>
      <c r="AN191" s="30"/>
      <c r="AO191" s="30"/>
      <c r="AP191" s="30"/>
      <c r="AQ191" s="30"/>
    </row>
    <row r="192" spans="1:43">
      <c r="K192" s="87"/>
      <c r="V192" s="34"/>
      <c r="W192" s="34"/>
      <c r="X192" s="34"/>
      <c r="Y192" s="30"/>
      <c r="Z192" s="30"/>
      <c r="AA192" s="30"/>
      <c r="AB192" s="30"/>
      <c r="AC192" s="30"/>
      <c r="AD192" s="30"/>
      <c r="AE192" s="30"/>
      <c r="AF192" s="30"/>
      <c r="AG192" s="30"/>
      <c r="AH192" s="30"/>
      <c r="AI192" s="30"/>
      <c r="AJ192" s="30"/>
      <c r="AK192" s="30"/>
      <c r="AL192" s="30"/>
      <c r="AM192" s="30"/>
      <c r="AN192" s="30"/>
      <c r="AO192" s="30"/>
      <c r="AP192" s="30"/>
      <c r="AQ192" s="30"/>
    </row>
    <row r="193" spans="1:43">
      <c r="K193" s="87"/>
      <c r="V193" s="34"/>
      <c r="W193" s="34"/>
      <c r="X193" s="34"/>
      <c r="Y193" s="30"/>
      <c r="Z193" s="30"/>
      <c r="AA193" s="30"/>
      <c r="AB193" s="30"/>
      <c r="AC193" s="30"/>
      <c r="AD193" s="30"/>
      <c r="AE193" s="30"/>
      <c r="AF193" s="30"/>
      <c r="AG193" s="30"/>
      <c r="AH193" s="30"/>
      <c r="AI193" s="30"/>
      <c r="AJ193" s="30"/>
      <c r="AK193" s="30"/>
      <c r="AL193" s="30"/>
      <c r="AM193" s="30"/>
      <c r="AN193" s="30"/>
      <c r="AO193" s="30"/>
      <c r="AP193" s="30"/>
      <c r="AQ193" s="30"/>
    </row>
    <row r="194" spans="1:43">
      <c r="K194" s="87"/>
      <c r="V194" s="34"/>
      <c r="W194" s="34"/>
      <c r="X194" s="34"/>
      <c r="Y194" s="30"/>
      <c r="Z194" s="30"/>
      <c r="AA194" s="30"/>
      <c r="AB194" s="30"/>
      <c r="AC194" s="30"/>
      <c r="AD194" s="30"/>
      <c r="AE194" s="30"/>
      <c r="AF194" s="30"/>
      <c r="AG194" s="30"/>
      <c r="AH194" s="30"/>
      <c r="AI194" s="30"/>
      <c r="AJ194" s="30"/>
      <c r="AK194" s="30"/>
      <c r="AL194" s="30"/>
      <c r="AM194" s="30"/>
      <c r="AN194" s="30"/>
      <c r="AO194" s="30"/>
      <c r="AP194" s="30"/>
      <c r="AQ194" s="30"/>
    </row>
    <row r="195" spans="1:43">
      <c r="K195" s="87"/>
      <c r="V195" s="34"/>
      <c r="W195" s="34"/>
      <c r="X195" s="34"/>
      <c r="Y195" s="30"/>
      <c r="Z195" s="30"/>
      <c r="AA195" s="30"/>
      <c r="AB195" s="30"/>
      <c r="AC195" s="30"/>
      <c r="AD195" s="30"/>
      <c r="AE195" s="30"/>
      <c r="AF195" s="30"/>
      <c r="AG195" s="30"/>
      <c r="AH195" s="30"/>
      <c r="AI195" s="30"/>
      <c r="AJ195" s="30"/>
      <c r="AK195" s="30"/>
      <c r="AL195" s="30"/>
      <c r="AM195" s="30"/>
      <c r="AN195" s="30"/>
      <c r="AO195" s="30"/>
      <c r="AP195" s="30"/>
      <c r="AQ195" s="30"/>
    </row>
    <row r="196" spans="1:43">
      <c r="K196" s="87"/>
      <c r="V196" s="34"/>
      <c r="W196" s="34"/>
      <c r="X196" s="34"/>
      <c r="Y196" s="30"/>
      <c r="Z196" s="30"/>
      <c r="AA196" s="30"/>
      <c r="AB196" s="30"/>
      <c r="AC196" s="30"/>
      <c r="AD196" s="30"/>
      <c r="AE196" s="30"/>
      <c r="AF196" s="30"/>
      <c r="AG196" s="30"/>
      <c r="AH196" s="30"/>
      <c r="AI196" s="30"/>
      <c r="AJ196" s="30"/>
      <c r="AK196" s="30"/>
      <c r="AL196" s="30"/>
      <c r="AM196" s="30"/>
      <c r="AN196" s="30"/>
      <c r="AO196" s="30"/>
      <c r="AP196" s="30"/>
      <c r="AQ196" s="30"/>
    </row>
    <row r="197" spans="1:43">
      <c r="K197" s="87"/>
      <c r="V197" s="34"/>
      <c r="W197" s="34"/>
      <c r="X197" s="34"/>
      <c r="Y197" s="30"/>
      <c r="Z197" s="30"/>
      <c r="AA197" s="30"/>
      <c r="AB197" s="30"/>
      <c r="AC197" s="30"/>
      <c r="AD197" s="30"/>
      <c r="AE197" s="30"/>
      <c r="AF197" s="30"/>
      <c r="AG197" s="30"/>
      <c r="AH197" s="30"/>
      <c r="AI197" s="30"/>
      <c r="AJ197" s="30"/>
      <c r="AK197" s="30"/>
      <c r="AL197" s="30"/>
      <c r="AM197" s="30"/>
      <c r="AN197" s="30"/>
      <c r="AO197" s="30"/>
      <c r="AP197" s="30"/>
      <c r="AQ197" s="30"/>
    </row>
    <row r="198" spans="1:43">
      <c r="A198" s="64"/>
      <c r="K198" s="86"/>
      <c r="V198" s="34"/>
      <c r="W198" s="34"/>
      <c r="X198" s="34"/>
      <c r="Y198" s="30"/>
      <c r="Z198" s="30"/>
      <c r="AA198" s="30"/>
      <c r="AB198" s="30"/>
      <c r="AC198" s="30"/>
      <c r="AD198" s="30"/>
      <c r="AE198" s="30"/>
      <c r="AF198" s="30"/>
      <c r="AG198" s="30"/>
      <c r="AH198" s="30"/>
      <c r="AI198" s="30"/>
      <c r="AJ198" s="30"/>
      <c r="AK198" s="30"/>
      <c r="AL198" s="30"/>
      <c r="AM198" s="30"/>
      <c r="AN198" s="30"/>
      <c r="AO198" s="30"/>
      <c r="AP198" s="30"/>
      <c r="AQ198" s="30"/>
    </row>
    <row r="199" spans="1:43">
      <c r="A199" s="64"/>
      <c r="K199" s="86"/>
      <c r="V199" s="34"/>
      <c r="W199" s="34"/>
      <c r="X199" s="34"/>
      <c r="Y199" s="30"/>
      <c r="Z199" s="30"/>
      <c r="AA199" s="30"/>
      <c r="AB199" s="30"/>
      <c r="AC199" s="30"/>
      <c r="AD199" s="30"/>
      <c r="AE199" s="30"/>
      <c r="AF199" s="30"/>
      <c r="AG199" s="30"/>
      <c r="AH199" s="30"/>
      <c r="AI199" s="30"/>
      <c r="AJ199" s="30"/>
      <c r="AK199" s="30"/>
      <c r="AL199" s="30"/>
      <c r="AM199" s="30"/>
      <c r="AN199" s="30"/>
      <c r="AO199" s="30"/>
      <c r="AP199" s="30"/>
      <c r="AQ199" s="30"/>
    </row>
    <row r="200" spans="1:43">
      <c r="A200" s="64"/>
      <c r="K200" s="86"/>
      <c r="V200" s="34"/>
      <c r="W200" s="34"/>
      <c r="X200" s="34"/>
      <c r="Y200" s="30"/>
      <c r="Z200" s="30"/>
      <c r="AA200" s="30"/>
      <c r="AB200" s="30"/>
      <c r="AC200" s="30"/>
      <c r="AD200" s="30"/>
      <c r="AE200" s="30"/>
      <c r="AF200" s="30"/>
      <c r="AG200" s="30"/>
      <c r="AH200" s="30"/>
      <c r="AI200" s="30"/>
      <c r="AJ200" s="30"/>
      <c r="AK200" s="30"/>
      <c r="AL200" s="30"/>
      <c r="AM200" s="30"/>
      <c r="AN200" s="30"/>
      <c r="AO200" s="30"/>
      <c r="AP200" s="30"/>
      <c r="AQ200" s="30"/>
    </row>
    <row r="201" spans="1:43">
      <c r="A201" s="64"/>
      <c r="K201" s="86"/>
      <c r="V201" s="34"/>
      <c r="W201" s="34"/>
      <c r="X201" s="34"/>
      <c r="Y201" s="30"/>
      <c r="Z201" s="30"/>
      <c r="AA201" s="30"/>
      <c r="AB201" s="30"/>
      <c r="AC201" s="30"/>
      <c r="AD201" s="30"/>
      <c r="AE201" s="30"/>
      <c r="AF201" s="30"/>
      <c r="AG201" s="30"/>
      <c r="AH201" s="30"/>
      <c r="AI201" s="30"/>
      <c r="AJ201" s="30"/>
      <c r="AK201" s="30"/>
      <c r="AL201" s="30"/>
      <c r="AM201" s="30"/>
      <c r="AN201" s="30"/>
      <c r="AO201" s="30"/>
      <c r="AP201" s="30"/>
      <c r="AQ201" s="30"/>
    </row>
    <row r="202" spans="1:43">
      <c r="A202" s="64"/>
      <c r="K202" s="86"/>
      <c r="V202" s="34"/>
      <c r="W202" s="34"/>
      <c r="X202" s="34"/>
      <c r="Y202" s="30"/>
      <c r="Z202" s="30"/>
      <c r="AA202" s="30"/>
      <c r="AB202" s="30"/>
      <c r="AC202" s="30"/>
      <c r="AD202" s="30"/>
      <c r="AE202" s="30"/>
      <c r="AF202" s="30"/>
      <c r="AG202" s="30"/>
      <c r="AH202" s="30"/>
      <c r="AI202" s="30"/>
      <c r="AJ202" s="30"/>
      <c r="AK202" s="30"/>
      <c r="AL202" s="30"/>
      <c r="AM202" s="30"/>
      <c r="AN202" s="30"/>
      <c r="AO202" s="30"/>
      <c r="AP202" s="30"/>
      <c r="AQ202" s="30"/>
    </row>
    <row r="203" spans="1:43">
      <c r="A203" s="64"/>
      <c r="K203" s="86"/>
      <c r="V203" s="34"/>
      <c r="W203" s="34"/>
      <c r="X203" s="34"/>
      <c r="Y203" s="30"/>
      <c r="Z203" s="30"/>
      <c r="AA203" s="30"/>
      <c r="AB203" s="30"/>
      <c r="AC203" s="30"/>
      <c r="AD203" s="30"/>
      <c r="AE203" s="30"/>
      <c r="AF203" s="30"/>
      <c r="AG203" s="30"/>
      <c r="AH203" s="30"/>
      <c r="AI203" s="30"/>
      <c r="AJ203" s="30"/>
      <c r="AK203" s="30"/>
      <c r="AL203" s="30"/>
      <c r="AM203" s="30"/>
      <c r="AN203" s="30"/>
      <c r="AO203" s="30"/>
      <c r="AP203" s="30"/>
      <c r="AQ203" s="30"/>
    </row>
    <row r="204" spans="1:43">
      <c r="A204" s="64"/>
      <c r="K204" s="86"/>
      <c r="V204" s="34"/>
      <c r="W204" s="34"/>
      <c r="X204" s="34"/>
      <c r="Y204" s="30"/>
      <c r="Z204" s="30"/>
      <c r="AA204" s="30"/>
      <c r="AB204" s="30"/>
      <c r="AC204" s="30"/>
      <c r="AD204" s="30"/>
      <c r="AE204" s="30"/>
      <c r="AF204" s="30"/>
      <c r="AG204" s="30"/>
      <c r="AH204" s="30"/>
      <c r="AI204" s="30"/>
      <c r="AJ204" s="30"/>
      <c r="AK204" s="30"/>
      <c r="AL204" s="30"/>
      <c r="AM204" s="30"/>
      <c r="AN204" s="30"/>
      <c r="AO204" s="30"/>
      <c r="AP204" s="30"/>
      <c r="AQ204" s="30"/>
    </row>
    <row r="205" spans="1:43">
      <c r="A205" s="64"/>
      <c r="K205" s="86"/>
      <c r="V205" s="34"/>
      <c r="W205" s="34"/>
      <c r="X205" s="34"/>
      <c r="Y205" s="30"/>
      <c r="Z205" s="30"/>
      <c r="AA205" s="30"/>
      <c r="AB205" s="30"/>
      <c r="AC205" s="30"/>
      <c r="AD205" s="30"/>
      <c r="AE205" s="30"/>
      <c r="AF205" s="30"/>
      <c r="AG205" s="30"/>
      <c r="AH205" s="30"/>
      <c r="AI205" s="30"/>
      <c r="AJ205" s="30"/>
      <c r="AK205" s="30"/>
      <c r="AL205" s="30"/>
      <c r="AM205" s="30"/>
      <c r="AN205" s="30"/>
      <c r="AO205" s="30"/>
      <c r="AP205" s="30"/>
      <c r="AQ205" s="30"/>
    </row>
    <row r="206" spans="1:43">
      <c r="K206" s="87"/>
      <c r="V206" s="34"/>
      <c r="W206" s="34"/>
      <c r="X206" s="34"/>
      <c r="Y206" s="30"/>
      <c r="Z206" s="30"/>
      <c r="AA206" s="30"/>
      <c r="AB206" s="30"/>
      <c r="AC206" s="30"/>
      <c r="AD206" s="30"/>
      <c r="AE206" s="30"/>
      <c r="AF206" s="30"/>
      <c r="AG206" s="30"/>
      <c r="AH206" s="30"/>
      <c r="AI206" s="30"/>
      <c r="AJ206" s="30"/>
      <c r="AK206" s="30"/>
      <c r="AL206" s="30"/>
      <c r="AM206" s="30"/>
      <c r="AN206" s="30"/>
      <c r="AO206" s="30"/>
      <c r="AP206" s="30"/>
      <c r="AQ206" s="30"/>
    </row>
    <row r="207" spans="1:43">
      <c r="K207" s="87"/>
      <c r="V207" s="34"/>
      <c r="W207" s="34"/>
      <c r="X207" s="34"/>
      <c r="Y207" s="30"/>
      <c r="Z207" s="30"/>
      <c r="AA207" s="30"/>
      <c r="AB207" s="30"/>
      <c r="AC207" s="30"/>
      <c r="AD207" s="30"/>
      <c r="AE207" s="30"/>
      <c r="AF207" s="30"/>
      <c r="AG207" s="30"/>
      <c r="AH207" s="30"/>
      <c r="AI207" s="30"/>
      <c r="AJ207" s="30"/>
      <c r="AK207" s="30"/>
      <c r="AL207" s="30"/>
      <c r="AM207" s="30"/>
      <c r="AN207" s="30"/>
      <c r="AO207" s="30"/>
      <c r="AP207" s="30"/>
      <c r="AQ207" s="30"/>
    </row>
    <row r="208" spans="1:43">
      <c r="K208" s="87"/>
      <c r="V208" s="34"/>
      <c r="W208" s="34"/>
      <c r="X208" s="34"/>
      <c r="Y208" s="30"/>
      <c r="Z208" s="30"/>
      <c r="AA208" s="30"/>
      <c r="AB208" s="30"/>
      <c r="AC208" s="30"/>
      <c r="AD208" s="30"/>
      <c r="AE208" s="30"/>
      <c r="AF208" s="30"/>
      <c r="AG208" s="30"/>
      <c r="AH208" s="30"/>
      <c r="AI208" s="30"/>
      <c r="AJ208" s="30"/>
      <c r="AK208" s="30"/>
      <c r="AL208" s="30"/>
      <c r="AM208" s="30"/>
      <c r="AN208" s="30"/>
      <c r="AO208" s="30"/>
      <c r="AP208" s="30"/>
      <c r="AQ208" s="30"/>
    </row>
    <row r="209" spans="1:43">
      <c r="K209" s="87"/>
      <c r="V209" s="34"/>
      <c r="W209" s="34"/>
      <c r="X209" s="34"/>
      <c r="Y209" s="30"/>
      <c r="Z209" s="30"/>
      <c r="AA209" s="30"/>
      <c r="AB209" s="30"/>
      <c r="AC209" s="30"/>
      <c r="AD209" s="30"/>
      <c r="AE209" s="30"/>
      <c r="AF209" s="30"/>
      <c r="AG209" s="30"/>
      <c r="AH209" s="30"/>
      <c r="AI209" s="30"/>
      <c r="AJ209" s="30"/>
      <c r="AK209" s="30"/>
      <c r="AL209" s="30"/>
      <c r="AM209" s="30"/>
      <c r="AN209" s="30"/>
      <c r="AO209" s="30"/>
      <c r="AP209" s="30"/>
      <c r="AQ209" s="30"/>
    </row>
    <row r="210" spans="1:43">
      <c r="K210" s="87"/>
      <c r="V210" s="34"/>
      <c r="W210" s="34"/>
      <c r="X210" s="34"/>
      <c r="Y210" s="30"/>
      <c r="Z210" s="30"/>
      <c r="AA210" s="30"/>
      <c r="AB210" s="30"/>
      <c r="AC210" s="30"/>
      <c r="AD210" s="30"/>
      <c r="AE210" s="30"/>
      <c r="AF210" s="30"/>
      <c r="AG210" s="30"/>
      <c r="AH210" s="30"/>
      <c r="AI210" s="30"/>
      <c r="AJ210" s="30"/>
      <c r="AK210" s="30"/>
      <c r="AL210" s="30"/>
      <c r="AM210" s="30"/>
      <c r="AN210" s="30"/>
      <c r="AO210" s="30"/>
      <c r="AP210" s="30"/>
      <c r="AQ210" s="30"/>
    </row>
    <row r="211" spans="1:43">
      <c r="K211" s="87"/>
      <c r="V211" s="34"/>
      <c r="W211" s="34"/>
      <c r="X211" s="34"/>
      <c r="Y211" s="30"/>
      <c r="Z211" s="30"/>
      <c r="AA211" s="30"/>
      <c r="AB211" s="30"/>
      <c r="AC211" s="30"/>
      <c r="AD211" s="30"/>
      <c r="AE211" s="30"/>
      <c r="AF211" s="30"/>
      <c r="AG211" s="30"/>
      <c r="AH211" s="30"/>
      <c r="AI211" s="30"/>
      <c r="AJ211" s="30"/>
      <c r="AK211" s="30"/>
      <c r="AL211" s="30"/>
      <c r="AM211" s="30"/>
      <c r="AN211" s="30"/>
      <c r="AO211" s="30"/>
      <c r="AP211" s="30"/>
      <c r="AQ211" s="30"/>
    </row>
    <row r="212" spans="1:43">
      <c r="K212" s="87"/>
      <c r="V212" s="34"/>
      <c r="W212" s="34"/>
      <c r="X212" s="34"/>
      <c r="Y212" s="30"/>
      <c r="Z212" s="30"/>
      <c r="AA212" s="30"/>
      <c r="AB212" s="30"/>
      <c r="AC212" s="30"/>
      <c r="AD212" s="30"/>
      <c r="AE212" s="30"/>
      <c r="AF212" s="30"/>
      <c r="AG212" s="30"/>
      <c r="AH212" s="30"/>
      <c r="AI212" s="30"/>
      <c r="AJ212" s="30"/>
      <c r="AK212" s="30"/>
      <c r="AL212" s="30"/>
      <c r="AM212" s="30"/>
      <c r="AN212" s="30"/>
      <c r="AO212" s="30"/>
      <c r="AP212" s="30"/>
      <c r="AQ212" s="30"/>
    </row>
    <row r="213" spans="1:43">
      <c r="K213" s="87"/>
      <c r="V213" s="34"/>
      <c r="W213" s="34"/>
      <c r="X213" s="34"/>
      <c r="Y213" s="30"/>
      <c r="Z213" s="30"/>
      <c r="AA213" s="30"/>
      <c r="AB213" s="30"/>
      <c r="AC213" s="30"/>
      <c r="AD213" s="30"/>
      <c r="AE213" s="30"/>
      <c r="AF213" s="30"/>
      <c r="AG213" s="30"/>
      <c r="AH213" s="30"/>
      <c r="AI213" s="30"/>
      <c r="AJ213" s="30"/>
      <c r="AK213" s="30"/>
      <c r="AL213" s="30"/>
      <c r="AM213" s="30"/>
      <c r="AN213" s="30"/>
      <c r="AO213" s="30"/>
      <c r="AP213" s="30"/>
      <c r="AQ213" s="30"/>
    </row>
    <row r="214" spans="1:43">
      <c r="K214" s="87"/>
      <c r="V214" s="34"/>
      <c r="W214" s="34"/>
      <c r="X214" s="34"/>
      <c r="Y214" s="30"/>
      <c r="Z214" s="30"/>
      <c r="AA214" s="30"/>
      <c r="AB214" s="30"/>
      <c r="AC214" s="30"/>
      <c r="AD214" s="30"/>
      <c r="AE214" s="30"/>
      <c r="AF214" s="30"/>
      <c r="AG214" s="30"/>
      <c r="AH214" s="30"/>
      <c r="AI214" s="30"/>
      <c r="AJ214" s="30"/>
      <c r="AK214" s="30"/>
      <c r="AL214" s="30"/>
      <c r="AM214" s="30"/>
      <c r="AN214" s="30"/>
      <c r="AO214" s="30"/>
      <c r="AP214" s="30"/>
      <c r="AQ214" s="30"/>
    </row>
    <row r="215" spans="1:43">
      <c r="A215" s="64"/>
      <c r="K215" s="86"/>
      <c r="V215" s="34"/>
      <c r="W215" s="34"/>
      <c r="X215" s="34"/>
      <c r="Y215" s="30"/>
      <c r="Z215" s="30"/>
      <c r="AA215" s="30"/>
      <c r="AB215" s="30"/>
      <c r="AC215" s="30"/>
      <c r="AD215" s="30"/>
      <c r="AE215" s="30"/>
      <c r="AF215" s="30"/>
      <c r="AG215" s="30"/>
      <c r="AH215" s="30"/>
      <c r="AI215" s="30"/>
      <c r="AJ215" s="30"/>
      <c r="AK215" s="30"/>
      <c r="AL215" s="30"/>
      <c r="AM215" s="30"/>
      <c r="AN215" s="30"/>
      <c r="AO215" s="30"/>
      <c r="AP215" s="30"/>
      <c r="AQ215" s="30"/>
    </row>
    <row r="216" spans="1:43">
      <c r="A216" s="64"/>
      <c r="K216" s="86"/>
      <c r="V216" s="34"/>
      <c r="W216" s="34"/>
      <c r="X216" s="34"/>
      <c r="Y216" s="30"/>
      <c r="Z216" s="30"/>
      <c r="AA216" s="30"/>
      <c r="AB216" s="30"/>
      <c r="AC216" s="30"/>
      <c r="AD216" s="30"/>
      <c r="AE216" s="30"/>
      <c r="AF216" s="30"/>
      <c r="AG216" s="30"/>
      <c r="AH216" s="30"/>
      <c r="AI216" s="30"/>
      <c r="AJ216" s="30"/>
      <c r="AK216" s="30"/>
      <c r="AL216" s="30"/>
      <c r="AM216" s="30"/>
      <c r="AN216" s="30"/>
      <c r="AO216" s="30"/>
      <c r="AP216" s="30"/>
      <c r="AQ216" s="30"/>
    </row>
    <row r="217" spans="1:43">
      <c r="A217" s="64"/>
      <c r="K217" s="86"/>
      <c r="V217" s="34"/>
      <c r="W217" s="34"/>
      <c r="X217" s="34"/>
      <c r="Y217" s="30"/>
      <c r="Z217" s="30"/>
      <c r="AA217" s="30"/>
      <c r="AB217" s="30"/>
      <c r="AC217" s="30"/>
      <c r="AD217" s="30"/>
      <c r="AE217" s="30"/>
      <c r="AF217" s="30"/>
      <c r="AG217" s="30"/>
      <c r="AH217" s="30"/>
      <c r="AI217" s="30"/>
      <c r="AJ217" s="30"/>
      <c r="AK217" s="30"/>
      <c r="AL217" s="30"/>
      <c r="AM217" s="30"/>
      <c r="AN217" s="30"/>
      <c r="AO217" s="30"/>
      <c r="AP217" s="30"/>
      <c r="AQ217" s="30"/>
    </row>
    <row r="218" spans="1:43">
      <c r="A218" s="64"/>
      <c r="K218" s="86"/>
      <c r="V218" s="34"/>
      <c r="W218" s="34"/>
      <c r="X218" s="34"/>
      <c r="Y218" s="30"/>
      <c r="Z218" s="30"/>
      <c r="AA218" s="30"/>
      <c r="AB218" s="30"/>
      <c r="AC218" s="30"/>
      <c r="AD218" s="30"/>
      <c r="AE218" s="30"/>
      <c r="AF218" s="30"/>
      <c r="AG218" s="30"/>
      <c r="AH218" s="30"/>
      <c r="AI218" s="30"/>
      <c r="AJ218" s="30"/>
      <c r="AK218" s="30"/>
      <c r="AL218" s="30"/>
      <c r="AM218" s="30"/>
      <c r="AN218" s="30"/>
      <c r="AO218" s="30"/>
      <c r="AP218" s="30"/>
      <c r="AQ218" s="30"/>
    </row>
    <row r="219" spans="1:43">
      <c r="A219" s="64"/>
      <c r="K219" s="64"/>
      <c r="V219" s="34"/>
      <c r="W219" s="34"/>
      <c r="X219" s="34"/>
    </row>
    <row r="220" spans="1:43">
      <c r="A220" s="64"/>
      <c r="K220" s="64"/>
      <c r="V220" s="34"/>
      <c r="W220" s="34"/>
      <c r="X220" s="34"/>
    </row>
    <row r="221" spans="1:43">
      <c r="A221" s="64"/>
      <c r="K221" s="64"/>
      <c r="V221" s="34"/>
      <c r="W221" s="34"/>
      <c r="X221" s="34"/>
    </row>
    <row r="222" spans="1:43">
      <c r="A222" s="64"/>
      <c r="K222" s="64"/>
      <c r="V222" s="34"/>
      <c r="W222" s="34"/>
      <c r="X222" s="34"/>
    </row>
    <row r="223" spans="1:43">
      <c r="V223" s="34"/>
      <c r="W223" s="34"/>
      <c r="X223" s="34"/>
    </row>
    <row r="224" spans="1:43">
      <c r="V224" s="34"/>
      <c r="W224" s="34"/>
      <c r="X224" s="34"/>
    </row>
    <row r="225" spans="1:24">
      <c r="V225" s="34"/>
      <c r="W225" s="34"/>
      <c r="X225" s="34"/>
    </row>
    <row r="226" spans="1:24">
      <c r="V226" s="34"/>
      <c r="W226" s="34"/>
      <c r="X226" s="34"/>
    </row>
    <row r="227" spans="1:24">
      <c r="V227" s="34"/>
      <c r="W227" s="34"/>
      <c r="X227" s="34"/>
    </row>
    <row r="228" spans="1:24">
      <c r="V228" s="34"/>
      <c r="W228" s="34"/>
      <c r="X228" s="34"/>
    </row>
    <row r="232" spans="1:24">
      <c r="A232" s="64"/>
      <c r="K232" s="64"/>
    </row>
    <row r="233" spans="1:24">
      <c r="A233" s="64"/>
      <c r="K233" s="64"/>
    </row>
    <row r="234" spans="1:24">
      <c r="A234" s="64"/>
      <c r="K234" s="64"/>
    </row>
    <row r="235" spans="1:24">
      <c r="A235" s="64"/>
      <c r="K235" s="64"/>
    </row>
    <row r="236" spans="1:24">
      <c r="A236" s="64"/>
      <c r="K236" s="64"/>
    </row>
    <row r="237" spans="1:24">
      <c r="A237" s="64"/>
      <c r="K237" s="64"/>
    </row>
    <row r="238" spans="1:24">
      <c r="A238" s="64"/>
      <c r="K238" s="64"/>
    </row>
    <row r="239" spans="1:24">
      <c r="A239" s="64"/>
      <c r="K239" s="64"/>
    </row>
    <row r="251" spans="1:11">
      <c r="A251" s="64"/>
      <c r="K251" s="64"/>
    </row>
    <row r="252" spans="1:11">
      <c r="A252" s="64"/>
      <c r="K252" s="64"/>
    </row>
    <row r="253" spans="1:11">
      <c r="A253" s="64"/>
      <c r="K253" s="64"/>
    </row>
    <row r="254" spans="1:11">
      <c r="A254" s="64"/>
      <c r="K254" s="64"/>
    </row>
    <row r="255" spans="1:11">
      <c r="A255" s="64"/>
      <c r="K255" s="64"/>
    </row>
    <row r="256" spans="1:11">
      <c r="A256" s="64"/>
      <c r="K256" s="64"/>
    </row>
    <row r="257" spans="1:11">
      <c r="A257" s="64"/>
      <c r="K257" s="64"/>
    </row>
    <row r="258" spans="1:11">
      <c r="A258" s="64"/>
      <c r="K258" s="64"/>
    </row>
    <row r="268" spans="1:11">
      <c r="A268" s="64"/>
      <c r="K268" s="64"/>
    </row>
    <row r="269" spans="1:11">
      <c r="A269" s="64"/>
      <c r="K269" s="64"/>
    </row>
    <row r="270" spans="1:11">
      <c r="A270" s="64"/>
      <c r="K270" s="64"/>
    </row>
    <row r="271" spans="1:11">
      <c r="A271" s="64"/>
      <c r="K271" s="64"/>
    </row>
    <row r="272" spans="1:11">
      <c r="A272" s="64"/>
      <c r="K272" s="64"/>
    </row>
    <row r="273" spans="1:11">
      <c r="A273" s="64"/>
      <c r="K273" s="64"/>
    </row>
    <row r="274" spans="1:11">
      <c r="A274" s="64"/>
      <c r="K274" s="64"/>
    </row>
    <row r="275" spans="1:11">
      <c r="A275" s="64"/>
      <c r="K275" s="64"/>
    </row>
    <row r="285" spans="1:11">
      <c r="A285" s="64"/>
      <c r="K285" s="64"/>
    </row>
    <row r="286" spans="1:11">
      <c r="A286" s="64"/>
      <c r="K286" s="64"/>
    </row>
    <row r="287" spans="1:11">
      <c r="A287" s="64"/>
      <c r="K287" s="64"/>
    </row>
    <row r="288" spans="1:11">
      <c r="A288" s="64"/>
      <c r="K288" s="64"/>
    </row>
    <row r="289" spans="1:11">
      <c r="A289" s="64"/>
      <c r="K289" s="64"/>
    </row>
    <row r="290" spans="1:11">
      <c r="A290" s="64"/>
      <c r="K290" s="64"/>
    </row>
    <row r="291" spans="1:11">
      <c r="A291" s="64"/>
      <c r="K291" s="64"/>
    </row>
    <row r="292" spans="1:11">
      <c r="A292" s="64"/>
      <c r="K292" s="64"/>
    </row>
    <row r="302" spans="1:11">
      <c r="A302" s="64"/>
      <c r="K302" s="64"/>
    </row>
    <row r="303" spans="1:11">
      <c r="A303" s="64"/>
      <c r="K303" s="64"/>
    </row>
    <row r="304" spans="1:11">
      <c r="A304" s="64"/>
      <c r="K304" s="64"/>
    </row>
    <row r="305" spans="1:11">
      <c r="A305" s="64"/>
      <c r="K305" s="64"/>
    </row>
    <row r="306" spans="1:11">
      <c r="A306" s="64"/>
      <c r="K306" s="64"/>
    </row>
    <row r="307" spans="1:11">
      <c r="A307" s="64"/>
      <c r="K307" s="64"/>
    </row>
    <row r="308" spans="1:11">
      <c r="A308" s="64"/>
      <c r="K308" s="64"/>
    </row>
    <row r="309" spans="1:11">
      <c r="A309" s="64"/>
      <c r="K309" s="64"/>
    </row>
    <row r="319" spans="1:11">
      <c r="A319" s="64"/>
      <c r="K319" s="64"/>
    </row>
    <row r="320" spans="1:11">
      <c r="A320" s="64"/>
      <c r="K320" s="64"/>
    </row>
    <row r="321" spans="1:11">
      <c r="A321" s="64"/>
      <c r="K321" s="64"/>
    </row>
    <row r="322" spans="1:11">
      <c r="A322" s="64"/>
      <c r="K322" s="64"/>
    </row>
    <row r="323" spans="1:11">
      <c r="A323" s="64"/>
      <c r="K323" s="64"/>
    </row>
    <row r="324" spans="1:11">
      <c r="A324" s="64"/>
      <c r="K324" s="64"/>
    </row>
    <row r="325" spans="1:11">
      <c r="A325" s="64"/>
      <c r="K325" s="64"/>
    </row>
    <row r="326" spans="1:11">
      <c r="A326" s="64"/>
      <c r="K326" s="64"/>
    </row>
    <row r="336" spans="1:11">
      <c r="A336" s="64"/>
      <c r="K336" s="64"/>
    </row>
    <row r="337" spans="1:11">
      <c r="A337" s="64"/>
      <c r="K337" s="64"/>
    </row>
    <row r="338" spans="1:11">
      <c r="A338" s="64"/>
      <c r="K338" s="64"/>
    </row>
    <row r="339" spans="1:11">
      <c r="A339" s="64"/>
      <c r="K339" s="64"/>
    </row>
    <row r="340" spans="1:11">
      <c r="A340" s="64"/>
      <c r="K340" s="64"/>
    </row>
    <row r="341" spans="1:11">
      <c r="A341" s="64"/>
      <c r="K341" s="64"/>
    </row>
    <row r="342" spans="1:11">
      <c r="A342" s="64"/>
      <c r="K342" s="64"/>
    </row>
    <row r="343" spans="1:11">
      <c r="A343" s="64"/>
      <c r="K343" s="64"/>
    </row>
    <row r="353" spans="1:11">
      <c r="A353" s="64"/>
      <c r="K353" s="64"/>
    </row>
    <row r="354" spans="1:11">
      <c r="A354" s="64"/>
      <c r="K354" s="64"/>
    </row>
    <row r="355" spans="1:11">
      <c r="A355" s="64"/>
      <c r="K355" s="64"/>
    </row>
    <row r="356" spans="1:11">
      <c r="A356" s="64"/>
      <c r="K356" s="64"/>
    </row>
    <row r="357" spans="1:11">
      <c r="A357" s="64"/>
      <c r="K357" s="64"/>
    </row>
    <row r="358" spans="1:11">
      <c r="A358" s="64"/>
      <c r="K358" s="64"/>
    </row>
    <row r="359" spans="1:11">
      <c r="A359" s="64"/>
      <c r="K359" s="64"/>
    </row>
    <row r="360" spans="1:11">
      <c r="A360" s="64"/>
      <c r="K360" s="64"/>
    </row>
    <row r="370" spans="1:11">
      <c r="A370" s="64"/>
      <c r="K370" s="64"/>
    </row>
    <row r="371" spans="1:11">
      <c r="A371" s="64"/>
      <c r="K371" s="64"/>
    </row>
    <row r="372" spans="1:11">
      <c r="A372" s="64"/>
      <c r="K372" s="64"/>
    </row>
    <row r="373" spans="1:11">
      <c r="A373" s="64"/>
      <c r="K373" s="64"/>
    </row>
    <row r="374" spans="1:11">
      <c r="A374" s="64"/>
      <c r="K374" s="64"/>
    </row>
    <row r="375" spans="1:11">
      <c r="A375" s="64"/>
      <c r="K375" s="64"/>
    </row>
    <row r="376" spans="1:11">
      <c r="A376" s="64"/>
      <c r="K376" s="64"/>
    </row>
    <row r="377" spans="1:11">
      <c r="A377" s="64"/>
      <c r="K377" s="64"/>
    </row>
    <row r="387" spans="1:11">
      <c r="A387" s="64"/>
      <c r="K387" s="64"/>
    </row>
    <row r="388" spans="1:11">
      <c r="A388" s="64"/>
      <c r="K388" s="64"/>
    </row>
    <row r="389" spans="1:11">
      <c r="A389" s="64"/>
      <c r="K389" s="64"/>
    </row>
    <row r="390" spans="1:11">
      <c r="A390" s="64"/>
      <c r="K390" s="64"/>
    </row>
    <row r="391" spans="1:11">
      <c r="A391" s="64"/>
      <c r="K391" s="64"/>
    </row>
    <row r="392" spans="1:11">
      <c r="A392" s="64"/>
      <c r="K392" s="64"/>
    </row>
    <row r="393" spans="1:11">
      <c r="A393" s="64"/>
      <c r="K393" s="64"/>
    </row>
    <row r="394" spans="1:11">
      <c r="A394" s="64"/>
      <c r="K394" s="64"/>
    </row>
    <row r="404" spans="1:11">
      <c r="A404" s="64"/>
      <c r="K404" s="64"/>
    </row>
    <row r="405" spans="1:11">
      <c r="A405" s="64"/>
      <c r="K405" s="64"/>
    </row>
    <row r="406" spans="1:11">
      <c r="A406" s="64"/>
      <c r="K406" s="64"/>
    </row>
    <row r="407" spans="1:11">
      <c r="A407" s="64"/>
      <c r="K407" s="64"/>
    </row>
    <row r="408" spans="1:11">
      <c r="A408" s="64"/>
      <c r="K408" s="64"/>
    </row>
    <row r="409" spans="1:11">
      <c r="A409" s="64"/>
      <c r="K409" s="64"/>
    </row>
    <row r="410" spans="1:11">
      <c r="A410" s="64"/>
      <c r="K410" s="64"/>
    </row>
    <row r="411" spans="1:11">
      <c r="A411" s="64"/>
      <c r="K411" s="64"/>
    </row>
    <row r="421" spans="1:11">
      <c r="A421" s="64"/>
      <c r="K421" s="64"/>
    </row>
    <row r="422" spans="1:11">
      <c r="A422" s="64"/>
      <c r="K422" s="64"/>
    </row>
    <row r="423" spans="1:11">
      <c r="A423" s="64"/>
      <c r="K423" s="64"/>
    </row>
    <row r="424" spans="1:11">
      <c r="A424" s="64"/>
      <c r="K424" s="64"/>
    </row>
    <row r="425" spans="1:11">
      <c r="A425" s="64"/>
      <c r="K425" s="64"/>
    </row>
    <row r="426" spans="1:11">
      <c r="A426" s="64"/>
      <c r="K426" s="64"/>
    </row>
    <row r="427" spans="1:11">
      <c r="A427" s="64"/>
      <c r="K427" s="64"/>
    </row>
    <row r="428" spans="1:11">
      <c r="A428" s="64"/>
      <c r="K428" s="64"/>
    </row>
    <row r="438" spans="1:11">
      <c r="A438" s="64"/>
      <c r="K438" s="64"/>
    </row>
    <row r="439" spans="1:11">
      <c r="A439" s="64"/>
      <c r="K439" s="64"/>
    </row>
    <row r="440" spans="1:11">
      <c r="A440" s="64"/>
      <c r="K440" s="64"/>
    </row>
    <row r="441" spans="1:11">
      <c r="A441" s="64"/>
      <c r="K441" s="64"/>
    </row>
    <row r="442" spans="1:11">
      <c r="A442" s="64"/>
      <c r="K442" s="64"/>
    </row>
    <row r="443" spans="1:11">
      <c r="A443" s="64"/>
      <c r="K443" s="64"/>
    </row>
    <row r="444" spans="1:11">
      <c r="A444" s="64"/>
      <c r="K444" s="64"/>
    </row>
    <row r="445" spans="1:11">
      <c r="A445" s="64"/>
      <c r="K445" s="64"/>
    </row>
    <row r="455" spans="1:11">
      <c r="A455" s="64"/>
      <c r="K455" s="64"/>
    </row>
    <row r="456" spans="1:11">
      <c r="A456" s="64"/>
      <c r="K456" s="64"/>
    </row>
    <row r="457" spans="1:11">
      <c r="A457" s="64"/>
      <c r="K457" s="64"/>
    </row>
    <row r="458" spans="1:11">
      <c r="A458" s="64"/>
      <c r="K458" s="64"/>
    </row>
    <row r="459" spans="1:11">
      <c r="A459" s="64"/>
      <c r="K459" s="64"/>
    </row>
    <row r="460" spans="1:11">
      <c r="A460" s="64"/>
      <c r="K460" s="64"/>
    </row>
    <row r="461" spans="1:11">
      <c r="A461" s="64"/>
      <c r="K461" s="64"/>
    </row>
    <row r="462" spans="1:11">
      <c r="A462" s="64"/>
      <c r="K462" s="64"/>
    </row>
    <row r="472" spans="1:11">
      <c r="A472" s="64"/>
      <c r="K472" s="64"/>
    </row>
    <row r="473" spans="1:11">
      <c r="A473" s="64"/>
      <c r="K473" s="64"/>
    </row>
    <row r="474" spans="1:11">
      <c r="A474" s="64"/>
      <c r="K474" s="64"/>
    </row>
    <row r="475" spans="1:11">
      <c r="A475" s="64"/>
      <c r="K475" s="64"/>
    </row>
    <row r="476" spans="1:11">
      <c r="A476" s="64"/>
      <c r="K476" s="64"/>
    </row>
    <row r="477" spans="1:11">
      <c r="A477" s="64"/>
      <c r="K477" s="64"/>
    </row>
    <row r="478" spans="1:11">
      <c r="A478" s="64"/>
      <c r="K478" s="64"/>
    </row>
    <row r="479" spans="1:11">
      <c r="A479" s="64"/>
      <c r="K479" s="64"/>
    </row>
    <row r="489" spans="1:11">
      <c r="A489" s="64"/>
      <c r="K489" s="64"/>
    </row>
    <row r="490" spans="1:11">
      <c r="A490" s="64"/>
      <c r="K490" s="64"/>
    </row>
    <row r="491" spans="1:11">
      <c r="A491" s="64"/>
      <c r="K491" s="64"/>
    </row>
    <row r="492" spans="1:11">
      <c r="A492" s="64"/>
      <c r="K492" s="64"/>
    </row>
    <row r="493" spans="1:11">
      <c r="A493" s="64"/>
      <c r="K493" s="64"/>
    </row>
    <row r="494" spans="1:11">
      <c r="A494" s="64"/>
      <c r="K494" s="64"/>
    </row>
    <row r="495" spans="1:11">
      <c r="A495" s="64"/>
      <c r="K495" s="64"/>
    </row>
    <row r="496" spans="1:11">
      <c r="A496" s="64"/>
      <c r="K496" s="64"/>
    </row>
    <row r="506" spans="1:11">
      <c r="A506" s="64"/>
      <c r="K506" s="64"/>
    </row>
    <row r="507" spans="1:11">
      <c r="A507" s="64"/>
      <c r="K507" s="64"/>
    </row>
    <row r="508" spans="1:11">
      <c r="A508" s="64"/>
      <c r="K508" s="64"/>
    </row>
    <row r="509" spans="1:11">
      <c r="A509" s="64"/>
      <c r="K509" s="64"/>
    </row>
    <row r="510" spans="1:11">
      <c r="A510" s="64"/>
      <c r="K510" s="64"/>
    </row>
    <row r="511" spans="1:11">
      <c r="A511" s="64"/>
      <c r="K511" s="64"/>
    </row>
    <row r="512" spans="1:11">
      <c r="A512" s="64"/>
      <c r="K512" s="64"/>
    </row>
    <row r="513" spans="1:11">
      <c r="A513" s="64"/>
      <c r="K513" s="64"/>
    </row>
    <row r="523" spans="1:11">
      <c r="A523" s="64"/>
      <c r="K523" s="64"/>
    </row>
    <row r="524" spans="1:11">
      <c r="A524" s="64"/>
      <c r="K524" s="64"/>
    </row>
    <row r="525" spans="1:11">
      <c r="A525" s="64"/>
      <c r="K525" s="64"/>
    </row>
    <row r="526" spans="1:11">
      <c r="A526" s="64"/>
      <c r="K526" s="64"/>
    </row>
    <row r="527" spans="1:11">
      <c r="A527" s="64"/>
      <c r="K527" s="64"/>
    </row>
    <row r="528" spans="1:11">
      <c r="A528" s="64"/>
      <c r="K528" s="64"/>
    </row>
    <row r="529" spans="1:11">
      <c r="A529" s="64"/>
      <c r="K529" s="64"/>
    </row>
    <row r="530" spans="1:11">
      <c r="A530" s="64"/>
      <c r="K530" s="64"/>
    </row>
    <row r="542" spans="1:11">
      <c r="A542" s="64"/>
      <c r="K542" s="64"/>
    </row>
    <row r="543" spans="1:11">
      <c r="A543" s="64"/>
      <c r="K543" s="64"/>
    </row>
    <row r="544" spans="1:11">
      <c r="A544" s="64"/>
      <c r="K544" s="64"/>
    </row>
    <row r="545" spans="1:11">
      <c r="A545" s="64"/>
      <c r="K545" s="64"/>
    </row>
    <row r="546" spans="1:11">
      <c r="A546" s="64"/>
      <c r="K546" s="64"/>
    </row>
    <row r="547" spans="1:11">
      <c r="A547" s="64"/>
      <c r="K547" s="64"/>
    </row>
    <row r="548" spans="1:11">
      <c r="A548" s="64"/>
      <c r="K548" s="64"/>
    </row>
    <row r="549" spans="1:11">
      <c r="A549" s="64"/>
      <c r="K549" s="64"/>
    </row>
    <row r="559" spans="1:11">
      <c r="A559" s="64"/>
      <c r="K559" s="64"/>
    </row>
    <row r="560" spans="1:11">
      <c r="A560" s="64"/>
      <c r="K560" s="64"/>
    </row>
    <row r="561" spans="1:11">
      <c r="A561" s="64"/>
      <c r="K561" s="64"/>
    </row>
    <row r="562" spans="1:11">
      <c r="A562" s="64"/>
      <c r="K562" s="64"/>
    </row>
    <row r="563" spans="1:11">
      <c r="A563" s="64"/>
      <c r="K563" s="64"/>
    </row>
    <row r="564" spans="1:11">
      <c r="A564" s="64"/>
      <c r="K564" s="64"/>
    </row>
    <row r="565" spans="1:11">
      <c r="A565" s="64"/>
      <c r="K565" s="64"/>
    </row>
    <row r="566" spans="1:11">
      <c r="A566" s="64"/>
      <c r="K566" s="64"/>
    </row>
    <row r="576" spans="1:11">
      <c r="A576" s="64"/>
      <c r="K576" s="64"/>
    </row>
    <row r="577" spans="1:11">
      <c r="A577" s="64"/>
      <c r="K577" s="64"/>
    </row>
    <row r="578" spans="1:11">
      <c r="A578" s="64"/>
      <c r="K578" s="64"/>
    </row>
    <row r="579" spans="1:11">
      <c r="A579" s="64"/>
      <c r="K579" s="64"/>
    </row>
    <row r="580" spans="1:11">
      <c r="A580" s="64"/>
      <c r="K580" s="64"/>
    </row>
    <row r="581" spans="1:11">
      <c r="A581" s="64"/>
      <c r="K581" s="64"/>
    </row>
    <row r="582" spans="1:11">
      <c r="A582" s="64"/>
      <c r="K582" s="64"/>
    </row>
    <row r="583" spans="1:11">
      <c r="A583" s="64"/>
      <c r="K583" s="64"/>
    </row>
    <row r="593" spans="1:11">
      <c r="A593" s="64"/>
      <c r="K593" s="64"/>
    </row>
    <row r="594" spans="1:11">
      <c r="A594" s="64"/>
      <c r="K594" s="64"/>
    </row>
    <row r="595" spans="1:11">
      <c r="A595" s="64"/>
      <c r="K595" s="64"/>
    </row>
    <row r="596" spans="1:11">
      <c r="A596" s="64"/>
      <c r="K596" s="64"/>
    </row>
    <row r="597" spans="1:11">
      <c r="A597" s="64"/>
      <c r="K597" s="64"/>
    </row>
    <row r="598" spans="1:11">
      <c r="A598" s="64"/>
      <c r="K598" s="64"/>
    </row>
    <row r="599" spans="1:11">
      <c r="A599" s="64"/>
      <c r="K599" s="64"/>
    </row>
    <row r="600" spans="1:11">
      <c r="A600" s="64"/>
      <c r="K600" s="64"/>
    </row>
    <row r="610" spans="1:11">
      <c r="A610" s="64"/>
      <c r="K610" s="64"/>
    </row>
    <row r="611" spans="1:11">
      <c r="A611" s="64"/>
      <c r="K611" s="64"/>
    </row>
    <row r="612" spans="1:11">
      <c r="A612" s="64"/>
      <c r="K612" s="64"/>
    </row>
    <row r="613" spans="1:11">
      <c r="A613" s="64"/>
      <c r="K613" s="64"/>
    </row>
    <row r="614" spans="1:11">
      <c r="A614" s="64"/>
      <c r="K614" s="64"/>
    </row>
    <row r="615" spans="1:11">
      <c r="A615" s="64"/>
      <c r="K615" s="64"/>
    </row>
    <row r="616" spans="1:11">
      <c r="A616" s="64"/>
      <c r="K616" s="64"/>
    </row>
    <row r="617" spans="1:11">
      <c r="A617" s="64"/>
      <c r="K617" s="64"/>
    </row>
    <row r="627" spans="1:11">
      <c r="A627" s="64"/>
      <c r="K627" s="64"/>
    </row>
    <row r="628" spans="1:11">
      <c r="A628" s="64"/>
      <c r="K628" s="64"/>
    </row>
    <row r="629" spans="1:11">
      <c r="A629" s="64"/>
      <c r="K629" s="64"/>
    </row>
    <row r="630" spans="1:11">
      <c r="A630" s="64"/>
      <c r="K630" s="64"/>
    </row>
    <row r="631" spans="1:11">
      <c r="A631" s="64"/>
      <c r="K631" s="64"/>
    </row>
    <row r="632" spans="1:11">
      <c r="A632" s="64"/>
      <c r="K632" s="64"/>
    </row>
    <row r="633" spans="1:11">
      <c r="A633" s="64"/>
      <c r="K633" s="64"/>
    </row>
    <row r="634" spans="1:11">
      <c r="A634" s="64"/>
      <c r="K634" s="64"/>
    </row>
    <row r="644" spans="1:11">
      <c r="A644" s="64"/>
      <c r="K644" s="64"/>
    </row>
    <row r="645" spans="1:11">
      <c r="A645" s="64"/>
      <c r="K645" s="64"/>
    </row>
    <row r="646" spans="1:11">
      <c r="A646" s="64"/>
      <c r="K646" s="64"/>
    </row>
    <row r="647" spans="1:11">
      <c r="A647" s="64"/>
      <c r="K647" s="64"/>
    </row>
    <row r="648" spans="1:11">
      <c r="A648" s="64"/>
      <c r="K648" s="64"/>
    </row>
    <row r="649" spans="1:11">
      <c r="A649" s="64"/>
      <c r="K649" s="64"/>
    </row>
    <row r="650" spans="1:11">
      <c r="A650" s="64"/>
      <c r="K650" s="64"/>
    </row>
    <row r="651" spans="1:11">
      <c r="A651" s="64"/>
      <c r="K651" s="64"/>
    </row>
    <row r="661" spans="1:11">
      <c r="A661" s="64"/>
      <c r="K661" s="64"/>
    </row>
    <row r="662" spans="1:11">
      <c r="A662" s="64"/>
      <c r="K662" s="64"/>
    </row>
    <row r="663" spans="1:11">
      <c r="A663" s="64"/>
      <c r="K663" s="64"/>
    </row>
    <row r="664" spans="1:11">
      <c r="A664" s="64"/>
      <c r="K664" s="64"/>
    </row>
    <row r="665" spans="1:11">
      <c r="A665" s="64"/>
      <c r="K665" s="64"/>
    </row>
    <row r="666" spans="1:11">
      <c r="A666" s="64"/>
      <c r="K666" s="64"/>
    </row>
    <row r="667" spans="1:11">
      <c r="A667" s="64"/>
      <c r="K667" s="64"/>
    </row>
    <row r="668" spans="1:11">
      <c r="A668" s="64"/>
      <c r="K668" s="64"/>
    </row>
    <row r="678" spans="1:11">
      <c r="A678" s="64"/>
      <c r="K678" s="64"/>
    </row>
    <row r="679" spans="1:11">
      <c r="A679" s="64"/>
      <c r="K679" s="64"/>
    </row>
    <row r="680" spans="1:11">
      <c r="A680" s="64"/>
      <c r="K680" s="64"/>
    </row>
    <row r="681" spans="1:11">
      <c r="A681" s="64"/>
      <c r="K681" s="64"/>
    </row>
    <row r="682" spans="1:11">
      <c r="A682" s="64"/>
      <c r="K682" s="64"/>
    </row>
    <row r="683" spans="1:11">
      <c r="A683" s="64"/>
      <c r="K683" s="64"/>
    </row>
    <row r="684" spans="1:11">
      <c r="A684" s="64"/>
      <c r="K684" s="64"/>
    </row>
    <row r="685" spans="1:11">
      <c r="A685" s="64"/>
      <c r="K685" s="64"/>
    </row>
    <row r="695" spans="1:11">
      <c r="A695" s="64"/>
      <c r="K695" s="64"/>
    </row>
    <row r="696" spans="1:11">
      <c r="A696" s="64"/>
      <c r="K696" s="64"/>
    </row>
    <row r="697" spans="1:11">
      <c r="A697" s="64"/>
      <c r="K697" s="64"/>
    </row>
    <row r="698" spans="1:11">
      <c r="A698" s="64"/>
      <c r="K698" s="64"/>
    </row>
    <row r="699" spans="1:11">
      <c r="A699" s="64"/>
      <c r="K699" s="64"/>
    </row>
    <row r="700" spans="1:11">
      <c r="A700" s="64"/>
      <c r="K700" s="64"/>
    </row>
    <row r="701" spans="1:11">
      <c r="A701" s="64"/>
      <c r="K701" s="64"/>
    </row>
    <row r="702" spans="1:11">
      <c r="A702" s="64"/>
      <c r="K702" s="64"/>
    </row>
    <row r="714" spans="1:11">
      <c r="A714" s="64"/>
      <c r="K714" s="64"/>
    </row>
    <row r="715" spans="1:11">
      <c r="A715" s="64"/>
      <c r="K715" s="64"/>
    </row>
    <row r="716" spans="1:11">
      <c r="A716" s="64"/>
      <c r="K716" s="64"/>
    </row>
    <row r="717" spans="1:11">
      <c r="A717" s="64"/>
      <c r="K717" s="64"/>
    </row>
    <row r="718" spans="1:11">
      <c r="A718" s="64"/>
      <c r="K718" s="64"/>
    </row>
    <row r="719" spans="1:11">
      <c r="A719" s="64"/>
      <c r="K719" s="64"/>
    </row>
    <row r="720" spans="1:11">
      <c r="A720" s="64"/>
      <c r="K720" s="64"/>
    </row>
    <row r="721" spans="1:11">
      <c r="A721" s="64"/>
      <c r="K721" s="64"/>
    </row>
    <row r="722" spans="1:11">
      <c r="A722" s="64"/>
      <c r="K722" s="64"/>
    </row>
    <row r="723" spans="1:11">
      <c r="A723" s="64"/>
      <c r="K723" s="64"/>
    </row>
    <row r="731" spans="1:11">
      <c r="A731" s="64"/>
      <c r="K731" s="64"/>
    </row>
    <row r="732" spans="1:11">
      <c r="A732" s="64"/>
      <c r="K732" s="64"/>
    </row>
    <row r="733" spans="1:11">
      <c r="A733" s="64"/>
      <c r="K733" s="64"/>
    </row>
    <row r="734" spans="1:11">
      <c r="A734" s="64"/>
      <c r="K734" s="64"/>
    </row>
    <row r="735" spans="1:11">
      <c r="A735" s="64"/>
      <c r="K735" s="64"/>
    </row>
    <row r="736" spans="1:11">
      <c r="A736" s="64"/>
      <c r="K736" s="64"/>
    </row>
    <row r="737" spans="1:11">
      <c r="A737" s="64"/>
      <c r="K737" s="64"/>
    </row>
    <row r="738" spans="1:11">
      <c r="A738" s="64"/>
      <c r="K738" s="64"/>
    </row>
    <row r="739" spans="1:11">
      <c r="A739" s="64"/>
      <c r="K739" s="64"/>
    </row>
    <row r="740" spans="1:11">
      <c r="A740" s="64"/>
      <c r="K740" s="64"/>
    </row>
    <row r="748" spans="1:11">
      <c r="A748" s="64"/>
      <c r="K748" s="64"/>
    </row>
    <row r="749" spans="1:11">
      <c r="A749" s="64"/>
      <c r="K749" s="64"/>
    </row>
    <row r="750" spans="1:11">
      <c r="A750" s="64"/>
      <c r="K750" s="64"/>
    </row>
    <row r="751" spans="1:11">
      <c r="A751" s="64"/>
      <c r="K751" s="64"/>
    </row>
    <row r="752" spans="1:11">
      <c r="A752" s="64"/>
      <c r="K752" s="64"/>
    </row>
    <row r="753" spans="1:11">
      <c r="A753" s="64"/>
      <c r="K753" s="64"/>
    </row>
    <row r="754" spans="1:11">
      <c r="A754" s="64"/>
      <c r="K754" s="64"/>
    </row>
    <row r="755" spans="1:11">
      <c r="A755" s="64"/>
      <c r="K755" s="64"/>
    </row>
    <row r="756" spans="1:11">
      <c r="A756" s="64"/>
      <c r="K756" s="64"/>
    </row>
    <row r="757" spans="1:11">
      <c r="A757" s="64"/>
      <c r="K757" s="64"/>
    </row>
    <row r="767" spans="1:11">
      <c r="A767" s="64"/>
      <c r="K767" s="64"/>
    </row>
    <row r="768" spans="1:11">
      <c r="A768" s="64"/>
      <c r="K768" s="64"/>
    </row>
    <row r="769" spans="1:11">
      <c r="A769" s="64"/>
      <c r="K769" s="64"/>
    </row>
    <row r="770" spans="1:11">
      <c r="A770" s="64"/>
      <c r="K770" s="64"/>
    </row>
    <row r="771" spans="1:11">
      <c r="A771" s="64"/>
      <c r="K771" s="64"/>
    </row>
    <row r="772" spans="1:11">
      <c r="A772" s="64"/>
      <c r="K772" s="64"/>
    </row>
    <row r="773" spans="1:11">
      <c r="A773" s="64"/>
      <c r="K773" s="64"/>
    </row>
    <row r="774" spans="1:11">
      <c r="A774" s="64"/>
      <c r="K774" s="64"/>
    </row>
    <row r="775" spans="1:11">
      <c r="A775" s="64"/>
      <c r="K775" s="64"/>
    </row>
    <row r="776" spans="1:11">
      <c r="A776" s="64"/>
      <c r="K776" s="64"/>
    </row>
    <row r="784" spans="1:11">
      <c r="A784" s="64"/>
      <c r="K784" s="64"/>
    </row>
    <row r="785" spans="1:11">
      <c r="A785" s="64"/>
      <c r="K785" s="64"/>
    </row>
    <row r="786" spans="1:11">
      <c r="A786" s="64"/>
      <c r="K786" s="64"/>
    </row>
    <row r="787" spans="1:11">
      <c r="A787" s="64"/>
      <c r="K787" s="64"/>
    </row>
    <row r="788" spans="1:11">
      <c r="A788" s="64"/>
      <c r="K788" s="64"/>
    </row>
    <row r="789" spans="1:11">
      <c r="A789" s="64"/>
      <c r="K789" s="64"/>
    </row>
    <row r="790" spans="1:11">
      <c r="A790" s="64"/>
      <c r="K790" s="64"/>
    </row>
    <row r="791" spans="1:11">
      <c r="A791" s="64"/>
      <c r="K791" s="64"/>
    </row>
    <row r="803" spans="1:11">
      <c r="A803" s="64"/>
      <c r="K803" s="64"/>
    </row>
    <row r="804" spans="1:11">
      <c r="A804" s="64"/>
      <c r="K804" s="64"/>
    </row>
    <row r="805" spans="1:11">
      <c r="A805" s="64"/>
      <c r="K805" s="64"/>
    </row>
    <row r="806" spans="1:11">
      <c r="A806" s="64"/>
      <c r="K806" s="64"/>
    </row>
    <row r="807" spans="1:11">
      <c r="A807" s="64"/>
      <c r="K807" s="64"/>
    </row>
    <row r="808" spans="1:11">
      <c r="A808" s="64"/>
      <c r="K808" s="64"/>
    </row>
    <row r="809" spans="1:11">
      <c r="A809" s="64"/>
      <c r="K809" s="64"/>
    </row>
    <row r="810" spans="1:11">
      <c r="A810" s="64"/>
      <c r="K810" s="64"/>
    </row>
    <row r="822" spans="1:11">
      <c r="A822" s="64"/>
      <c r="K822" s="64"/>
    </row>
    <row r="823" spans="1:11">
      <c r="A823" s="64"/>
      <c r="K823" s="64"/>
    </row>
    <row r="824" spans="1:11">
      <c r="A824" s="64"/>
      <c r="K824" s="64"/>
    </row>
    <row r="825" spans="1:11">
      <c r="A825" s="64"/>
      <c r="K825" s="64"/>
    </row>
    <row r="826" spans="1:11">
      <c r="A826" s="64"/>
      <c r="K826" s="64"/>
    </row>
    <row r="827" spans="1:11">
      <c r="A827" s="64"/>
      <c r="K827" s="64"/>
    </row>
    <row r="828" spans="1:11">
      <c r="A828" s="64"/>
      <c r="K828" s="64"/>
    </row>
    <row r="829" spans="1:11">
      <c r="A829" s="64"/>
      <c r="K829" s="64"/>
    </row>
    <row r="839" spans="1:11">
      <c r="A839" s="64"/>
      <c r="K839" s="64"/>
    </row>
    <row r="840" spans="1:11">
      <c r="A840" s="64"/>
      <c r="K840" s="64"/>
    </row>
    <row r="841" spans="1:11">
      <c r="A841" s="64"/>
      <c r="K841" s="64"/>
    </row>
    <row r="842" spans="1:11">
      <c r="A842" s="64"/>
      <c r="K842" s="64"/>
    </row>
    <row r="843" spans="1:11">
      <c r="A843" s="64"/>
      <c r="K843" s="64"/>
    </row>
    <row r="844" spans="1:11">
      <c r="A844" s="64"/>
      <c r="K844" s="64"/>
    </row>
    <row r="845" spans="1:11">
      <c r="A845" s="64"/>
      <c r="K845" s="64"/>
    </row>
    <row r="846" spans="1:11">
      <c r="A846" s="64"/>
      <c r="K846" s="64"/>
    </row>
    <row r="856" spans="1:11">
      <c r="A856" s="64"/>
      <c r="K856" s="64"/>
    </row>
    <row r="857" spans="1:11">
      <c r="A857" s="64"/>
      <c r="K857" s="64"/>
    </row>
    <row r="858" spans="1:11">
      <c r="A858" s="64"/>
      <c r="K858" s="64"/>
    </row>
    <row r="859" spans="1:11">
      <c r="A859" s="64"/>
      <c r="K859" s="64"/>
    </row>
    <row r="860" spans="1:11">
      <c r="A860" s="64"/>
      <c r="K860" s="64"/>
    </row>
    <row r="861" spans="1:11">
      <c r="A861" s="64"/>
      <c r="K861" s="64"/>
    </row>
    <row r="862" spans="1:11">
      <c r="A862" s="64"/>
      <c r="K862" s="64"/>
    </row>
    <row r="863" spans="1:11">
      <c r="A863" s="64"/>
      <c r="K863" s="64"/>
    </row>
    <row r="873" spans="1:11">
      <c r="A873" s="64"/>
      <c r="K873" s="64"/>
    </row>
    <row r="874" spans="1:11">
      <c r="A874" s="64"/>
      <c r="K874" s="64"/>
    </row>
    <row r="875" spans="1:11">
      <c r="A875" s="64"/>
      <c r="K875" s="64"/>
    </row>
    <row r="876" spans="1:11">
      <c r="A876" s="64"/>
      <c r="K876" s="64"/>
    </row>
    <row r="877" spans="1:11">
      <c r="A877" s="64"/>
      <c r="K877" s="64"/>
    </row>
    <row r="878" spans="1:11">
      <c r="A878" s="64"/>
      <c r="K878" s="64"/>
    </row>
    <row r="879" spans="1:11">
      <c r="A879" s="64"/>
      <c r="K879" s="64"/>
    </row>
    <row r="880" spans="1:11">
      <c r="A880" s="64"/>
      <c r="K880" s="64"/>
    </row>
  </sheetData>
  <sheetProtection selectLockedCells="1" selectUnlockedCells="1"/>
  <mergeCells count="5">
    <mergeCell ref="B3:H3"/>
    <mergeCell ref="B8:C8"/>
    <mergeCell ref="B9:C9"/>
    <mergeCell ref="B18:F18"/>
    <mergeCell ref="C20:F20"/>
  </mergeCells>
  <conditionalFormatting sqref="H21:H134">
    <cfRule type="cellIs" dxfId="16" priority="6" stopIfTrue="1" operator="equal">
      <formula>"na"</formula>
    </cfRule>
    <cfRule type="cellIs" dxfId="15" priority="7" stopIfTrue="1" operator="lessThanOrEqual">
      <formula>F21-2</formula>
    </cfRule>
    <cfRule type="cellIs" dxfId="14" priority="8" stopIfTrue="1" operator="equal">
      <formula>F21-1</formula>
    </cfRule>
    <cfRule type="cellIs" dxfId="13" priority="9" stopIfTrue="1" operator="greaterThanOrEqual">
      <formula>F21</formula>
    </cfRule>
  </conditionalFormatting>
  <conditionalFormatting sqref="H21:H22">
    <cfRule type="uniqueValues" dxfId="12" priority="1"/>
  </conditionalFormatting>
  <conditionalFormatting sqref="H30:H134">
    <cfRule type="cellIs" dxfId="11" priority="2" stopIfTrue="1" operator="equal">
      <formula>"na"</formula>
    </cfRule>
    <cfRule type="cellIs" dxfId="10" priority="3" stopIfTrue="1" operator="lessThanOrEqual">
      <formula>F30-2</formula>
    </cfRule>
    <cfRule type="cellIs" dxfId="9" priority="4" stopIfTrue="1" operator="equal">
      <formula>F30-1</formula>
    </cfRule>
    <cfRule type="cellIs" dxfId="8" priority="5" stopIfTrue="1" operator="greaterThanOrEqual">
      <formula>F30</formula>
    </cfRule>
  </conditionalFormatting>
  <conditionalFormatting sqref="K21:K134">
    <cfRule type="cellIs" dxfId="7" priority="68" stopIfTrue="1" operator="equal">
      <formula>"na"</formula>
    </cfRule>
    <cfRule type="cellIs" dxfId="6" priority="69" stopIfTrue="1" operator="lessThanOrEqual">
      <formula>H21-2</formula>
    </cfRule>
    <cfRule type="cellIs" dxfId="5" priority="70" stopIfTrue="1" operator="equal">
      <formula>H21-1</formula>
    </cfRule>
    <cfRule type="cellIs" dxfId="4" priority="71" stopIfTrue="1" operator="greaterThanOrEqual">
      <formula>H21</formula>
    </cfRule>
  </conditionalFormatting>
  <conditionalFormatting sqref="I21:J134">
    <cfRule type="cellIs" dxfId="3" priority="60" stopIfTrue="1" operator="equal">
      <formula>"na"</formula>
    </cfRule>
    <cfRule type="cellIs" dxfId="2" priority="61" stopIfTrue="1" operator="lessThanOrEqual">
      <formula>G21-2</formula>
    </cfRule>
    <cfRule type="cellIs" dxfId="1" priority="62" stopIfTrue="1" operator="equal">
      <formula>G21-1</formula>
    </cfRule>
    <cfRule type="cellIs" dxfId="0" priority="63" stopIfTrue="1" operator="greaterThanOrEqual">
      <formula>G21</formula>
    </cfRule>
  </conditionalFormatting>
  <printOptions horizontalCentered="1"/>
  <pageMargins left="0.78749999999999998" right="0.39374999999999999" top="0.39374999999999999" bottom="0.78749999999999998" header="0.51180555555555596" footer="0.39374999999999999"/>
  <pageSetup paperSize="9" scale="94" firstPageNumber="0" fitToHeight="0" orientation="portrait" useFirstPageNumber="1"/>
  <headerFooter alignWithMargins="0">
    <oddFooter>&amp;L&amp;"Arial,Standard"Gedruckt am: &amp;D&amp;C&amp;"Arial,Standard"&amp;F / 
&amp;A&amp;R&amp;"Arial,Standard"Seite &amp;P von &amp;N</oddFooter>
  </headerFooter>
  <rowBreaks count="1" manualBreakCount="1">
    <brk id="16"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5"/>
  <sheetViews>
    <sheetView showGridLines="0" zoomScale="90" zoomScaleNormal="90" workbookViewId="0">
      <selection activeCell="F3" sqref="F3"/>
    </sheetView>
  </sheetViews>
  <sheetFormatPr defaultColWidth="9.28515625" defaultRowHeight="12.75"/>
  <cols>
    <col min="1" max="1" width="5" style="22" customWidth="1"/>
    <col min="2" max="2" width="7.5703125" style="22" customWidth="1"/>
    <col min="3" max="3" width="19.7109375" style="23" customWidth="1"/>
    <col min="4" max="4" width="8.7109375" style="22" customWidth="1"/>
    <col min="5" max="5" width="30.5703125" style="23" customWidth="1"/>
    <col min="6" max="6" width="61" style="23" customWidth="1"/>
    <col min="7" max="7" width="10.28515625" style="22" customWidth="1"/>
    <col min="8" max="8" width="32" style="23" customWidth="1"/>
    <col min="9" max="9" width="50.85546875" style="23" customWidth="1"/>
    <col min="10" max="16384" width="9.28515625" style="23"/>
  </cols>
  <sheetData>
    <row r="1" spans="1:9" ht="25.5">
      <c r="A1" s="24" t="s">
        <v>422</v>
      </c>
      <c r="B1" s="24" t="s">
        <v>423</v>
      </c>
      <c r="C1" s="24" t="s">
        <v>424</v>
      </c>
      <c r="D1" s="24" t="s">
        <v>425</v>
      </c>
      <c r="E1" s="24" t="s">
        <v>426</v>
      </c>
      <c r="F1" s="24" t="s">
        <v>427</v>
      </c>
      <c r="G1" s="24" t="s">
        <v>428</v>
      </c>
      <c r="H1" s="24" t="s">
        <v>429</v>
      </c>
      <c r="I1" s="24" t="s">
        <v>285</v>
      </c>
    </row>
    <row r="2" spans="1:9" ht="51">
      <c r="A2" s="25">
        <v>1</v>
      </c>
      <c r="B2" s="25">
        <v>5</v>
      </c>
      <c r="C2" s="26" t="s">
        <v>34</v>
      </c>
      <c r="D2" s="25" t="s">
        <v>430</v>
      </c>
      <c r="E2" s="26" t="s">
        <v>431</v>
      </c>
      <c r="F2" s="26" t="s">
        <v>432</v>
      </c>
      <c r="G2" s="25" t="s">
        <v>35</v>
      </c>
      <c r="H2" s="26" t="s">
        <v>294</v>
      </c>
      <c r="I2" s="26" t="s">
        <v>36</v>
      </c>
    </row>
    <row r="3" spans="1:9" ht="51">
      <c r="A3" s="25">
        <v>1</v>
      </c>
      <c r="B3" s="25">
        <v>5</v>
      </c>
      <c r="C3" s="26" t="s">
        <v>34</v>
      </c>
      <c r="D3" s="25" t="s">
        <v>430</v>
      </c>
      <c r="E3" s="26" t="s">
        <v>431</v>
      </c>
      <c r="F3" s="26" t="s">
        <v>432</v>
      </c>
      <c r="G3" s="25" t="s">
        <v>37</v>
      </c>
      <c r="H3" s="26" t="s">
        <v>296</v>
      </c>
      <c r="I3" s="26" t="s">
        <v>38</v>
      </c>
    </row>
    <row r="4" spans="1:9" ht="38.25">
      <c r="A4" s="25">
        <v>2</v>
      </c>
      <c r="B4" s="25">
        <v>6</v>
      </c>
      <c r="C4" s="26" t="s">
        <v>39</v>
      </c>
      <c r="D4" s="25" t="s">
        <v>433</v>
      </c>
      <c r="E4" s="26" t="s">
        <v>434</v>
      </c>
      <c r="F4" s="26" t="s">
        <v>435</v>
      </c>
      <c r="G4" s="25" t="s">
        <v>40</v>
      </c>
      <c r="H4" s="26" t="s">
        <v>298</v>
      </c>
      <c r="I4" s="26" t="s">
        <v>41</v>
      </c>
    </row>
    <row r="5" spans="1:9" ht="51">
      <c r="A5" s="25">
        <v>2</v>
      </c>
      <c r="B5" s="25">
        <v>6</v>
      </c>
      <c r="C5" s="26" t="s">
        <v>39</v>
      </c>
      <c r="D5" s="25" t="s">
        <v>433</v>
      </c>
      <c r="E5" s="26" t="s">
        <v>434</v>
      </c>
      <c r="F5" s="26" t="s">
        <v>435</v>
      </c>
      <c r="G5" s="25" t="s">
        <v>42</v>
      </c>
      <c r="H5" s="26" t="s">
        <v>300</v>
      </c>
      <c r="I5" s="26" t="s">
        <v>43</v>
      </c>
    </row>
    <row r="6" spans="1:9" ht="63.75">
      <c r="A6" s="25">
        <v>2</v>
      </c>
      <c r="B6" s="25">
        <v>6</v>
      </c>
      <c r="C6" s="26" t="s">
        <v>39</v>
      </c>
      <c r="D6" s="25" t="s">
        <v>433</v>
      </c>
      <c r="E6" s="26" t="s">
        <v>434</v>
      </c>
      <c r="F6" s="26" t="s">
        <v>435</v>
      </c>
      <c r="G6" s="25" t="s">
        <v>44</v>
      </c>
      <c r="H6" s="26" t="s">
        <v>302</v>
      </c>
      <c r="I6" s="26" t="s">
        <v>45</v>
      </c>
    </row>
    <row r="7" spans="1:9" ht="38.25">
      <c r="A7" s="25">
        <v>2</v>
      </c>
      <c r="B7" s="25">
        <v>6</v>
      </c>
      <c r="C7" s="26" t="s">
        <v>39</v>
      </c>
      <c r="D7" s="25" t="s">
        <v>433</v>
      </c>
      <c r="E7" s="26" t="s">
        <v>434</v>
      </c>
      <c r="F7" s="26" t="s">
        <v>435</v>
      </c>
      <c r="G7" s="25" t="s">
        <v>46</v>
      </c>
      <c r="H7" s="26" t="s">
        <v>304</v>
      </c>
      <c r="I7" s="26" t="s">
        <v>47</v>
      </c>
    </row>
    <row r="8" spans="1:9" ht="38.25">
      <c r="A8" s="25">
        <v>2</v>
      </c>
      <c r="B8" s="25">
        <v>6</v>
      </c>
      <c r="C8" s="26" t="s">
        <v>39</v>
      </c>
      <c r="D8" s="25" t="s">
        <v>433</v>
      </c>
      <c r="E8" s="26" t="s">
        <v>434</v>
      </c>
      <c r="F8" s="26" t="s">
        <v>435</v>
      </c>
      <c r="G8" s="25" t="s">
        <v>48</v>
      </c>
      <c r="H8" s="26" t="s">
        <v>306</v>
      </c>
      <c r="I8" s="26" t="s">
        <v>49</v>
      </c>
    </row>
    <row r="9" spans="1:9" ht="38.25">
      <c r="A9" s="25">
        <v>2</v>
      </c>
      <c r="B9" s="25">
        <v>6</v>
      </c>
      <c r="C9" s="26" t="s">
        <v>39</v>
      </c>
      <c r="D9" s="25" t="s">
        <v>436</v>
      </c>
      <c r="E9" s="26" t="s">
        <v>437</v>
      </c>
      <c r="F9" s="26" t="s">
        <v>438</v>
      </c>
      <c r="G9" s="25" t="s">
        <v>50</v>
      </c>
      <c r="H9" s="26" t="s">
        <v>308</v>
      </c>
      <c r="I9" s="26" t="s">
        <v>51</v>
      </c>
    </row>
    <row r="10" spans="1:9" ht="51">
      <c r="A10" s="25">
        <v>2</v>
      </c>
      <c r="B10" s="25">
        <v>6</v>
      </c>
      <c r="C10" s="26" t="s">
        <v>39</v>
      </c>
      <c r="D10" s="25" t="s">
        <v>436</v>
      </c>
      <c r="E10" s="26" t="s">
        <v>437</v>
      </c>
      <c r="F10" s="26" t="s">
        <v>438</v>
      </c>
      <c r="G10" s="25" t="s">
        <v>52</v>
      </c>
      <c r="H10" s="26" t="s">
        <v>310</v>
      </c>
      <c r="I10" s="26" t="s">
        <v>53</v>
      </c>
    </row>
    <row r="11" spans="1:9" ht="63.75">
      <c r="A11" s="25">
        <v>3</v>
      </c>
      <c r="B11" s="25">
        <v>7</v>
      </c>
      <c r="C11" s="26" t="s">
        <v>54</v>
      </c>
      <c r="D11" s="25" t="s">
        <v>439</v>
      </c>
      <c r="E11" s="26" t="s">
        <v>440</v>
      </c>
      <c r="F11" s="26" t="s">
        <v>441</v>
      </c>
      <c r="G11" s="25" t="s">
        <v>55</v>
      </c>
      <c r="H11" s="26" t="s">
        <v>312</v>
      </c>
      <c r="I11" s="26" t="s">
        <v>56</v>
      </c>
    </row>
    <row r="12" spans="1:9" ht="38.25">
      <c r="A12" s="25">
        <v>3</v>
      </c>
      <c r="B12" s="25">
        <v>7</v>
      </c>
      <c r="C12" s="26" t="s">
        <v>54</v>
      </c>
      <c r="D12" s="25" t="s">
        <v>439</v>
      </c>
      <c r="E12" s="26" t="s">
        <v>440</v>
      </c>
      <c r="F12" s="26" t="s">
        <v>441</v>
      </c>
      <c r="G12" s="25" t="s">
        <v>57</v>
      </c>
      <c r="H12" s="26" t="s">
        <v>314</v>
      </c>
      <c r="I12" s="26" t="s">
        <v>58</v>
      </c>
    </row>
    <row r="13" spans="1:9" ht="51">
      <c r="A13" s="25">
        <v>3</v>
      </c>
      <c r="B13" s="25">
        <v>7</v>
      </c>
      <c r="C13" s="26" t="s">
        <v>54</v>
      </c>
      <c r="D13" s="25" t="s">
        <v>442</v>
      </c>
      <c r="E13" s="26" t="s">
        <v>443</v>
      </c>
      <c r="F13" s="26" t="s">
        <v>444</v>
      </c>
      <c r="G13" s="25" t="s">
        <v>59</v>
      </c>
      <c r="H13" s="26" t="s">
        <v>316</v>
      </c>
      <c r="I13" s="26" t="s">
        <v>60</v>
      </c>
    </row>
    <row r="14" spans="1:9" ht="51">
      <c r="A14" s="25">
        <v>3</v>
      </c>
      <c r="B14" s="25">
        <v>7</v>
      </c>
      <c r="C14" s="26" t="s">
        <v>54</v>
      </c>
      <c r="D14" s="25" t="s">
        <v>442</v>
      </c>
      <c r="E14" s="26" t="s">
        <v>443</v>
      </c>
      <c r="F14" s="26" t="s">
        <v>444</v>
      </c>
      <c r="G14" s="25" t="s">
        <v>61</v>
      </c>
      <c r="H14" s="26" t="s">
        <v>318</v>
      </c>
      <c r="I14" s="26" t="s">
        <v>62</v>
      </c>
    </row>
    <row r="15" spans="1:9" ht="51">
      <c r="A15" s="25">
        <v>3</v>
      </c>
      <c r="B15" s="25">
        <v>7</v>
      </c>
      <c r="C15" s="26" t="s">
        <v>54</v>
      </c>
      <c r="D15" s="25" t="s">
        <v>442</v>
      </c>
      <c r="E15" s="26" t="s">
        <v>443</v>
      </c>
      <c r="F15" s="26" t="s">
        <v>444</v>
      </c>
      <c r="G15" s="25" t="s">
        <v>63</v>
      </c>
      <c r="H15" s="26" t="s">
        <v>320</v>
      </c>
      <c r="I15" s="26" t="s">
        <v>64</v>
      </c>
    </row>
    <row r="16" spans="1:9" ht="38.25">
      <c r="A16" s="25">
        <v>3</v>
      </c>
      <c r="B16" s="25">
        <v>7</v>
      </c>
      <c r="C16" s="26" t="s">
        <v>54</v>
      </c>
      <c r="D16" s="25" t="s">
        <v>445</v>
      </c>
      <c r="E16" s="26" t="s">
        <v>446</v>
      </c>
      <c r="F16" s="26" t="s">
        <v>447</v>
      </c>
      <c r="G16" s="25" t="s">
        <v>65</v>
      </c>
      <c r="H16" s="26" t="s">
        <v>322</v>
      </c>
      <c r="I16" s="26" t="s">
        <v>66</v>
      </c>
    </row>
    <row r="17" spans="1:9" ht="38.25">
      <c r="A17" s="25">
        <v>4</v>
      </c>
      <c r="B17" s="25">
        <v>8</v>
      </c>
      <c r="C17" s="26" t="s">
        <v>67</v>
      </c>
      <c r="D17" s="25" t="s">
        <v>448</v>
      </c>
      <c r="E17" s="26" t="s">
        <v>449</v>
      </c>
      <c r="F17" s="26" t="s">
        <v>450</v>
      </c>
      <c r="G17" s="25" t="s">
        <v>68</v>
      </c>
      <c r="H17" s="26" t="s">
        <v>323</v>
      </c>
      <c r="I17" s="26" t="s">
        <v>69</v>
      </c>
    </row>
    <row r="18" spans="1:9" ht="25.5">
      <c r="A18" s="25">
        <v>4</v>
      </c>
      <c r="B18" s="25">
        <v>8</v>
      </c>
      <c r="C18" s="26" t="s">
        <v>67</v>
      </c>
      <c r="D18" s="25" t="s">
        <v>448</v>
      </c>
      <c r="E18" s="26" t="s">
        <v>449</v>
      </c>
      <c r="F18" s="26" t="s">
        <v>450</v>
      </c>
      <c r="G18" s="25" t="s">
        <v>70</v>
      </c>
      <c r="H18" s="26" t="s">
        <v>324</v>
      </c>
      <c r="I18" s="26" t="s">
        <v>71</v>
      </c>
    </row>
    <row r="19" spans="1:9" ht="51">
      <c r="A19" s="25">
        <v>4</v>
      </c>
      <c r="B19" s="25">
        <v>8</v>
      </c>
      <c r="C19" s="26" t="s">
        <v>67</v>
      </c>
      <c r="D19" s="25" t="s">
        <v>448</v>
      </c>
      <c r="E19" s="26" t="s">
        <v>449</v>
      </c>
      <c r="F19" s="26" t="s">
        <v>450</v>
      </c>
      <c r="G19" s="25" t="s">
        <v>72</v>
      </c>
      <c r="H19" s="26" t="s">
        <v>325</v>
      </c>
      <c r="I19" s="26" t="s">
        <v>73</v>
      </c>
    </row>
    <row r="20" spans="1:9" ht="51">
      <c r="A20" s="25">
        <v>4</v>
      </c>
      <c r="B20" s="25">
        <v>8</v>
      </c>
      <c r="C20" s="26" t="s">
        <v>67</v>
      </c>
      <c r="D20" s="25" t="s">
        <v>448</v>
      </c>
      <c r="E20" s="26" t="s">
        <v>449</v>
      </c>
      <c r="F20" s="26" t="s">
        <v>450</v>
      </c>
      <c r="G20" s="25" t="s">
        <v>74</v>
      </c>
      <c r="H20" s="26" t="s">
        <v>326</v>
      </c>
      <c r="I20" s="26" t="s">
        <v>75</v>
      </c>
    </row>
    <row r="21" spans="1:9" ht="38.25">
      <c r="A21" s="25">
        <v>4</v>
      </c>
      <c r="B21" s="25">
        <v>8</v>
      </c>
      <c r="C21" s="26" t="s">
        <v>67</v>
      </c>
      <c r="D21" s="25" t="s">
        <v>451</v>
      </c>
      <c r="E21" s="26" t="s">
        <v>327</v>
      </c>
      <c r="F21" s="26" t="s">
        <v>452</v>
      </c>
      <c r="G21" s="25" t="s">
        <v>76</v>
      </c>
      <c r="H21" s="26" t="s">
        <v>327</v>
      </c>
      <c r="I21" s="26" t="s">
        <v>77</v>
      </c>
    </row>
    <row r="22" spans="1:9" ht="51">
      <c r="A22" s="25">
        <v>4</v>
      </c>
      <c r="B22" s="25">
        <v>8</v>
      </c>
      <c r="C22" s="26" t="s">
        <v>67</v>
      </c>
      <c r="D22" s="25" t="s">
        <v>451</v>
      </c>
      <c r="E22" s="26" t="s">
        <v>327</v>
      </c>
      <c r="F22" s="26" t="s">
        <v>452</v>
      </c>
      <c r="G22" s="25" t="s">
        <v>78</v>
      </c>
      <c r="H22" s="26" t="s">
        <v>328</v>
      </c>
      <c r="I22" s="26" t="s">
        <v>453</v>
      </c>
    </row>
    <row r="23" spans="1:9" ht="38.25">
      <c r="A23" s="25">
        <v>4</v>
      </c>
      <c r="B23" s="25">
        <v>8</v>
      </c>
      <c r="C23" s="26" t="s">
        <v>67</v>
      </c>
      <c r="D23" s="25" t="s">
        <v>451</v>
      </c>
      <c r="E23" s="26" t="s">
        <v>327</v>
      </c>
      <c r="F23" s="26" t="s">
        <v>452</v>
      </c>
      <c r="G23" s="25" t="s">
        <v>80</v>
      </c>
      <c r="H23" s="26" t="s">
        <v>329</v>
      </c>
      <c r="I23" s="26" t="s">
        <v>81</v>
      </c>
    </row>
    <row r="24" spans="1:9" ht="38.25">
      <c r="A24" s="25">
        <v>4</v>
      </c>
      <c r="B24" s="25">
        <v>8</v>
      </c>
      <c r="C24" s="26" t="s">
        <v>67</v>
      </c>
      <c r="D24" s="25" t="s">
        <v>454</v>
      </c>
      <c r="E24" s="26" t="s">
        <v>455</v>
      </c>
      <c r="F24" s="26" t="s">
        <v>456</v>
      </c>
      <c r="G24" s="25" t="s">
        <v>82</v>
      </c>
      <c r="H24" s="26" t="s">
        <v>330</v>
      </c>
      <c r="I24" s="26" t="s">
        <v>83</v>
      </c>
    </row>
    <row r="25" spans="1:9" ht="38.25">
      <c r="A25" s="25">
        <v>4</v>
      </c>
      <c r="B25" s="25">
        <v>8</v>
      </c>
      <c r="C25" s="26" t="s">
        <v>67</v>
      </c>
      <c r="D25" s="25" t="s">
        <v>454</v>
      </c>
      <c r="E25" s="26" t="s">
        <v>455</v>
      </c>
      <c r="F25" s="26" t="s">
        <v>456</v>
      </c>
      <c r="G25" s="25" t="s">
        <v>84</v>
      </c>
      <c r="H25" s="26" t="s">
        <v>331</v>
      </c>
      <c r="I25" s="26" t="s">
        <v>85</v>
      </c>
    </row>
    <row r="26" spans="1:9" ht="38.25">
      <c r="A26" s="25">
        <v>4</v>
      </c>
      <c r="B26" s="25">
        <v>8</v>
      </c>
      <c r="C26" s="26" t="s">
        <v>67</v>
      </c>
      <c r="D26" s="25" t="s">
        <v>454</v>
      </c>
      <c r="E26" s="26" t="s">
        <v>455</v>
      </c>
      <c r="F26" s="26" t="s">
        <v>456</v>
      </c>
      <c r="G26" s="25" t="s">
        <v>86</v>
      </c>
      <c r="H26" s="26" t="s">
        <v>332</v>
      </c>
      <c r="I26" s="26" t="s">
        <v>87</v>
      </c>
    </row>
    <row r="27" spans="1:9" ht="38.25">
      <c r="A27" s="25">
        <v>5</v>
      </c>
      <c r="B27" s="25">
        <v>9</v>
      </c>
      <c r="C27" s="26" t="s">
        <v>88</v>
      </c>
      <c r="D27" s="25" t="s">
        <v>457</v>
      </c>
      <c r="E27" s="26" t="s">
        <v>458</v>
      </c>
      <c r="F27" s="26" t="s">
        <v>459</v>
      </c>
      <c r="G27" s="25" t="s">
        <v>89</v>
      </c>
      <c r="H27" s="26" t="s">
        <v>333</v>
      </c>
      <c r="I27" s="26" t="s">
        <v>90</v>
      </c>
    </row>
    <row r="28" spans="1:9" ht="38.25">
      <c r="A28" s="25">
        <v>5</v>
      </c>
      <c r="B28" s="25">
        <v>9</v>
      </c>
      <c r="C28" s="26" t="s">
        <v>88</v>
      </c>
      <c r="D28" s="25" t="s">
        <v>457</v>
      </c>
      <c r="E28" s="26" t="s">
        <v>458</v>
      </c>
      <c r="F28" s="26" t="s">
        <v>459</v>
      </c>
      <c r="G28" s="25" t="s">
        <v>91</v>
      </c>
      <c r="H28" s="26" t="s">
        <v>334</v>
      </c>
      <c r="I28" s="26" t="s">
        <v>92</v>
      </c>
    </row>
    <row r="29" spans="1:9" ht="38.25">
      <c r="A29" s="25">
        <v>5</v>
      </c>
      <c r="B29" s="25">
        <v>9</v>
      </c>
      <c r="C29" s="26" t="s">
        <v>88</v>
      </c>
      <c r="D29" s="25" t="s">
        <v>460</v>
      </c>
      <c r="E29" s="26" t="s">
        <v>461</v>
      </c>
      <c r="F29" s="26" t="s">
        <v>462</v>
      </c>
      <c r="G29" s="25" t="s">
        <v>93</v>
      </c>
      <c r="H29" s="26" t="s">
        <v>335</v>
      </c>
      <c r="I29" s="26" t="s">
        <v>94</v>
      </c>
    </row>
    <row r="30" spans="1:9" ht="63.75">
      <c r="A30" s="25">
        <v>5</v>
      </c>
      <c r="B30" s="25">
        <v>9</v>
      </c>
      <c r="C30" s="26" t="s">
        <v>88</v>
      </c>
      <c r="D30" s="25" t="s">
        <v>460</v>
      </c>
      <c r="E30" s="26" t="s">
        <v>461</v>
      </c>
      <c r="F30" s="26" t="s">
        <v>462</v>
      </c>
      <c r="G30" s="25" t="s">
        <v>95</v>
      </c>
      <c r="H30" s="26" t="s">
        <v>336</v>
      </c>
      <c r="I30" s="26" t="s">
        <v>96</v>
      </c>
    </row>
    <row r="31" spans="1:9" ht="25.5">
      <c r="A31" s="25">
        <v>5</v>
      </c>
      <c r="B31" s="25">
        <v>9</v>
      </c>
      <c r="C31" s="26" t="s">
        <v>88</v>
      </c>
      <c r="D31" s="25" t="s">
        <v>460</v>
      </c>
      <c r="E31" s="26" t="s">
        <v>461</v>
      </c>
      <c r="F31" s="26" t="s">
        <v>462</v>
      </c>
      <c r="G31" s="25" t="s">
        <v>97</v>
      </c>
      <c r="H31" s="26" t="s">
        <v>337</v>
      </c>
      <c r="I31" s="26" t="s">
        <v>98</v>
      </c>
    </row>
    <row r="32" spans="1:9" ht="25.5">
      <c r="A32" s="25">
        <v>5</v>
      </c>
      <c r="B32" s="25">
        <v>9</v>
      </c>
      <c r="C32" s="26" t="s">
        <v>88</v>
      </c>
      <c r="D32" s="25" t="s">
        <v>460</v>
      </c>
      <c r="E32" s="26" t="s">
        <v>461</v>
      </c>
      <c r="F32" s="26" t="s">
        <v>462</v>
      </c>
      <c r="G32" s="25" t="s">
        <v>99</v>
      </c>
      <c r="H32" s="26" t="s">
        <v>338</v>
      </c>
      <c r="I32" s="26" t="s">
        <v>100</v>
      </c>
    </row>
    <row r="33" spans="1:9" ht="25.5">
      <c r="A33" s="25">
        <v>5</v>
      </c>
      <c r="B33" s="25">
        <v>9</v>
      </c>
      <c r="C33" s="26" t="s">
        <v>88</v>
      </c>
      <c r="D33" s="25" t="s">
        <v>460</v>
      </c>
      <c r="E33" s="26" t="s">
        <v>461</v>
      </c>
      <c r="F33" s="26" t="s">
        <v>462</v>
      </c>
      <c r="G33" s="25" t="s">
        <v>101</v>
      </c>
      <c r="H33" s="26" t="s">
        <v>339</v>
      </c>
      <c r="I33" s="26" t="s">
        <v>102</v>
      </c>
    </row>
    <row r="34" spans="1:9" ht="63.75">
      <c r="A34" s="25">
        <v>5</v>
      </c>
      <c r="B34" s="25">
        <v>9</v>
      </c>
      <c r="C34" s="26" t="s">
        <v>88</v>
      </c>
      <c r="D34" s="25" t="s">
        <v>460</v>
      </c>
      <c r="E34" s="26" t="s">
        <v>461</v>
      </c>
      <c r="F34" s="26" t="s">
        <v>462</v>
      </c>
      <c r="G34" s="25" t="s">
        <v>103</v>
      </c>
      <c r="H34" s="26" t="s">
        <v>340</v>
      </c>
      <c r="I34" s="26" t="s">
        <v>104</v>
      </c>
    </row>
    <row r="35" spans="1:9" ht="38.25">
      <c r="A35" s="25">
        <v>5</v>
      </c>
      <c r="B35" s="25">
        <v>9</v>
      </c>
      <c r="C35" s="26" t="s">
        <v>88</v>
      </c>
      <c r="D35" s="25" t="s">
        <v>463</v>
      </c>
      <c r="E35" s="26" t="s">
        <v>464</v>
      </c>
      <c r="F35" s="26" t="s">
        <v>465</v>
      </c>
      <c r="G35" s="25" t="s">
        <v>105</v>
      </c>
      <c r="H35" s="26" t="s">
        <v>341</v>
      </c>
      <c r="I35" s="26" t="s">
        <v>106</v>
      </c>
    </row>
    <row r="36" spans="1:9" ht="38.25">
      <c r="A36" s="25">
        <v>5</v>
      </c>
      <c r="B36" s="25">
        <v>9</v>
      </c>
      <c r="C36" s="26" t="s">
        <v>88</v>
      </c>
      <c r="D36" s="25" t="s">
        <v>466</v>
      </c>
      <c r="E36" s="26" t="s">
        <v>467</v>
      </c>
      <c r="F36" s="26" t="s">
        <v>468</v>
      </c>
      <c r="G36" s="25" t="s">
        <v>107</v>
      </c>
      <c r="H36" s="26" t="s">
        <v>342</v>
      </c>
      <c r="I36" s="26" t="s">
        <v>108</v>
      </c>
    </row>
    <row r="37" spans="1:9" ht="38.25">
      <c r="A37" s="25">
        <v>5</v>
      </c>
      <c r="B37" s="25">
        <v>9</v>
      </c>
      <c r="C37" s="26" t="s">
        <v>88</v>
      </c>
      <c r="D37" s="25" t="s">
        <v>466</v>
      </c>
      <c r="E37" s="26" t="s">
        <v>467</v>
      </c>
      <c r="F37" s="26" t="s">
        <v>468</v>
      </c>
      <c r="G37" s="25" t="s">
        <v>109</v>
      </c>
      <c r="H37" s="26" t="s">
        <v>343</v>
      </c>
      <c r="I37" s="26" t="s">
        <v>110</v>
      </c>
    </row>
    <row r="38" spans="1:9" ht="38.25">
      <c r="A38" s="25">
        <v>5</v>
      </c>
      <c r="B38" s="25">
        <v>9</v>
      </c>
      <c r="C38" s="26" t="s">
        <v>88</v>
      </c>
      <c r="D38" s="25" t="s">
        <v>466</v>
      </c>
      <c r="E38" s="26" t="s">
        <v>467</v>
      </c>
      <c r="F38" s="26" t="s">
        <v>468</v>
      </c>
      <c r="G38" s="25" t="s">
        <v>111</v>
      </c>
      <c r="H38" s="26" t="s">
        <v>344</v>
      </c>
      <c r="I38" s="26" t="s">
        <v>112</v>
      </c>
    </row>
    <row r="39" spans="1:9" ht="51">
      <c r="A39" s="25">
        <v>5</v>
      </c>
      <c r="B39" s="25">
        <v>9</v>
      </c>
      <c r="C39" s="26" t="s">
        <v>88</v>
      </c>
      <c r="D39" s="25" t="s">
        <v>466</v>
      </c>
      <c r="E39" s="26" t="s">
        <v>467</v>
      </c>
      <c r="F39" s="26" t="s">
        <v>468</v>
      </c>
      <c r="G39" s="25" t="s">
        <v>113</v>
      </c>
      <c r="H39" s="26" t="s">
        <v>345</v>
      </c>
      <c r="I39" s="26" t="s">
        <v>114</v>
      </c>
    </row>
    <row r="40" spans="1:9" ht="25.5">
      <c r="A40" s="25">
        <v>5</v>
      </c>
      <c r="B40" s="25">
        <v>9</v>
      </c>
      <c r="C40" s="26" t="s">
        <v>88</v>
      </c>
      <c r="D40" s="25" t="s">
        <v>466</v>
      </c>
      <c r="E40" s="26" t="s">
        <v>467</v>
      </c>
      <c r="F40" s="26" t="s">
        <v>468</v>
      </c>
      <c r="G40" s="25" t="s">
        <v>115</v>
      </c>
      <c r="H40" s="26" t="s">
        <v>346</v>
      </c>
      <c r="I40" s="26" t="s">
        <v>116</v>
      </c>
    </row>
    <row r="41" spans="1:9" ht="38.25">
      <c r="A41" s="25">
        <v>6</v>
      </c>
      <c r="B41" s="25">
        <v>10</v>
      </c>
      <c r="C41" s="26" t="s">
        <v>117</v>
      </c>
      <c r="D41" s="25" t="s">
        <v>469</v>
      </c>
      <c r="E41" s="26" t="s">
        <v>470</v>
      </c>
      <c r="F41" s="26" t="s">
        <v>471</v>
      </c>
      <c r="G41" s="25" t="s">
        <v>118</v>
      </c>
      <c r="H41" s="26" t="s">
        <v>347</v>
      </c>
      <c r="I41" s="26" t="s">
        <v>119</v>
      </c>
    </row>
    <row r="42" spans="1:9" ht="38.25">
      <c r="A42" s="25">
        <v>6</v>
      </c>
      <c r="B42" s="25">
        <v>10</v>
      </c>
      <c r="C42" s="26" t="s">
        <v>117</v>
      </c>
      <c r="D42" s="25" t="s">
        <v>469</v>
      </c>
      <c r="E42" s="26" t="s">
        <v>470</v>
      </c>
      <c r="F42" s="26" t="s">
        <v>471</v>
      </c>
      <c r="G42" s="25" t="s">
        <v>120</v>
      </c>
      <c r="H42" s="26" t="s">
        <v>348</v>
      </c>
      <c r="I42" s="26" t="s">
        <v>121</v>
      </c>
    </row>
    <row r="43" spans="1:9" ht="51">
      <c r="A43" s="25">
        <v>7</v>
      </c>
      <c r="B43" s="25">
        <v>11</v>
      </c>
      <c r="C43" s="26" t="s">
        <v>122</v>
      </c>
      <c r="D43" s="25" t="s">
        <v>472</v>
      </c>
      <c r="E43" s="26" t="s">
        <v>473</v>
      </c>
      <c r="F43" s="26" t="s">
        <v>474</v>
      </c>
      <c r="G43" s="25" t="s">
        <v>123</v>
      </c>
      <c r="H43" s="26" t="s">
        <v>349</v>
      </c>
      <c r="I43" s="26" t="s">
        <v>124</v>
      </c>
    </row>
    <row r="44" spans="1:9" ht="38.25">
      <c r="A44" s="25">
        <v>7</v>
      </c>
      <c r="B44" s="25">
        <v>11</v>
      </c>
      <c r="C44" s="26" t="s">
        <v>122</v>
      </c>
      <c r="D44" s="25" t="s">
        <v>472</v>
      </c>
      <c r="E44" s="26" t="s">
        <v>473</v>
      </c>
      <c r="F44" s="26" t="s">
        <v>474</v>
      </c>
      <c r="G44" s="25" t="s">
        <v>125</v>
      </c>
      <c r="H44" s="26" t="s">
        <v>350</v>
      </c>
      <c r="I44" s="26" t="s">
        <v>475</v>
      </c>
    </row>
    <row r="45" spans="1:9" ht="38.25">
      <c r="A45" s="25">
        <v>7</v>
      </c>
      <c r="B45" s="25">
        <v>11</v>
      </c>
      <c r="C45" s="26" t="s">
        <v>122</v>
      </c>
      <c r="D45" s="25" t="s">
        <v>472</v>
      </c>
      <c r="E45" s="26" t="s">
        <v>473</v>
      </c>
      <c r="F45" s="26" t="s">
        <v>474</v>
      </c>
      <c r="G45" s="25" t="s">
        <v>127</v>
      </c>
      <c r="H45" s="26" t="s">
        <v>351</v>
      </c>
      <c r="I45" s="26" t="s">
        <v>128</v>
      </c>
    </row>
    <row r="46" spans="1:9" ht="38.25">
      <c r="A46" s="25">
        <v>7</v>
      </c>
      <c r="B46" s="25">
        <v>11</v>
      </c>
      <c r="C46" s="26" t="s">
        <v>122</v>
      </c>
      <c r="D46" s="25" t="s">
        <v>472</v>
      </c>
      <c r="E46" s="26" t="s">
        <v>473</v>
      </c>
      <c r="F46" s="26" t="s">
        <v>474</v>
      </c>
      <c r="G46" s="25" t="s">
        <v>129</v>
      </c>
      <c r="H46" s="26" t="s">
        <v>352</v>
      </c>
      <c r="I46" s="26" t="s">
        <v>130</v>
      </c>
    </row>
    <row r="47" spans="1:9" ht="38.25">
      <c r="A47" s="25">
        <v>7</v>
      </c>
      <c r="B47" s="25">
        <v>11</v>
      </c>
      <c r="C47" s="26" t="s">
        <v>122</v>
      </c>
      <c r="D47" s="25" t="s">
        <v>472</v>
      </c>
      <c r="E47" s="26" t="s">
        <v>473</v>
      </c>
      <c r="F47" s="26" t="s">
        <v>474</v>
      </c>
      <c r="G47" s="25" t="s">
        <v>131</v>
      </c>
      <c r="H47" s="26" t="s">
        <v>353</v>
      </c>
      <c r="I47" s="26" t="s">
        <v>476</v>
      </c>
    </row>
    <row r="48" spans="1:9" ht="76.5">
      <c r="A48" s="25">
        <v>7</v>
      </c>
      <c r="B48" s="25">
        <v>11</v>
      </c>
      <c r="C48" s="26" t="s">
        <v>122</v>
      </c>
      <c r="D48" s="25" t="s">
        <v>472</v>
      </c>
      <c r="E48" s="26" t="s">
        <v>473</v>
      </c>
      <c r="F48" s="26" t="s">
        <v>474</v>
      </c>
      <c r="G48" s="25" t="s">
        <v>133</v>
      </c>
      <c r="H48" s="26" t="s">
        <v>354</v>
      </c>
      <c r="I48" s="26" t="s">
        <v>477</v>
      </c>
    </row>
    <row r="49" spans="1:9" ht="51">
      <c r="A49" s="25">
        <v>7</v>
      </c>
      <c r="B49" s="25">
        <v>11</v>
      </c>
      <c r="C49" s="26" t="s">
        <v>122</v>
      </c>
      <c r="D49" s="25" t="s">
        <v>478</v>
      </c>
      <c r="E49" s="26" t="s">
        <v>479</v>
      </c>
      <c r="F49" s="26" t="s">
        <v>480</v>
      </c>
      <c r="G49" s="25" t="s">
        <v>135</v>
      </c>
      <c r="H49" s="26" t="s">
        <v>355</v>
      </c>
      <c r="I49" s="26" t="s">
        <v>136</v>
      </c>
    </row>
    <row r="50" spans="1:9" ht="38.25">
      <c r="A50" s="25">
        <v>7</v>
      </c>
      <c r="B50" s="25">
        <v>11</v>
      </c>
      <c r="C50" s="26" t="s">
        <v>122</v>
      </c>
      <c r="D50" s="25" t="s">
        <v>478</v>
      </c>
      <c r="E50" s="26" t="s">
        <v>479</v>
      </c>
      <c r="F50" s="26" t="s">
        <v>480</v>
      </c>
      <c r="G50" s="25" t="s">
        <v>137</v>
      </c>
      <c r="H50" s="26" t="s">
        <v>356</v>
      </c>
      <c r="I50" s="26" t="s">
        <v>138</v>
      </c>
    </row>
    <row r="51" spans="1:9" ht="38.25">
      <c r="A51" s="25">
        <v>7</v>
      </c>
      <c r="B51" s="25">
        <v>11</v>
      </c>
      <c r="C51" s="26" t="s">
        <v>122</v>
      </c>
      <c r="D51" s="25" t="s">
        <v>478</v>
      </c>
      <c r="E51" s="26" t="s">
        <v>479</v>
      </c>
      <c r="F51" s="26" t="s">
        <v>480</v>
      </c>
      <c r="G51" s="25" t="s">
        <v>139</v>
      </c>
      <c r="H51" s="26" t="s">
        <v>357</v>
      </c>
      <c r="I51" s="26" t="s">
        <v>140</v>
      </c>
    </row>
    <row r="52" spans="1:9" ht="25.5">
      <c r="A52" s="25">
        <v>7</v>
      </c>
      <c r="B52" s="25">
        <v>11</v>
      </c>
      <c r="C52" s="26" t="s">
        <v>122</v>
      </c>
      <c r="D52" s="25" t="s">
        <v>478</v>
      </c>
      <c r="E52" s="26" t="s">
        <v>479</v>
      </c>
      <c r="F52" s="26" t="s">
        <v>480</v>
      </c>
      <c r="G52" s="25" t="s">
        <v>141</v>
      </c>
      <c r="H52" s="26" t="s">
        <v>358</v>
      </c>
      <c r="I52" s="26" t="s">
        <v>142</v>
      </c>
    </row>
    <row r="53" spans="1:9" ht="25.5">
      <c r="A53" s="25">
        <v>7</v>
      </c>
      <c r="B53" s="25">
        <v>11</v>
      </c>
      <c r="C53" s="26" t="s">
        <v>122</v>
      </c>
      <c r="D53" s="25" t="s">
        <v>478</v>
      </c>
      <c r="E53" s="26" t="s">
        <v>479</v>
      </c>
      <c r="F53" s="26" t="s">
        <v>480</v>
      </c>
      <c r="G53" s="25" t="s">
        <v>143</v>
      </c>
      <c r="H53" s="26" t="s">
        <v>359</v>
      </c>
      <c r="I53" s="26" t="s">
        <v>144</v>
      </c>
    </row>
    <row r="54" spans="1:9" ht="51">
      <c r="A54" s="25">
        <v>7</v>
      </c>
      <c r="B54" s="25">
        <v>11</v>
      </c>
      <c r="C54" s="26" t="s">
        <v>122</v>
      </c>
      <c r="D54" s="25" t="s">
        <v>478</v>
      </c>
      <c r="E54" s="26" t="s">
        <v>479</v>
      </c>
      <c r="F54" s="26" t="s">
        <v>480</v>
      </c>
      <c r="G54" s="25" t="s">
        <v>145</v>
      </c>
      <c r="H54" s="26" t="s">
        <v>360</v>
      </c>
      <c r="I54" s="26" t="s">
        <v>146</v>
      </c>
    </row>
    <row r="55" spans="1:9" ht="76.5">
      <c r="A55" s="25">
        <v>7</v>
      </c>
      <c r="B55" s="25">
        <v>11</v>
      </c>
      <c r="C55" s="26" t="s">
        <v>122</v>
      </c>
      <c r="D55" s="25" t="s">
        <v>478</v>
      </c>
      <c r="E55" s="26" t="s">
        <v>479</v>
      </c>
      <c r="F55" s="26" t="s">
        <v>480</v>
      </c>
      <c r="G55" s="25" t="s">
        <v>147</v>
      </c>
      <c r="H55" s="26" t="s">
        <v>361</v>
      </c>
      <c r="I55" s="26" t="s">
        <v>148</v>
      </c>
    </row>
    <row r="56" spans="1:9" ht="51">
      <c r="A56" s="25">
        <v>7</v>
      </c>
      <c r="B56" s="25">
        <v>11</v>
      </c>
      <c r="C56" s="26" t="s">
        <v>122</v>
      </c>
      <c r="D56" s="25" t="s">
        <v>478</v>
      </c>
      <c r="E56" s="26" t="s">
        <v>479</v>
      </c>
      <c r="F56" s="26" t="s">
        <v>480</v>
      </c>
      <c r="G56" s="25" t="s">
        <v>149</v>
      </c>
      <c r="H56" s="26" t="s">
        <v>362</v>
      </c>
      <c r="I56" s="26" t="s">
        <v>150</v>
      </c>
    </row>
    <row r="57" spans="1:9" ht="38.25">
      <c r="A57" s="25">
        <v>7</v>
      </c>
      <c r="B57" s="25">
        <v>11</v>
      </c>
      <c r="C57" s="26" t="s">
        <v>122</v>
      </c>
      <c r="D57" s="25" t="s">
        <v>478</v>
      </c>
      <c r="E57" s="26" t="s">
        <v>479</v>
      </c>
      <c r="F57" s="26" t="s">
        <v>480</v>
      </c>
      <c r="G57" s="25" t="s">
        <v>151</v>
      </c>
      <c r="H57" s="26" t="s">
        <v>363</v>
      </c>
      <c r="I57" s="26" t="s">
        <v>152</v>
      </c>
    </row>
    <row r="58" spans="1:9" ht="38.25">
      <c r="A58" s="25">
        <v>8</v>
      </c>
      <c r="B58" s="25">
        <v>12</v>
      </c>
      <c r="C58" s="26" t="s">
        <v>153</v>
      </c>
      <c r="D58" s="25" t="s">
        <v>481</v>
      </c>
      <c r="E58" s="26" t="s">
        <v>482</v>
      </c>
      <c r="F58" s="26" t="s">
        <v>483</v>
      </c>
      <c r="G58" s="25" t="s">
        <v>154</v>
      </c>
      <c r="H58" s="26" t="s">
        <v>364</v>
      </c>
      <c r="I58" s="26" t="s">
        <v>155</v>
      </c>
    </row>
    <row r="59" spans="1:9" ht="51">
      <c r="A59" s="25">
        <v>8</v>
      </c>
      <c r="B59" s="25">
        <v>12</v>
      </c>
      <c r="C59" s="26" t="s">
        <v>153</v>
      </c>
      <c r="D59" s="25" t="s">
        <v>481</v>
      </c>
      <c r="E59" s="26" t="s">
        <v>482</v>
      </c>
      <c r="F59" s="26" t="s">
        <v>483</v>
      </c>
      <c r="G59" s="25" t="s">
        <v>156</v>
      </c>
      <c r="H59" s="26" t="s">
        <v>365</v>
      </c>
      <c r="I59" s="26" t="s">
        <v>157</v>
      </c>
    </row>
    <row r="60" spans="1:9" ht="38.25">
      <c r="A60" s="25">
        <v>8</v>
      </c>
      <c r="B60" s="25">
        <v>12</v>
      </c>
      <c r="C60" s="26" t="s">
        <v>153</v>
      </c>
      <c r="D60" s="25" t="s">
        <v>481</v>
      </c>
      <c r="E60" s="26" t="s">
        <v>482</v>
      </c>
      <c r="F60" s="26" t="s">
        <v>483</v>
      </c>
      <c r="G60" s="25" t="s">
        <v>158</v>
      </c>
      <c r="H60" s="26" t="s">
        <v>366</v>
      </c>
      <c r="I60" s="26" t="s">
        <v>159</v>
      </c>
    </row>
    <row r="61" spans="1:9" ht="38.25">
      <c r="A61" s="25">
        <v>8</v>
      </c>
      <c r="B61" s="25">
        <v>12</v>
      </c>
      <c r="C61" s="26" t="s">
        <v>153</v>
      </c>
      <c r="D61" s="25" t="s">
        <v>481</v>
      </c>
      <c r="E61" s="26" t="s">
        <v>482</v>
      </c>
      <c r="F61" s="26" t="s">
        <v>483</v>
      </c>
      <c r="G61" s="25" t="s">
        <v>160</v>
      </c>
      <c r="H61" s="26" t="s">
        <v>367</v>
      </c>
      <c r="I61" s="26" t="s">
        <v>161</v>
      </c>
    </row>
    <row r="62" spans="1:9" ht="38.25">
      <c r="A62" s="25">
        <v>8</v>
      </c>
      <c r="B62" s="25">
        <v>12</v>
      </c>
      <c r="C62" s="26" t="s">
        <v>153</v>
      </c>
      <c r="D62" s="25" t="s">
        <v>484</v>
      </c>
      <c r="E62" s="26" t="s">
        <v>485</v>
      </c>
      <c r="F62" s="26" t="s">
        <v>486</v>
      </c>
      <c r="G62" s="25" t="s">
        <v>162</v>
      </c>
      <c r="H62" s="26" t="s">
        <v>368</v>
      </c>
      <c r="I62" s="26" t="s">
        <v>163</v>
      </c>
    </row>
    <row r="63" spans="1:9" ht="51">
      <c r="A63" s="25">
        <v>8</v>
      </c>
      <c r="B63" s="25">
        <v>12</v>
      </c>
      <c r="C63" s="26" t="s">
        <v>153</v>
      </c>
      <c r="D63" s="25" t="s">
        <v>487</v>
      </c>
      <c r="E63" s="26" t="s">
        <v>488</v>
      </c>
      <c r="F63" s="26" t="s">
        <v>489</v>
      </c>
      <c r="G63" s="25" t="s">
        <v>164</v>
      </c>
      <c r="H63" s="26" t="s">
        <v>369</v>
      </c>
      <c r="I63" s="26" t="s">
        <v>165</v>
      </c>
    </row>
    <row r="64" spans="1:9" ht="51">
      <c r="A64" s="25">
        <v>8</v>
      </c>
      <c r="B64" s="25">
        <v>12</v>
      </c>
      <c r="C64" s="26" t="s">
        <v>153</v>
      </c>
      <c r="D64" s="25" t="s">
        <v>490</v>
      </c>
      <c r="E64" s="26" t="s">
        <v>491</v>
      </c>
      <c r="F64" s="26" t="s">
        <v>492</v>
      </c>
      <c r="G64" s="25" t="s">
        <v>166</v>
      </c>
      <c r="H64" s="26" t="s">
        <v>370</v>
      </c>
      <c r="I64" s="26" t="s">
        <v>167</v>
      </c>
    </row>
    <row r="65" spans="1:9" ht="38.25">
      <c r="A65" s="25">
        <v>8</v>
      </c>
      <c r="B65" s="25">
        <v>12</v>
      </c>
      <c r="C65" s="26" t="s">
        <v>153</v>
      </c>
      <c r="D65" s="25" t="s">
        <v>490</v>
      </c>
      <c r="E65" s="26" t="s">
        <v>491</v>
      </c>
      <c r="F65" s="26" t="s">
        <v>492</v>
      </c>
      <c r="G65" s="25" t="s">
        <v>168</v>
      </c>
      <c r="H65" s="26" t="s">
        <v>371</v>
      </c>
      <c r="I65" s="26" t="s">
        <v>169</v>
      </c>
    </row>
    <row r="66" spans="1:9" ht="38.25">
      <c r="A66" s="25">
        <v>8</v>
      </c>
      <c r="B66" s="25">
        <v>12</v>
      </c>
      <c r="C66" s="26" t="s">
        <v>153</v>
      </c>
      <c r="D66" s="25" t="s">
        <v>490</v>
      </c>
      <c r="E66" s="26" t="s">
        <v>491</v>
      </c>
      <c r="F66" s="26" t="s">
        <v>492</v>
      </c>
      <c r="G66" s="25" t="s">
        <v>170</v>
      </c>
      <c r="H66" s="26" t="s">
        <v>372</v>
      </c>
      <c r="I66" s="26" t="s">
        <v>171</v>
      </c>
    </row>
    <row r="67" spans="1:9" ht="51">
      <c r="A67" s="25">
        <v>8</v>
      </c>
      <c r="B67" s="25">
        <v>12</v>
      </c>
      <c r="C67" s="26" t="s">
        <v>153</v>
      </c>
      <c r="D67" s="25" t="s">
        <v>490</v>
      </c>
      <c r="E67" s="26" t="s">
        <v>491</v>
      </c>
      <c r="F67" s="26" t="s">
        <v>492</v>
      </c>
      <c r="G67" s="25" t="s">
        <v>172</v>
      </c>
      <c r="H67" s="26" t="s">
        <v>373</v>
      </c>
      <c r="I67" s="26" t="s">
        <v>173</v>
      </c>
    </row>
    <row r="68" spans="1:9" ht="25.5">
      <c r="A68" s="25">
        <v>8</v>
      </c>
      <c r="B68" s="25">
        <v>12</v>
      </c>
      <c r="C68" s="26" t="s">
        <v>153</v>
      </c>
      <c r="D68" s="25" t="s">
        <v>493</v>
      </c>
      <c r="E68" s="26" t="s">
        <v>494</v>
      </c>
      <c r="F68" s="26" t="s">
        <v>495</v>
      </c>
      <c r="G68" s="25" t="s">
        <v>174</v>
      </c>
      <c r="H68" s="26" t="s">
        <v>374</v>
      </c>
      <c r="I68" s="26" t="s">
        <v>175</v>
      </c>
    </row>
    <row r="69" spans="1:9" ht="63.75">
      <c r="A69" s="25">
        <v>8</v>
      </c>
      <c r="B69" s="25">
        <v>12</v>
      </c>
      <c r="C69" s="26" t="s">
        <v>153</v>
      </c>
      <c r="D69" s="25" t="s">
        <v>496</v>
      </c>
      <c r="E69" s="26" t="s">
        <v>375</v>
      </c>
      <c r="F69" s="26" t="s">
        <v>497</v>
      </c>
      <c r="G69" s="25" t="s">
        <v>176</v>
      </c>
      <c r="H69" s="26" t="s">
        <v>375</v>
      </c>
      <c r="I69" s="26" t="s">
        <v>177</v>
      </c>
    </row>
    <row r="70" spans="1:9" ht="25.5">
      <c r="A70" s="25">
        <v>8</v>
      </c>
      <c r="B70" s="25">
        <v>12</v>
      </c>
      <c r="C70" s="26" t="s">
        <v>153</v>
      </c>
      <c r="D70" s="25" t="s">
        <v>496</v>
      </c>
      <c r="E70" s="26" t="s">
        <v>375</v>
      </c>
      <c r="F70" s="26" t="s">
        <v>497</v>
      </c>
      <c r="G70" s="25" t="s">
        <v>178</v>
      </c>
      <c r="H70" s="26" t="s">
        <v>376</v>
      </c>
      <c r="I70" s="26" t="s">
        <v>179</v>
      </c>
    </row>
    <row r="71" spans="1:9" ht="51">
      <c r="A71" s="25">
        <v>8</v>
      </c>
      <c r="B71" s="25">
        <v>12</v>
      </c>
      <c r="C71" s="26" t="s">
        <v>153</v>
      </c>
      <c r="D71" s="25" t="s">
        <v>498</v>
      </c>
      <c r="E71" s="26" t="s">
        <v>499</v>
      </c>
      <c r="F71" s="26" t="s">
        <v>500</v>
      </c>
      <c r="G71" s="25" t="s">
        <v>180</v>
      </c>
      <c r="H71" s="26" t="s">
        <v>377</v>
      </c>
      <c r="I71" s="26" t="s">
        <v>181</v>
      </c>
    </row>
    <row r="72" spans="1:9" ht="25.5">
      <c r="A72" s="25">
        <v>9</v>
      </c>
      <c r="B72" s="25">
        <v>13</v>
      </c>
      <c r="C72" s="26" t="s">
        <v>182</v>
      </c>
      <c r="D72" s="25" t="s">
        <v>501</v>
      </c>
      <c r="E72" s="26" t="s">
        <v>502</v>
      </c>
      <c r="F72" s="26" t="s">
        <v>503</v>
      </c>
      <c r="G72" s="25" t="s">
        <v>183</v>
      </c>
      <c r="H72" s="26" t="s">
        <v>378</v>
      </c>
      <c r="I72" s="26" t="s">
        <v>184</v>
      </c>
    </row>
    <row r="73" spans="1:9" ht="63.75">
      <c r="A73" s="25">
        <v>9</v>
      </c>
      <c r="B73" s="25">
        <v>13</v>
      </c>
      <c r="C73" s="26" t="s">
        <v>182</v>
      </c>
      <c r="D73" s="25" t="s">
        <v>501</v>
      </c>
      <c r="E73" s="26" t="s">
        <v>502</v>
      </c>
      <c r="F73" s="26" t="s">
        <v>503</v>
      </c>
      <c r="G73" s="25" t="s">
        <v>185</v>
      </c>
      <c r="H73" s="26" t="s">
        <v>379</v>
      </c>
      <c r="I73" s="26" t="s">
        <v>186</v>
      </c>
    </row>
    <row r="74" spans="1:9" ht="25.5">
      <c r="A74" s="25">
        <v>9</v>
      </c>
      <c r="B74" s="25">
        <v>13</v>
      </c>
      <c r="C74" s="26" t="s">
        <v>182</v>
      </c>
      <c r="D74" s="25" t="s">
        <v>501</v>
      </c>
      <c r="E74" s="26" t="s">
        <v>502</v>
      </c>
      <c r="F74" s="26" t="s">
        <v>503</v>
      </c>
      <c r="G74" s="25" t="s">
        <v>187</v>
      </c>
      <c r="H74" s="26" t="s">
        <v>380</v>
      </c>
      <c r="I74" s="26" t="s">
        <v>188</v>
      </c>
    </row>
    <row r="75" spans="1:9" ht="38.25">
      <c r="A75" s="25">
        <v>9</v>
      </c>
      <c r="B75" s="25">
        <v>13</v>
      </c>
      <c r="C75" s="26" t="s">
        <v>182</v>
      </c>
      <c r="D75" s="25" t="s">
        <v>504</v>
      </c>
      <c r="E75" s="26" t="s">
        <v>505</v>
      </c>
      <c r="F75" s="26" t="s">
        <v>506</v>
      </c>
      <c r="G75" s="25" t="s">
        <v>189</v>
      </c>
      <c r="H75" s="26" t="s">
        <v>381</v>
      </c>
      <c r="I75" s="26" t="s">
        <v>190</v>
      </c>
    </row>
    <row r="76" spans="1:9" ht="38.25">
      <c r="A76" s="25">
        <v>9</v>
      </c>
      <c r="B76" s="25">
        <v>13</v>
      </c>
      <c r="C76" s="26" t="s">
        <v>182</v>
      </c>
      <c r="D76" s="25" t="s">
        <v>504</v>
      </c>
      <c r="E76" s="26" t="s">
        <v>505</v>
      </c>
      <c r="F76" s="26" t="s">
        <v>506</v>
      </c>
      <c r="G76" s="25" t="s">
        <v>191</v>
      </c>
      <c r="H76" s="26" t="s">
        <v>382</v>
      </c>
      <c r="I76" s="26" t="s">
        <v>192</v>
      </c>
    </row>
    <row r="77" spans="1:9" ht="25.5">
      <c r="A77" s="25">
        <v>9</v>
      </c>
      <c r="B77" s="25">
        <v>13</v>
      </c>
      <c r="C77" s="26" t="s">
        <v>182</v>
      </c>
      <c r="D77" s="25" t="s">
        <v>504</v>
      </c>
      <c r="E77" s="26" t="s">
        <v>505</v>
      </c>
      <c r="F77" s="26" t="s">
        <v>506</v>
      </c>
      <c r="G77" s="25" t="s">
        <v>193</v>
      </c>
      <c r="H77" s="26" t="s">
        <v>383</v>
      </c>
      <c r="I77" s="26" t="s">
        <v>194</v>
      </c>
    </row>
    <row r="78" spans="1:9" ht="51">
      <c r="A78" s="25">
        <v>9</v>
      </c>
      <c r="B78" s="25">
        <v>13</v>
      </c>
      <c r="C78" s="26" t="s">
        <v>182</v>
      </c>
      <c r="D78" s="25" t="s">
        <v>504</v>
      </c>
      <c r="E78" s="26" t="s">
        <v>505</v>
      </c>
      <c r="F78" s="26" t="s">
        <v>506</v>
      </c>
      <c r="G78" s="25" t="s">
        <v>195</v>
      </c>
      <c r="H78" s="26" t="s">
        <v>384</v>
      </c>
      <c r="I78" s="26" t="s">
        <v>196</v>
      </c>
    </row>
    <row r="79" spans="1:9" ht="51">
      <c r="A79" s="25">
        <v>10</v>
      </c>
      <c r="B79" s="25">
        <v>14</v>
      </c>
      <c r="C79" s="26" t="s">
        <v>197</v>
      </c>
      <c r="D79" s="25" t="s">
        <v>507</v>
      </c>
      <c r="E79" s="26" t="s">
        <v>508</v>
      </c>
      <c r="F79" s="26" t="s">
        <v>509</v>
      </c>
      <c r="G79" s="25" t="s">
        <v>198</v>
      </c>
      <c r="H79" s="26" t="s">
        <v>385</v>
      </c>
      <c r="I79" s="26" t="s">
        <v>199</v>
      </c>
    </row>
    <row r="80" spans="1:9" ht="51">
      <c r="A80" s="25">
        <v>10</v>
      </c>
      <c r="B80" s="25">
        <v>14</v>
      </c>
      <c r="C80" s="26" t="s">
        <v>197</v>
      </c>
      <c r="D80" s="25" t="s">
        <v>507</v>
      </c>
      <c r="E80" s="26" t="s">
        <v>508</v>
      </c>
      <c r="F80" s="26" t="s">
        <v>509</v>
      </c>
      <c r="G80" s="25" t="s">
        <v>200</v>
      </c>
      <c r="H80" s="26" t="s">
        <v>386</v>
      </c>
      <c r="I80" s="26" t="s">
        <v>201</v>
      </c>
    </row>
    <row r="81" spans="1:9" ht="76.5">
      <c r="A81" s="25">
        <v>10</v>
      </c>
      <c r="B81" s="25">
        <v>14</v>
      </c>
      <c r="C81" s="26" t="s">
        <v>197</v>
      </c>
      <c r="D81" s="25" t="s">
        <v>507</v>
      </c>
      <c r="E81" s="26" t="s">
        <v>508</v>
      </c>
      <c r="F81" s="26" t="s">
        <v>509</v>
      </c>
      <c r="G81" s="25" t="s">
        <v>202</v>
      </c>
      <c r="H81" s="26" t="s">
        <v>387</v>
      </c>
      <c r="I81" s="26" t="s">
        <v>203</v>
      </c>
    </row>
    <row r="82" spans="1:9" ht="51">
      <c r="A82" s="25">
        <v>10</v>
      </c>
      <c r="B82" s="25">
        <v>14</v>
      </c>
      <c r="C82" s="26" t="s">
        <v>197</v>
      </c>
      <c r="D82" s="25" t="s">
        <v>510</v>
      </c>
      <c r="E82" s="26" t="s">
        <v>511</v>
      </c>
      <c r="F82" s="26" t="s">
        <v>512</v>
      </c>
      <c r="G82" s="25" t="s">
        <v>204</v>
      </c>
      <c r="H82" s="26" t="s">
        <v>388</v>
      </c>
      <c r="I82" s="26" t="s">
        <v>205</v>
      </c>
    </row>
    <row r="83" spans="1:9" ht="51">
      <c r="A83" s="25">
        <v>10</v>
      </c>
      <c r="B83" s="25">
        <v>14</v>
      </c>
      <c r="C83" s="26" t="s">
        <v>197</v>
      </c>
      <c r="D83" s="25" t="s">
        <v>510</v>
      </c>
      <c r="E83" s="26" t="s">
        <v>511</v>
      </c>
      <c r="F83" s="26" t="s">
        <v>512</v>
      </c>
      <c r="G83" s="25" t="s">
        <v>206</v>
      </c>
      <c r="H83" s="26" t="s">
        <v>389</v>
      </c>
      <c r="I83" s="26" t="s">
        <v>207</v>
      </c>
    </row>
    <row r="84" spans="1:9" ht="51">
      <c r="A84" s="25">
        <v>10</v>
      </c>
      <c r="B84" s="25">
        <v>14</v>
      </c>
      <c r="C84" s="26" t="s">
        <v>197</v>
      </c>
      <c r="D84" s="25" t="s">
        <v>510</v>
      </c>
      <c r="E84" s="26" t="s">
        <v>511</v>
      </c>
      <c r="F84" s="26" t="s">
        <v>512</v>
      </c>
      <c r="G84" s="25" t="s">
        <v>208</v>
      </c>
      <c r="H84" s="26" t="s">
        <v>390</v>
      </c>
      <c r="I84" s="26" t="s">
        <v>209</v>
      </c>
    </row>
    <row r="85" spans="1:9" ht="51">
      <c r="A85" s="25">
        <v>10</v>
      </c>
      <c r="B85" s="25">
        <v>14</v>
      </c>
      <c r="C85" s="26" t="s">
        <v>197</v>
      </c>
      <c r="D85" s="25" t="s">
        <v>510</v>
      </c>
      <c r="E85" s="26" t="s">
        <v>511</v>
      </c>
      <c r="F85" s="26" t="s">
        <v>512</v>
      </c>
      <c r="G85" s="25" t="s">
        <v>210</v>
      </c>
      <c r="H85" s="26" t="s">
        <v>391</v>
      </c>
      <c r="I85" s="26" t="s">
        <v>513</v>
      </c>
    </row>
    <row r="86" spans="1:9" ht="51">
      <c r="A86" s="25">
        <v>10</v>
      </c>
      <c r="B86" s="25">
        <v>14</v>
      </c>
      <c r="C86" s="26" t="s">
        <v>197</v>
      </c>
      <c r="D86" s="25" t="s">
        <v>510</v>
      </c>
      <c r="E86" s="26" t="s">
        <v>511</v>
      </c>
      <c r="F86" s="26" t="s">
        <v>512</v>
      </c>
      <c r="G86" s="25" t="s">
        <v>212</v>
      </c>
      <c r="H86" s="26" t="s">
        <v>392</v>
      </c>
      <c r="I86" s="26" t="s">
        <v>213</v>
      </c>
    </row>
    <row r="87" spans="1:9" ht="51">
      <c r="A87" s="25">
        <v>10</v>
      </c>
      <c r="B87" s="25">
        <v>14</v>
      </c>
      <c r="C87" s="26" t="s">
        <v>197</v>
      </c>
      <c r="D87" s="25" t="s">
        <v>510</v>
      </c>
      <c r="E87" s="26" t="s">
        <v>511</v>
      </c>
      <c r="F87" s="26" t="s">
        <v>512</v>
      </c>
      <c r="G87" s="25" t="s">
        <v>214</v>
      </c>
      <c r="H87" s="26" t="s">
        <v>393</v>
      </c>
      <c r="I87" s="26" t="s">
        <v>215</v>
      </c>
    </row>
    <row r="88" spans="1:9" ht="51">
      <c r="A88" s="25">
        <v>10</v>
      </c>
      <c r="B88" s="25">
        <v>14</v>
      </c>
      <c r="C88" s="26" t="s">
        <v>197</v>
      </c>
      <c r="D88" s="25" t="s">
        <v>510</v>
      </c>
      <c r="E88" s="26" t="s">
        <v>511</v>
      </c>
      <c r="F88" s="26" t="s">
        <v>512</v>
      </c>
      <c r="G88" s="25" t="s">
        <v>216</v>
      </c>
      <c r="H88" s="26" t="s">
        <v>394</v>
      </c>
      <c r="I88" s="26" t="s">
        <v>217</v>
      </c>
    </row>
    <row r="89" spans="1:9" ht="51">
      <c r="A89" s="25">
        <v>10</v>
      </c>
      <c r="B89" s="25">
        <v>14</v>
      </c>
      <c r="C89" s="26" t="s">
        <v>197</v>
      </c>
      <c r="D89" s="25" t="s">
        <v>510</v>
      </c>
      <c r="E89" s="26" t="s">
        <v>511</v>
      </c>
      <c r="F89" s="26" t="s">
        <v>512</v>
      </c>
      <c r="G89" s="25" t="s">
        <v>218</v>
      </c>
      <c r="H89" s="26" t="s">
        <v>395</v>
      </c>
      <c r="I89" s="26" t="s">
        <v>219</v>
      </c>
    </row>
    <row r="90" spans="1:9" ht="51">
      <c r="A90" s="25">
        <v>10</v>
      </c>
      <c r="B90" s="25">
        <v>14</v>
      </c>
      <c r="C90" s="26" t="s">
        <v>197</v>
      </c>
      <c r="D90" s="25" t="s">
        <v>510</v>
      </c>
      <c r="E90" s="26" t="s">
        <v>511</v>
      </c>
      <c r="F90" s="26" t="s">
        <v>512</v>
      </c>
      <c r="G90" s="25" t="s">
        <v>220</v>
      </c>
      <c r="H90" s="26" t="s">
        <v>396</v>
      </c>
      <c r="I90" s="26" t="s">
        <v>221</v>
      </c>
    </row>
    <row r="91" spans="1:9" ht="51">
      <c r="A91" s="25">
        <v>10</v>
      </c>
      <c r="B91" s="25">
        <v>14</v>
      </c>
      <c r="C91" s="26" t="s">
        <v>197</v>
      </c>
      <c r="D91" s="25" t="s">
        <v>514</v>
      </c>
      <c r="E91" s="26" t="s">
        <v>515</v>
      </c>
      <c r="F91" s="26" t="s">
        <v>516</v>
      </c>
      <c r="G91" s="25" t="s">
        <v>222</v>
      </c>
      <c r="H91" s="26" t="s">
        <v>397</v>
      </c>
      <c r="I91" s="26" t="s">
        <v>223</v>
      </c>
    </row>
    <row r="92" spans="1:9" ht="51">
      <c r="A92" s="25">
        <v>11</v>
      </c>
      <c r="B92" s="25">
        <v>15</v>
      </c>
      <c r="C92" s="26" t="s">
        <v>224</v>
      </c>
      <c r="D92" s="25" t="s">
        <v>517</v>
      </c>
      <c r="E92" s="26" t="s">
        <v>518</v>
      </c>
      <c r="F92" s="26" t="s">
        <v>519</v>
      </c>
      <c r="G92" s="25" t="s">
        <v>225</v>
      </c>
      <c r="H92" s="26" t="s">
        <v>398</v>
      </c>
      <c r="I92" s="26" t="s">
        <v>226</v>
      </c>
    </row>
    <row r="93" spans="1:9" ht="63.75">
      <c r="A93" s="25">
        <v>11</v>
      </c>
      <c r="B93" s="25">
        <v>15</v>
      </c>
      <c r="C93" s="26" t="s">
        <v>224</v>
      </c>
      <c r="D93" s="25" t="s">
        <v>517</v>
      </c>
      <c r="E93" s="26" t="s">
        <v>518</v>
      </c>
      <c r="F93" s="26" t="s">
        <v>519</v>
      </c>
      <c r="G93" s="25" t="s">
        <v>227</v>
      </c>
      <c r="H93" s="26" t="s">
        <v>399</v>
      </c>
      <c r="I93" s="26" t="s">
        <v>228</v>
      </c>
    </row>
    <row r="94" spans="1:9" ht="51">
      <c r="A94" s="25">
        <v>11</v>
      </c>
      <c r="B94" s="25">
        <v>15</v>
      </c>
      <c r="C94" s="26" t="s">
        <v>224</v>
      </c>
      <c r="D94" s="25" t="s">
        <v>517</v>
      </c>
      <c r="E94" s="26" t="s">
        <v>518</v>
      </c>
      <c r="F94" s="26" t="s">
        <v>519</v>
      </c>
      <c r="G94" s="25" t="s">
        <v>229</v>
      </c>
      <c r="H94" s="26" t="s">
        <v>400</v>
      </c>
      <c r="I94" s="26" t="s">
        <v>230</v>
      </c>
    </row>
    <row r="95" spans="1:9" ht="38.25">
      <c r="A95" s="25">
        <v>11</v>
      </c>
      <c r="B95" s="25">
        <v>15</v>
      </c>
      <c r="C95" s="26" t="s">
        <v>224</v>
      </c>
      <c r="D95" s="25" t="s">
        <v>520</v>
      </c>
      <c r="E95" s="26" t="s">
        <v>521</v>
      </c>
      <c r="F95" s="26" t="s">
        <v>522</v>
      </c>
      <c r="G95" s="25" t="s">
        <v>231</v>
      </c>
      <c r="H95" s="26" t="s">
        <v>401</v>
      </c>
      <c r="I95" s="26" t="s">
        <v>232</v>
      </c>
    </row>
    <row r="96" spans="1:9" ht="89.25">
      <c r="A96" s="25">
        <v>11</v>
      </c>
      <c r="B96" s="25">
        <v>15</v>
      </c>
      <c r="C96" s="26" t="s">
        <v>224</v>
      </c>
      <c r="D96" s="25" t="s">
        <v>520</v>
      </c>
      <c r="E96" s="26" t="s">
        <v>521</v>
      </c>
      <c r="F96" s="26" t="s">
        <v>522</v>
      </c>
      <c r="G96" s="25" t="s">
        <v>233</v>
      </c>
      <c r="H96" s="26" t="s">
        <v>402</v>
      </c>
      <c r="I96" s="26" t="s">
        <v>234</v>
      </c>
    </row>
    <row r="97" spans="1:9" ht="38.25">
      <c r="A97" s="25">
        <v>12</v>
      </c>
      <c r="B97" s="25">
        <v>16</v>
      </c>
      <c r="C97" s="26" t="s">
        <v>235</v>
      </c>
      <c r="D97" s="25" t="s">
        <v>523</v>
      </c>
      <c r="E97" s="26" t="s">
        <v>524</v>
      </c>
      <c r="F97" s="26" t="s">
        <v>525</v>
      </c>
      <c r="G97" s="25" t="s">
        <v>236</v>
      </c>
      <c r="H97" s="26" t="s">
        <v>403</v>
      </c>
      <c r="I97" s="26" t="s">
        <v>237</v>
      </c>
    </row>
    <row r="98" spans="1:9" ht="38.25">
      <c r="A98" s="25">
        <v>12</v>
      </c>
      <c r="B98" s="25">
        <v>16</v>
      </c>
      <c r="C98" s="26" t="s">
        <v>235</v>
      </c>
      <c r="D98" s="25" t="s">
        <v>523</v>
      </c>
      <c r="E98" s="26" t="s">
        <v>524</v>
      </c>
      <c r="F98" s="26" t="s">
        <v>525</v>
      </c>
      <c r="G98" s="25" t="s">
        <v>238</v>
      </c>
      <c r="H98" s="26" t="s">
        <v>404</v>
      </c>
      <c r="I98" s="26" t="s">
        <v>239</v>
      </c>
    </row>
    <row r="99" spans="1:9" ht="63.75">
      <c r="A99" s="25">
        <v>12</v>
      </c>
      <c r="B99" s="25">
        <v>16</v>
      </c>
      <c r="C99" s="26" t="s">
        <v>235</v>
      </c>
      <c r="D99" s="25" t="s">
        <v>523</v>
      </c>
      <c r="E99" s="26" t="s">
        <v>524</v>
      </c>
      <c r="F99" s="26" t="s">
        <v>525</v>
      </c>
      <c r="G99" s="25" t="s">
        <v>240</v>
      </c>
      <c r="H99" s="26" t="s">
        <v>405</v>
      </c>
      <c r="I99" s="26" t="s">
        <v>241</v>
      </c>
    </row>
    <row r="100" spans="1:9" ht="38.25">
      <c r="A100" s="25">
        <v>12</v>
      </c>
      <c r="B100" s="25">
        <v>16</v>
      </c>
      <c r="C100" s="26" t="s">
        <v>235</v>
      </c>
      <c r="D100" s="25" t="s">
        <v>523</v>
      </c>
      <c r="E100" s="26" t="s">
        <v>524</v>
      </c>
      <c r="F100" s="26" t="s">
        <v>525</v>
      </c>
      <c r="G100" s="25" t="s">
        <v>242</v>
      </c>
      <c r="H100" s="26" t="s">
        <v>406</v>
      </c>
      <c r="I100" s="26" t="s">
        <v>243</v>
      </c>
    </row>
    <row r="101" spans="1:9" ht="38.25">
      <c r="A101" s="25">
        <v>12</v>
      </c>
      <c r="B101" s="25">
        <v>16</v>
      </c>
      <c r="C101" s="26" t="s">
        <v>235</v>
      </c>
      <c r="D101" s="25" t="s">
        <v>523</v>
      </c>
      <c r="E101" s="26" t="s">
        <v>524</v>
      </c>
      <c r="F101" s="26" t="s">
        <v>525</v>
      </c>
      <c r="G101" s="25" t="s">
        <v>244</v>
      </c>
      <c r="H101" s="26" t="s">
        <v>407</v>
      </c>
      <c r="I101" s="26" t="s">
        <v>245</v>
      </c>
    </row>
    <row r="102" spans="1:9" ht="38.25">
      <c r="A102" s="25">
        <v>12</v>
      </c>
      <c r="B102" s="25">
        <v>16</v>
      </c>
      <c r="C102" s="26" t="s">
        <v>235</v>
      </c>
      <c r="D102" s="25" t="s">
        <v>523</v>
      </c>
      <c r="E102" s="26" t="s">
        <v>524</v>
      </c>
      <c r="F102" s="26" t="s">
        <v>525</v>
      </c>
      <c r="G102" s="25" t="s">
        <v>246</v>
      </c>
      <c r="H102" s="26" t="s">
        <v>408</v>
      </c>
      <c r="I102" s="26" t="s">
        <v>247</v>
      </c>
    </row>
    <row r="103" spans="1:9" ht="51">
      <c r="A103" s="25">
        <v>12</v>
      </c>
      <c r="B103" s="25">
        <v>16</v>
      </c>
      <c r="C103" s="26" t="s">
        <v>235</v>
      </c>
      <c r="D103" s="25" t="s">
        <v>523</v>
      </c>
      <c r="E103" s="26" t="s">
        <v>524</v>
      </c>
      <c r="F103" s="26" t="s">
        <v>525</v>
      </c>
      <c r="G103" s="25" t="s">
        <v>248</v>
      </c>
      <c r="H103" s="26" t="s">
        <v>409</v>
      </c>
      <c r="I103" s="26" t="s">
        <v>249</v>
      </c>
    </row>
    <row r="104" spans="1:9" ht="63.75">
      <c r="A104" s="25">
        <v>13</v>
      </c>
      <c r="B104" s="25">
        <v>17</v>
      </c>
      <c r="C104" s="26" t="s">
        <v>250</v>
      </c>
      <c r="D104" s="25" t="s">
        <v>526</v>
      </c>
      <c r="E104" s="26" t="s">
        <v>527</v>
      </c>
      <c r="F104" s="26" t="s">
        <v>528</v>
      </c>
      <c r="G104" s="25" t="s">
        <v>251</v>
      </c>
      <c r="H104" s="26" t="s">
        <v>410</v>
      </c>
      <c r="I104" s="26" t="s">
        <v>252</v>
      </c>
    </row>
    <row r="105" spans="1:9" ht="63.75">
      <c r="A105" s="25">
        <v>13</v>
      </c>
      <c r="B105" s="25">
        <v>17</v>
      </c>
      <c r="C105" s="26" t="s">
        <v>250</v>
      </c>
      <c r="D105" s="25" t="s">
        <v>526</v>
      </c>
      <c r="E105" s="26" t="s">
        <v>527</v>
      </c>
      <c r="F105" s="26" t="s">
        <v>528</v>
      </c>
      <c r="G105" s="25" t="s">
        <v>253</v>
      </c>
      <c r="H105" s="26" t="s">
        <v>411</v>
      </c>
      <c r="I105" s="26" t="s">
        <v>254</v>
      </c>
    </row>
    <row r="106" spans="1:9" ht="63.75">
      <c r="A106" s="25">
        <v>13</v>
      </c>
      <c r="B106" s="25">
        <v>17</v>
      </c>
      <c r="C106" s="26" t="s">
        <v>250</v>
      </c>
      <c r="D106" s="25" t="s">
        <v>526</v>
      </c>
      <c r="E106" s="26" t="s">
        <v>527</v>
      </c>
      <c r="F106" s="26" t="s">
        <v>528</v>
      </c>
      <c r="G106" s="25" t="s">
        <v>255</v>
      </c>
      <c r="H106" s="26" t="s">
        <v>412</v>
      </c>
      <c r="I106" s="26" t="s">
        <v>256</v>
      </c>
    </row>
    <row r="107" spans="1:9" ht="63.75">
      <c r="A107" s="25">
        <v>13</v>
      </c>
      <c r="B107" s="25">
        <v>17</v>
      </c>
      <c r="C107" s="26" t="s">
        <v>250</v>
      </c>
      <c r="D107" s="25" t="s">
        <v>529</v>
      </c>
      <c r="E107" s="26" t="s">
        <v>530</v>
      </c>
      <c r="F107" s="26" t="s">
        <v>531</v>
      </c>
      <c r="G107" s="25" t="s">
        <v>257</v>
      </c>
      <c r="H107" s="26" t="s">
        <v>413</v>
      </c>
      <c r="I107" s="26" t="s">
        <v>258</v>
      </c>
    </row>
    <row r="108" spans="1:9" ht="76.5">
      <c r="A108" s="25">
        <v>14</v>
      </c>
      <c r="B108" s="25">
        <v>18</v>
      </c>
      <c r="C108" s="26" t="s">
        <v>259</v>
      </c>
      <c r="D108" s="25" t="s">
        <v>532</v>
      </c>
      <c r="E108" s="26" t="s">
        <v>533</v>
      </c>
      <c r="F108" s="26" t="s">
        <v>534</v>
      </c>
      <c r="G108" s="25" t="s">
        <v>260</v>
      </c>
      <c r="H108" s="26" t="s">
        <v>414</v>
      </c>
      <c r="I108" s="26" t="s">
        <v>261</v>
      </c>
    </row>
    <row r="109" spans="1:9" ht="51">
      <c r="A109" s="25">
        <v>14</v>
      </c>
      <c r="B109" s="25">
        <v>18</v>
      </c>
      <c r="C109" s="26" t="s">
        <v>259</v>
      </c>
      <c r="D109" s="25" t="s">
        <v>532</v>
      </c>
      <c r="E109" s="26" t="s">
        <v>533</v>
      </c>
      <c r="F109" s="26" t="s">
        <v>534</v>
      </c>
      <c r="G109" s="25" t="s">
        <v>262</v>
      </c>
      <c r="H109" s="26" t="s">
        <v>415</v>
      </c>
      <c r="I109" s="26" t="s">
        <v>263</v>
      </c>
    </row>
    <row r="110" spans="1:9" ht="51">
      <c r="A110" s="25">
        <v>14</v>
      </c>
      <c r="B110" s="25">
        <v>18</v>
      </c>
      <c r="C110" s="26" t="s">
        <v>259</v>
      </c>
      <c r="D110" s="25" t="s">
        <v>532</v>
      </c>
      <c r="E110" s="26" t="s">
        <v>533</v>
      </c>
      <c r="F110" s="26" t="s">
        <v>534</v>
      </c>
      <c r="G110" s="25" t="s">
        <v>264</v>
      </c>
      <c r="H110" s="26" t="s">
        <v>416</v>
      </c>
      <c r="I110" s="26" t="s">
        <v>265</v>
      </c>
    </row>
    <row r="111" spans="1:9" ht="38.25">
      <c r="A111" s="25">
        <v>14</v>
      </c>
      <c r="B111" s="25">
        <v>18</v>
      </c>
      <c r="C111" s="26" t="s">
        <v>259</v>
      </c>
      <c r="D111" s="25" t="s">
        <v>532</v>
      </c>
      <c r="E111" s="26" t="s">
        <v>533</v>
      </c>
      <c r="F111" s="26" t="s">
        <v>534</v>
      </c>
      <c r="G111" s="25" t="s">
        <v>266</v>
      </c>
      <c r="H111" s="26" t="s">
        <v>417</v>
      </c>
      <c r="I111" s="26" t="s">
        <v>267</v>
      </c>
    </row>
    <row r="112" spans="1:9" ht="38.25">
      <c r="A112" s="25">
        <v>14</v>
      </c>
      <c r="B112" s="25">
        <v>18</v>
      </c>
      <c r="C112" s="26" t="s">
        <v>259</v>
      </c>
      <c r="D112" s="25" t="s">
        <v>532</v>
      </c>
      <c r="E112" s="26" t="s">
        <v>533</v>
      </c>
      <c r="F112" s="26" t="s">
        <v>534</v>
      </c>
      <c r="G112" s="25" t="s">
        <v>268</v>
      </c>
      <c r="H112" s="26" t="s">
        <v>418</v>
      </c>
      <c r="I112" s="26" t="s">
        <v>269</v>
      </c>
    </row>
    <row r="113" spans="1:9" ht="76.5">
      <c r="A113" s="25">
        <v>14</v>
      </c>
      <c r="B113" s="25">
        <v>18</v>
      </c>
      <c r="C113" s="26" t="s">
        <v>259</v>
      </c>
      <c r="D113" s="25" t="s">
        <v>535</v>
      </c>
      <c r="E113" s="26" t="s">
        <v>536</v>
      </c>
      <c r="F113" s="26" t="s">
        <v>537</v>
      </c>
      <c r="G113" s="25" t="s">
        <v>270</v>
      </c>
      <c r="H113" s="26" t="s">
        <v>419</v>
      </c>
      <c r="I113" s="26" t="s">
        <v>271</v>
      </c>
    </row>
    <row r="114" spans="1:9" ht="63.75">
      <c r="A114" s="25">
        <v>14</v>
      </c>
      <c r="B114" s="25">
        <v>18</v>
      </c>
      <c r="C114" s="26" t="s">
        <v>259</v>
      </c>
      <c r="D114" s="25" t="s">
        <v>535</v>
      </c>
      <c r="E114" s="26" t="s">
        <v>536</v>
      </c>
      <c r="F114" s="26" t="s">
        <v>537</v>
      </c>
      <c r="G114" s="25" t="s">
        <v>272</v>
      </c>
      <c r="H114" s="26" t="s">
        <v>420</v>
      </c>
      <c r="I114" s="26" t="s">
        <v>273</v>
      </c>
    </row>
    <row r="115" spans="1:9" ht="51">
      <c r="A115" s="25">
        <v>14</v>
      </c>
      <c r="B115" s="25">
        <v>18</v>
      </c>
      <c r="C115" s="26" t="s">
        <v>259</v>
      </c>
      <c r="D115" s="25" t="s">
        <v>535</v>
      </c>
      <c r="E115" s="26" t="s">
        <v>536</v>
      </c>
      <c r="F115" s="26" t="s">
        <v>537</v>
      </c>
      <c r="G115" s="25" t="s">
        <v>274</v>
      </c>
      <c r="H115" s="26" t="s">
        <v>421</v>
      </c>
      <c r="I115" s="26" t="s">
        <v>275</v>
      </c>
    </row>
  </sheetData>
  <autoFilter ref="A1:I115" xr:uid="{00000000-0009-0000-0000-000004000000}"/>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7"/>
  <sheetViews>
    <sheetView showGridLines="0" tabSelected="1" topLeftCell="L12" zoomScale="110" zoomScaleNormal="110" workbookViewId="0">
      <selection activeCell="Q13" sqref="Q13"/>
    </sheetView>
  </sheetViews>
  <sheetFormatPr defaultRowHeight="12"/>
  <cols>
    <col min="1" max="1" width="24" style="186" customWidth="1"/>
    <col min="2" max="2" width="40" style="186" customWidth="1"/>
    <col min="3" max="5" width="36.140625" style="186" customWidth="1"/>
    <col min="6" max="8" width="17" style="188" customWidth="1"/>
    <col min="9" max="9" width="9.140625" style="188" customWidth="1"/>
    <col min="10" max="11" width="61.7109375" style="188" customWidth="1"/>
    <col min="12" max="12" width="26.5703125" style="188" customWidth="1"/>
    <col min="13" max="13" width="24.140625" style="198" customWidth="1"/>
    <col min="14" max="14" width="46.140625" style="198" customWidth="1"/>
    <col min="15" max="15" width="9.140625" style="198"/>
    <col min="16" max="16" width="9.85546875" customWidth="1"/>
    <col min="17" max="17" width="63.85546875" customWidth="1"/>
    <col min="18" max="18" width="38.140625" bestFit="1" customWidth="1"/>
  </cols>
  <sheetData>
    <row r="1" spans="1:18" hidden="1">
      <c r="A1"/>
      <c r="B1"/>
      <c r="C1"/>
      <c r="D1"/>
      <c r="E1"/>
      <c r="F1"/>
      <c r="G1"/>
      <c r="H1"/>
      <c r="I1"/>
      <c r="J1"/>
      <c r="K1"/>
      <c r="L1"/>
      <c r="M1"/>
      <c r="N1"/>
      <c r="O1"/>
    </row>
    <row r="2" spans="1:18" ht="15" hidden="1">
      <c r="A2" s="3" t="s">
        <v>429</v>
      </c>
      <c r="B2" s="3" t="s">
        <v>538</v>
      </c>
      <c r="C2" s="3"/>
      <c r="D2" s="3"/>
      <c r="E2" s="3"/>
      <c r="F2" s="3"/>
      <c r="G2" s="3"/>
      <c r="H2" s="3"/>
      <c r="I2" s="3"/>
      <c r="J2" s="3"/>
      <c r="K2" s="3"/>
      <c r="L2" s="12"/>
      <c r="M2" s="12"/>
      <c r="N2" s="13"/>
      <c r="O2" s="14"/>
    </row>
    <row r="3" spans="1:18" ht="15" hidden="1">
      <c r="A3"/>
      <c r="B3" s="4" t="s">
        <v>9</v>
      </c>
      <c r="C3" s="4" t="s">
        <v>427</v>
      </c>
      <c r="D3" s="4"/>
      <c r="E3" s="4"/>
      <c r="F3" s="4"/>
      <c r="G3" s="4"/>
      <c r="H3" s="4"/>
      <c r="I3" s="4"/>
      <c r="J3" s="4"/>
      <c r="K3" s="4"/>
      <c r="L3" s="15"/>
      <c r="M3" s="15"/>
      <c r="N3" s="16"/>
      <c r="O3" s="17"/>
    </row>
    <row r="4" spans="1:18" ht="15" hidden="1">
      <c r="A4">
        <v>0</v>
      </c>
      <c r="B4" s="5" t="s">
        <v>539</v>
      </c>
      <c r="C4" s="229" t="s">
        <v>15</v>
      </c>
      <c r="D4" s="230"/>
      <c r="E4" s="230"/>
      <c r="F4" s="230"/>
      <c r="G4" s="230"/>
      <c r="H4" s="230"/>
      <c r="I4" s="230"/>
      <c r="J4" s="230"/>
      <c r="K4" s="231"/>
      <c r="L4" s="18"/>
      <c r="M4" s="18" t="s">
        <v>540</v>
      </c>
      <c r="N4" s="8"/>
      <c r="O4" s="19"/>
    </row>
    <row r="5" spans="1:18" ht="15" hidden="1">
      <c r="A5">
        <v>1</v>
      </c>
      <c r="B5" s="5" t="s">
        <v>541</v>
      </c>
      <c r="C5" s="226" t="s">
        <v>542</v>
      </c>
      <c r="D5" s="227"/>
      <c r="E5" s="227"/>
      <c r="F5" s="227"/>
      <c r="G5" s="227"/>
      <c r="H5" s="227"/>
      <c r="I5" s="227"/>
      <c r="J5" s="227"/>
      <c r="K5" s="228"/>
      <c r="L5" s="18"/>
      <c r="M5" s="18" t="s">
        <v>543</v>
      </c>
      <c r="N5" s="8"/>
      <c r="O5" s="18"/>
    </row>
    <row r="6" spans="1:18" ht="15" hidden="1">
      <c r="A6">
        <v>2</v>
      </c>
      <c r="B6" s="5" t="s">
        <v>544</v>
      </c>
      <c r="C6" s="226" t="s">
        <v>545</v>
      </c>
      <c r="D6" s="227"/>
      <c r="E6" s="227"/>
      <c r="F6" s="227"/>
      <c r="G6" s="227"/>
      <c r="H6" s="227"/>
      <c r="I6" s="227"/>
      <c r="J6" s="227"/>
      <c r="K6" s="228"/>
      <c r="L6" s="18"/>
      <c r="M6" s="18" t="s">
        <v>546</v>
      </c>
      <c r="N6" s="8"/>
      <c r="O6" s="18"/>
    </row>
    <row r="7" spans="1:18" ht="15" hidden="1">
      <c r="A7">
        <v>3</v>
      </c>
      <c r="B7" s="5" t="s">
        <v>547</v>
      </c>
      <c r="C7" s="226" t="s">
        <v>548</v>
      </c>
      <c r="D7" s="227"/>
      <c r="E7" s="227"/>
      <c r="F7" s="227"/>
      <c r="G7" s="227"/>
      <c r="H7" s="227"/>
      <c r="I7" s="227"/>
      <c r="J7" s="227"/>
      <c r="K7" s="228"/>
      <c r="L7" s="18"/>
      <c r="M7" s="18"/>
      <c r="N7" s="8"/>
      <c r="O7" s="18"/>
    </row>
    <row r="8" spans="1:18" ht="15" hidden="1">
      <c r="A8">
        <v>4</v>
      </c>
      <c r="B8" s="5" t="s">
        <v>549</v>
      </c>
      <c r="C8" s="226" t="s">
        <v>23</v>
      </c>
      <c r="D8" s="227"/>
      <c r="E8" s="227"/>
      <c r="F8" s="227"/>
      <c r="G8" s="227"/>
      <c r="H8" s="227"/>
      <c r="I8" s="227"/>
      <c r="J8" s="227"/>
      <c r="K8" s="228"/>
      <c r="L8" s="18"/>
      <c r="M8" s="18"/>
      <c r="N8" s="8"/>
      <c r="O8" s="18"/>
    </row>
    <row r="9" spans="1:18" ht="15" hidden="1">
      <c r="A9">
        <v>5</v>
      </c>
      <c r="B9" s="5" t="s">
        <v>550</v>
      </c>
      <c r="C9" s="226" t="s">
        <v>25</v>
      </c>
      <c r="D9" s="227"/>
      <c r="E9" s="227"/>
      <c r="F9" s="227"/>
      <c r="G9" s="227"/>
      <c r="H9" s="227"/>
      <c r="I9" s="227"/>
      <c r="J9" s="227"/>
      <c r="K9" s="228"/>
      <c r="L9" s="18"/>
      <c r="M9" s="18"/>
      <c r="N9" s="8"/>
      <c r="O9" s="18"/>
    </row>
    <row r="10" spans="1:18" ht="15" hidden="1">
      <c r="A10" t="s">
        <v>551</v>
      </c>
      <c r="B10" s="5" t="s">
        <v>551</v>
      </c>
      <c r="C10" s="226" t="s">
        <v>13</v>
      </c>
      <c r="D10" s="227"/>
      <c r="E10" s="227"/>
      <c r="F10" s="227"/>
      <c r="G10" s="227"/>
      <c r="H10" s="227"/>
      <c r="I10" s="227"/>
      <c r="J10" s="227"/>
      <c r="K10" s="228"/>
      <c r="L10" s="18"/>
      <c r="M10" s="18"/>
      <c r="N10" s="8"/>
      <c r="O10" s="18"/>
    </row>
    <row r="11" spans="1:18" ht="13.5" hidden="1" thickBot="1">
      <c r="A11" s="1"/>
      <c r="B11" s="6"/>
      <c r="C11" s="6"/>
      <c r="D11" s="6"/>
      <c r="E11" s="6"/>
      <c r="F11" s="7"/>
      <c r="G11" s="7"/>
      <c r="H11" s="7"/>
      <c r="I11" s="7"/>
      <c r="J11" s="6"/>
      <c r="K11" s="6"/>
      <c r="L11" s="6"/>
      <c r="M11"/>
      <c r="N11" s="6"/>
      <c r="O11"/>
    </row>
    <row r="12" spans="1:18" ht="15">
      <c r="A12" s="9" t="s">
        <v>424</v>
      </c>
      <c r="B12" s="10" t="s">
        <v>552</v>
      </c>
      <c r="C12" s="10" t="s">
        <v>553</v>
      </c>
      <c r="D12" s="10" t="s">
        <v>429</v>
      </c>
      <c r="E12" s="10" t="s">
        <v>554</v>
      </c>
      <c r="F12" s="11" t="s">
        <v>555</v>
      </c>
      <c r="G12" s="11" t="s">
        <v>556</v>
      </c>
      <c r="H12" s="11" t="s">
        <v>555</v>
      </c>
      <c r="I12" s="11" t="s">
        <v>556</v>
      </c>
      <c r="J12" s="10" t="s">
        <v>557</v>
      </c>
      <c r="K12" s="10" t="s">
        <v>558</v>
      </c>
      <c r="L12" s="10" t="s">
        <v>559</v>
      </c>
      <c r="M12" s="10" t="s">
        <v>560</v>
      </c>
      <c r="N12" s="10" t="s">
        <v>557</v>
      </c>
      <c r="O12" s="187" t="s">
        <v>561</v>
      </c>
      <c r="P12" s="2"/>
      <c r="Q12" s="10" t="s">
        <v>562</v>
      </c>
    </row>
    <row r="13" spans="1:18" ht="105">
      <c r="A13" s="193" t="s">
        <v>563</v>
      </c>
      <c r="B13" s="194" t="s">
        <v>564</v>
      </c>
      <c r="C13" s="194" t="s">
        <v>564</v>
      </c>
      <c r="D13" s="194" t="s">
        <v>564</v>
      </c>
      <c r="E13" s="194" t="s">
        <v>564</v>
      </c>
      <c r="F13" s="199" t="s">
        <v>539</v>
      </c>
      <c r="G13" s="195">
        <f>IF(F13=$B$4,$A$4,IF(F13=$B$5,$A$5,IF(F13=$B$6,$A$6,IF(F13=$B$7,$A$7,IF(F13=$B$8,$A$8,IF(F13=$B$9,$A$9,$A$10))))))</f>
        <v>0</v>
      </c>
      <c r="H13" s="199" t="s">
        <v>539</v>
      </c>
      <c r="I13" s="195">
        <f>IF(H13=$B$4,$A$4,IF(H13=$B$5,$A$5,IF(H13=$B$6,$A$6,IF(H13=$B$7,$A$7,IF(H13=$B$8,$A$8,IF(H13=$B$9,$A$9,$A$10))))))</f>
        <v>0</v>
      </c>
      <c r="J13" s="200" t="s">
        <v>565</v>
      </c>
      <c r="K13" s="201" t="s">
        <v>566</v>
      </c>
      <c r="L13" s="201" t="s">
        <v>567</v>
      </c>
      <c r="M13" s="201" t="s">
        <v>543</v>
      </c>
      <c r="N13" s="201"/>
      <c r="O13" s="202" t="s">
        <v>568</v>
      </c>
      <c r="P13" s="2"/>
      <c r="Q13" s="189"/>
    </row>
    <row r="14" spans="1:18" s="198" customFormat="1" ht="63.75">
      <c r="A14" s="193" t="s">
        <v>569</v>
      </c>
      <c r="B14" s="194" t="s">
        <v>570</v>
      </c>
      <c r="C14" s="194" t="s">
        <v>571</v>
      </c>
      <c r="D14" s="194" t="s">
        <v>572</v>
      </c>
      <c r="E14" s="194" t="s">
        <v>573</v>
      </c>
      <c r="F14" s="199" t="s">
        <v>539</v>
      </c>
      <c r="G14" s="195">
        <f>IF(F14=$B$4,$A$4,IF(F14=$B$5,$A$5,IF(F14=$B$6,$A$6,IF(F14=$B$7,$A$7,IF(F14=$B$8,$A$8,IF(F14=$B$9,$A$9,$A$10))))))</f>
        <v>0</v>
      </c>
      <c r="H14" s="199" t="s">
        <v>539</v>
      </c>
      <c r="I14" s="195">
        <f>IF(H14=$B$4,$A$4,IF(H14=$B$5,$A$5,IF(H14=$B$6,$A$6,IF(H14=$B$7,$A$7,IF(H14=$B$8,$A$8,IF(H14=$B$9,$A$9,$A$10))))))</f>
        <v>0</v>
      </c>
      <c r="J14" s="203"/>
      <c r="K14" s="203"/>
      <c r="L14" s="203"/>
      <c r="M14" s="202"/>
      <c r="N14" s="204"/>
      <c r="O14" s="202"/>
      <c r="Q14" s="212"/>
    </row>
    <row r="15" spans="1:18" s="198" customFormat="1" ht="76.5">
      <c r="A15" s="193" t="s">
        <v>569</v>
      </c>
      <c r="B15" s="194" t="s">
        <v>570</v>
      </c>
      <c r="C15" s="194" t="s">
        <v>571</v>
      </c>
      <c r="D15" s="194" t="s">
        <v>574</v>
      </c>
      <c r="E15" s="194" t="s">
        <v>575</v>
      </c>
      <c r="F15" s="199" t="s">
        <v>539</v>
      </c>
      <c r="G15" s="195">
        <f t="shared" ref="G15:G78" si="0">IF(F15=$B$4,$A$4,IF(F15=$B$5,$A$5,IF(F15=$B$6,$A$6,IF(F15=$B$7,$A$7,IF(F15=$B$8,$A$8,IF(F15=$B$9,$A$9,$A$10))))))</f>
        <v>0</v>
      </c>
      <c r="H15" s="199" t="s">
        <v>539</v>
      </c>
      <c r="I15" s="195">
        <f t="shared" ref="I15:I78" si="1">IF(H15=$B$4,$A$4,IF(H15=$B$5,$A$5,IF(H15=$B$6,$A$6,IF(H15=$B$7,$A$7,IF(H15=$B$8,$A$8,IF(H15=$B$9,$A$9,$A$10))))))</f>
        <v>0</v>
      </c>
      <c r="J15" s="203"/>
      <c r="K15" s="205"/>
      <c r="L15" s="205"/>
      <c r="M15" s="202"/>
      <c r="N15" s="206"/>
      <c r="O15" s="202"/>
      <c r="Q15" s="190" t="s">
        <v>576</v>
      </c>
    </row>
    <row r="16" spans="1:18" s="198" customFormat="1" ht="51">
      <c r="A16" s="193" t="s">
        <v>577</v>
      </c>
      <c r="B16" s="194" t="s">
        <v>578</v>
      </c>
      <c r="C16" s="194" t="s">
        <v>579</v>
      </c>
      <c r="D16" s="194" t="s">
        <v>580</v>
      </c>
      <c r="E16" s="194" t="s">
        <v>581</v>
      </c>
      <c r="F16" s="199" t="s">
        <v>539</v>
      </c>
      <c r="G16" s="195">
        <f t="shared" si="0"/>
        <v>0</v>
      </c>
      <c r="H16" s="199" t="s">
        <v>539</v>
      </c>
      <c r="I16" s="195">
        <f t="shared" si="1"/>
        <v>0</v>
      </c>
      <c r="J16" s="203"/>
      <c r="K16" s="203"/>
      <c r="L16" s="203"/>
      <c r="M16" s="202"/>
      <c r="N16" s="206"/>
      <c r="O16" s="202"/>
      <c r="Q16" s="191" t="s">
        <v>582</v>
      </c>
      <c r="R16" s="2" t="s">
        <v>583</v>
      </c>
    </row>
    <row r="17" spans="1:17" s="198" customFormat="1" ht="76.5">
      <c r="A17" s="193" t="s">
        <v>577</v>
      </c>
      <c r="B17" s="194" t="s">
        <v>578</v>
      </c>
      <c r="C17" s="194" t="s">
        <v>584</v>
      </c>
      <c r="D17" s="194" t="s">
        <v>585</v>
      </c>
      <c r="E17" s="194" t="s">
        <v>586</v>
      </c>
      <c r="F17" s="199" t="s">
        <v>539</v>
      </c>
      <c r="G17" s="195">
        <f t="shared" si="0"/>
        <v>0</v>
      </c>
      <c r="H17" s="199" t="s">
        <v>539</v>
      </c>
      <c r="I17" s="195">
        <f t="shared" si="1"/>
        <v>0</v>
      </c>
      <c r="J17" s="203"/>
      <c r="K17" s="203"/>
      <c r="L17" s="203"/>
      <c r="M17" s="202"/>
      <c r="N17" s="206"/>
      <c r="O17" s="202"/>
      <c r="Q17" s="212"/>
    </row>
    <row r="18" spans="1:17" s="198" customFormat="1" ht="51">
      <c r="A18" s="193" t="s">
        <v>577</v>
      </c>
      <c r="B18" s="194" t="s">
        <v>578</v>
      </c>
      <c r="C18" s="194" t="s">
        <v>584</v>
      </c>
      <c r="D18" s="194" t="s">
        <v>587</v>
      </c>
      <c r="E18" s="194" t="s">
        <v>588</v>
      </c>
      <c r="F18" s="199" t="s">
        <v>539</v>
      </c>
      <c r="G18" s="195">
        <f t="shared" si="0"/>
        <v>0</v>
      </c>
      <c r="H18" s="199" t="s">
        <v>539</v>
      </c>
      <c r="I18" s="195">
        <f t="shared" si="1"/>
        <v>0</v>
      </c>
      <c r="J18" s="203"/>
      <c r="K18" s="203"/>
      <c r="L18" s="203"/>
      <c r="M18" s="202"/>
      <c r="N18" s="206"/>
      <c r="O18" s="202"/>
      <c r="Q18" s="212"/>
    </row>
    <row r="19" spans="1:17" s="198" customFormat="1" ht="51">
      <c r="A19" s="193" t="s">
        <v>577</v>
      </c>
      <c r="B19" s="194" t="s">
        <v>578</v>
      </c>
      <c r="C19" s="194" t="s">
        <v>584</v>
      </c>
      <c r="D19" s="194" t="s">
        <v>589</v>
      </c>
      <c r="E19" s="194" t="s">
        <v>590</v>
      </c>
      <c r="F19" s="199" t="s">
        <v>539</v>
      </c>
      <c r="G19" s="195">
        <f t="shared" si="0"/>
        <v>0</v>
      </c>
      <c r="H19" s="199" t="s">
        <v>539</v>
      </c>
      <c r="I19" s="195">
        <f t="shared" si="1"/>
        <v>0</v>
      </c>
      <c r="J19" s="207"/>
      <c r="K19" s="203"/>
      <c r="L19" s="203"/>
      <c r="M19" s="202"/>
      <c r="N19" s="206"/>
      <c r="O19" s="202"/>
      <c r="Q19" s="212"/>
    </row>
    <row r="20" spans="1:17" s="198" customFormat="1" ht="51">
      <c r="A20" s="193" t="s">
        <v>577</v>
      </c>
      <c r="B20" s="194" t="s">
        <v>578</v>
      </c>
      <c r="C20" s="194" t="s">
        <v>584</v>
      </c>
      <c r="D20" s="194" t="s">
        <v>591</v>
      </c>
      <c r="E20" s="194" t="s">
        <v>592</v>
      </c>
      <c r="F20" s="199" t="s">
        <v>541</v>
      </c>
      <c r="G20" s="195">
        <f t="shared" si="0"/>
        <v>1</v>
      </c>
      <c r="H20" s="199" t="s">
        <v>544</v>
      </c>
      <c r="I20" s="195">
        <f t="shared" si="1"/>
        <v>2</v>
      </c>
      <c r="J20" s="207"/>
      <c r="K20" s="203"/>
      <c r="L20" s="203"/>
      <c r="M20" s="202"/>
      <c r="N20" s="206"/>
      <c r="O20" s="202"/>
      <c r="Q20" s="212"/>
    </row>
    <row r="21" spans="1:17" s="198" customFormat="1" ht="51">
      <c r="A21" s="193" t="s">
        <v>577</v>
      </c>
      <c r="B21" s="194" t="s">
        <v>593</v>
      </c>
      <c r="C21" s="194" t="s">
        <v>438</v>
      </c>
      <c r="D21" s="194" t="s">
        <v>594</v>
      </c>
      <c r="E21" s="194" t="s">
        <v>595</v>
      </c>
      <c r="F21" s="199" t="s">
        <v>539</v>
      </c>
      <c r="G21" s="195">
        <f t="shared" si="0"/>
        <v>0</v>
      </c>
      <c r="H21" s="199" t="s">
        <v>539</v>
      </c>
      <c r="I21" s="195">
        <f t="shared" si="1"/>
        <v>0</v>
      </c>
      <c r="J21" s="203"/>
      <c r="K21" s="203"/>
      <c r="L21" s="203"/>
      <c r="M21" s="202"/>
      <c r="N21" s="206"/>
      <c r="O21" s="202"/>
      <c r="Q21" s="212"/>
    </row>
    <row r="22" spans="1:17" s="198" customFormat="1" ht="76.5">
      <c r="A22" s="193" t="s">
        <v>577</v>
      </c>
      <c r="B22" s="194" t="s">
        <v>593</v>
      </c>
      <c r="C22" s="194" t="s">
        <v>438</v>
      </c>
      <c r="D22" s="194" t="s">
        <v>596</v>
      </c>
      <c r="E22" s="194" t="s">
        <v>597</v>
      </c>
      <c r="F22" s="199" t="s">
        <v>541</v>
      </c>
      <c r="G22" s="195">
        <f t="shared" si="0"/>
        <v>1</v>
      </c>
      <c r="H22" s="199" t="s">
        <v>544</v>
      </c>
      <c r="I22" s="195">
        <f t="shared" si="1"/>
        <v>2</v>
      </c>
      <c r="J22" s="203"/>
      <c r="K22" s="203"/>
      <c r="L22" s="203"/>
      <c r="M22" s="202"/>
      <c r="N22" s="206"/>
      <c r="O22" s="202"/>
      <c r="Q22" s="190"/>
    </row>
    <row r="23" spans="1:17" s="198" customFormat="1" ht="89.25">
      <c r="A23" s="193" t="s">
        <v>598</v>
      </c>
      <c r="B23" s="194" t="s">
        <v>599</v>
      </c>
      <c r="C23" s="194" t="s">
        <v>600</v>
      </c>
      <c r="D23" s="194" t="s">
        <v>601</v>
      </c>
      <c r="E23" s="194" t="s">
        <v>602</v>
      </c>
      <c r="F23" s="199" t="s">
        <v>541</v>
      </c>
      <c r="G23" s="195">
        <f t="shared" si="0"/>
        <v>1</v>
      </c>
      <c r="H23" s="199" t="s">
        <v>544</v>
      </c>
      <c r="I23" s="195">
        <f t="shared" si="1"/>
        <v>2</v>
      </c>
      <c r="J23" s="207"/>
      <c r="K23" s="203"/>
      <c r="L23" s="203"/>
      <c r="M23" s="202"/>
      <c r="N23" s="206"/>
      <c r="O23" s="202"/>
      <c r="Q23" s="192"/>
    </row>
    <row r="24" spans="1:17" s="198" customFormat="1" ht="63.75">
      <c r="A24" s="193" t="s">
        <v>598</v>
      </c>
      <c r="B24" s="194" t="s">
        <v>599</v>
      </c>
      <c r="C24" s="194" t="s">
        <v>600</v>
      </c>
      <c r="D24" s="194" t="s">
        <v>603</v>
      </c>
      <c r="E24" s="194" t="s">
        <v>604</v>
      </c>
      <c r="F24" s="199" t="s">
        <v>541</v>
      </c>
      <c r="G24" s="195">
        <f t="shared" si="0"/>
        <v>1</v>
      </c>
      <c r="H24" s="199" t="s">
        <v>544</v>
      </c>
      <c r="I24" s="195">
        <f t="shared" si="1"/>
        <v>2</v>
      </c>
      <c r="J24" s="203"/>
      <c r="K24" s="203"/>
      <c r="L24" s="203"/>
      <c r="M24" s="202"/>
      <c r="N24" s="206"/>
      <c r="O24" s="202"/>
      <c r="Q24" s="213" t="s">
        <v>605</v>
      </c>
    </row>
    <row r="25" spans="1:17" s="198" customFormat="1" ht="63.75">
      <c r="A25" s="193" t="s">
        <v>598</v>
      </c>
      <c r="B25" s="194" t="s">
        <v>606</v>
      </c>
      <c r="C25" s="194" t="s">
        <v>444</v>
      </c>
      <c r="D25" s="194" t="s">
        <v>607</v>
      </c>
      <c r="E25" s="194" t="s">
        <v>608</v>
      </c>
      <c r="F25" s="199" t="s">
        <v>541</v>
      </c>
      <c r="G25" s="195">
        <f t="shared" si="0"/>
        <v>1</v>
      </c>
      <c r="H25" s="199">
        <v>3</v>
      </c>
      <c r="I25" s="195" t="str">
        <f t="shared" si="1"/>
        <v>N/A</v>
      </c>
      <c r="J25" s="203"/>
      <c r="K25" s="203"/>
      <c r="L25" s="203"/>
      <c r="M25" s="202"/>
      <c r="N25" s="204"/>
      <c r="O25" s="202"/>
      <c r="Q25" s="190" t="s">
        <v>609</v>
      </c>
    </row>
    <row r="26" spans="1:17" s="198" customFormat="1" ht="89.25">
      <c r="A26" s="193" t="s">
        <v>598</v>
      </c>
      <c r="B26" s="194" t="s">
        <v>606</v>
      </c>
      <c r="C26" s="194" t="s">
        <v>444</v>
      </c>
      <c r="D26" s="194" t="s">
        <v>610</v>
      </c>
      <c r="E26" s="194" t="s">
        <v>611</v>
      </c>
      <c r="F26" s="199" t="s">
        <v>539</v>
      </c>
      <c r="G26" s="195">
        <f t="shared" si="0"/>
        <v>0</v>
      </c>
      <c r="H26" s="199" t="s">
        <v>539</v>
      </c>
      <c r="I26" s="195">
        <f t="shared" si="1"/>
        <v>0</v>
      </c>
      <c r="J26" s="207"/>
      <c r="K26" s="203"/>
      <c r="L26" s="203"/>
      <c r="M26" s="202"/>
      <c r="N26" s="206"/>
      <c r="O26" s="202"/>
      <c r="Q26" s="191" t="s">
        <v>612</v>
      </c>
    </row>
    <row r="27" spans="1:17" s="198" customFormat="1" ht="63.75">
      <c r="A27" s="193" t="s">
        <v>598</v>
      </c>
      <c r="B27" s="194" t="s">
        <v>606</v>
      </c>
      <c r="C27" s="194" t="s">
        <v>444</v>
      </c>
      <c r="D27" s="194" t="s">
        <v>613</v>
      </c>
      <c r="E27" s="194" t="s">
        <v>614</v>
      </c>
      <c r="F27" s="199" t="s">
        <v>541</v>
      </c>
      <c r="G27" s="195">
        <f t="shared" si="0"/>
        <v>1</v>
      </c>
      <c r="H27" s="199" t="s">
        <v>544</v>
      </c>
      <c r="I27" s="195">
        <f t="shared" si="1"/>
        <v>2</v>
      </c>
      <c r="J27" s="207"/>
      <c r="K27" s="203"/>
      <c r="L27" s="203"/>
      <c r="M27" s="202"/>
      <c r="N27" s="204"/>
      <c r="O27" s="202"/>
      <c r="Q27" s="190" t="s">
        <v>615</v>
      </c>
    </row>
    <row r="28" spans="1:17" s="198" customFormat="1" ht="76.5">
      <c r="A28" s="193" t="s">
        <v>598</v>
      </c>
      <c r="B28" s="194" t="s">
        <v>616</v>
      </c>
      <c r="C28" s="194" t="s">
        <v>447</v>
      </c>
      <c r="D28" s="194" t="s">
        <v>617</v>
      </c>
      <c r="E28" s="194" t="s">
        <v>618</v>
      </c>
      <c r="F28" s="199" t="s">
        <v>539</v>
      </c>
      <c r="G28" s="195">
        <f t="shared" si="0"/>
        <v>0</v>
      </c>
      <c r="H28" s="199" t="s">
        <v>544</v>
      </c>
      <c r="I28" s="195">
        <f t="shared" si="1"/>
        <v>2</v>
      </c>
      <c r="J28" s="207"/>
      <c r="K28" s="203"/>
      <c r="L28" s="203"/>
      <c r="M28" s="202"/>
      <c r="N28" s="204"/>
      <c r="O28" s="202"/>
      <c r="Q28" s="191" t="s">
        <v>619</v>
      </c>
    </row>
    <row r="29" spans="1:17" s="198" customFormat="1" ht="63.75">
      <c r="A29" s="193" t="s">
        <v>620</v>
      </c>
      <c r="B29" s="194" t="s">
        <v>621</v>
      </c>
      <c r="C29" s="194" t="s">
        <v>622</v>
      </c>
      <c r="D29" s="194" t="s">
        <v>623</v>
      </c>
      <c r="E29" s="194" t="s">
        <v>624</v>
      </c>
      <c r="F29" s="199" t="s">
        <v>541</v>
      </c>
      <c r="G29" s="195">
        <f t="shared" si="0"/>
        <v>1</v>
      </c>
      <c r="H29" s="199" t="s">
        <v>544</v>
      </c>
      <c r="I29" s="195">
        <f t="shared" si="1"/>
        <v>2</v>
      </c>
      <c r="J29" s="207"/>
      <c r="K29" s="203"/>
      <c r="L29" s="203"/>
      <c r="M29" s="202"/>
      <c r="N29" s="206"/>
      <c r="O29" s="202"/>
      <c r="Q29" s="191" t="s">
        <v>625</v>
      </c>
    </row>
    <row r="30" spans="1:17" s="198" customFormat="1" ht="38.25">
      <c r="A30" s="193" t="s">
        <v>620</v>
      </c>
      <c r="B30" s="194" t="s">
        <v>621</v>
      </c>
      <c r="C30" s="194" t="s">
        <v>622</v>
      </c>
      <c r="D30" s="194" t="s">
        <v>626</v>
      </c>
      <c r="E30" s="194" t="s">
        <v>627</v>
      </c>
      <c r="F30" s="199" t="s">
        <v>541</v>
      </c>
      <c r="G30" s="195">
        <f t="shared" si="0"/>
        <v>1</v>
      </c>
      <c r="H30" s="199" t="s">
        <v>541</v>
      </c>
      <c r="I30" s="195">
        <f t="shared" si="1"/>
        <v>1</v>
      </c>
      <c r="J30" s="207"/>
      <c r="K30" s="203"/>
      <c r="L30" s="203"/>
      <c r="M30" s="202"/>
      <c r="N30" s="206"/>
      <c r="O30" s="202"/>
      <c r="Q30" s="212"/>
    </row>
    <row r="31" spans="1:17" s="198" customFormat="1" ht="76.5">
      <c r="A31" s="193" t="s">
        <v>620</v>
      </c>
      <c r="B31" s="194" t="s">
        <v>621</v>
      </c>
      <c r="C31" s="194" t="s">
        <v>622</v>
      </c>
      <c r="D31" s="194" t="s">
        <v>628</v>
      </c>
      <c r="E31" s="194" t="s">
        <v>629</v>
      </c>
      <c r="F31" s="199" t="s">
        <v>541</v>
      </c>
      <c r="G31" s="195">
        <f t="shared" si="0"/>
        <v>1</v>
      </c>
      <c r="H31" s="199" t="s">
        <v>541</v>
      </c>
      <c r="I31" s="195">
        <f t="shared" si="1"/>
        <v>1</v>
      </c>
      <c r="J31" s="203"/>
      <c r="K31" s="203"/>
      <c r="L31" s="203"/>
      <c r="M31" s="202"/>
      <c r="N31" s="204"/>
      <c r="O31" s="202"/>
      <c r="Q31" s="212"/>
    </row>
    <row r="32" spans="1:17" s="198" customFormat="1" ht="63.75">
      <c r="A32" s="193" t="s">
        <v>620</v>
      </c>
      <c r="B32" s="194" t="s">
        <v>621</v>
      </c>
      <c r="C32" s="194" t="s">
        <v>622</v>
      </c>
      <c r="D32" s="194" t="s">
        <v>630</v>
      </c>
      <c r="E32" s="194" t="s">
        <v>631</v>
      </c>
      <c r="F32" s="199" t="s">
        <v>541</v>
      </c>
      <c r="G32" s="195">
        <f t="shared" si="0"/>
        <v>1</v>
      </c>
      <c r="H32" s="199">
        <v>3</v>
      </c>
      <c r="I32" s="195" t="str">
        <f t="shared" si="1"/>
        <v>N/A</v>
      </c>
      <c r="J32" s="203"/>
      <c r="K32" s="203"/>
      <c r="L32" s="203"/>
      <c r="M32" s="202"/>
      <c r="N32" s="206"/>
      <c r="O32" s="202"/>
      <c r="Q32" s="191" t="s">
        <v>632</v>
      </c>
    </row>
    <row r="33" spans="1:18" s="198" customFormat="1" ht="51">
      <c r="A33" s="193" t="s">
        <v>620</v>
      </c>
      <c r="B33" s="194" t="s">
        <v>633</v>
      </c>
      <c r="C33" s="194" t="s">
        <v>452</v>
      </c>
      <c r="D33" s="194" t="s">
        <v>634</v>
      </c>
      <c r="E33" s="194" t="s">
        <v>635</v>
      </c>
      <c r="F33" s="199" t="s">
        <v>539</v>
      </c>
      <c r="G33" s="195">
        <f t="shared" si="0"/>
        <v>0</v>
      </c>
      <c r="H33" s="199" t="s">
        <v>544</v>
      </c>
      <c r="I33" s="195">
        <f t="shared" si="1"/>
        <v>2</v>
      </c>
      <c r="J33" s="203"/>
      <c r="K33" s="203"/>
      <c r="L33" s="203"/>
      <c r="M33" s="202"/>
      <c r="N33" s="206"/>
      <c r="O33" s="202"/>
      <c r="Q33" s="190" t="s">
        <v>636</v>
      </c>
    </row>
    <row r="34" spans="1:18" s="198" customFormat="1" ht="63.75">
      <c r="A34" s="193" t="s">
        <v>620</v>
      </c>
      <c r="B34" s="194" t="s">
        <v>633</v>
      </c>
      <c r="C34" s="194" t="s">
        <v>452</v>
      </c>
      <c r="D34" s="194" t="s">
        <v>637</v>
      </c>
      <c r="E34" s="194" t="s">
        <v>638</v>
      </c>
      <c r="F34" s="199" t="s">
        <v>539</v>
      </c>
      <c r="G34" s="195">
        <f t="shared" si="0"/>
        <v>0</v>
      </c>
      <c r="H34" s="199" t="s">
        <v>544</v>
      </c>
      <c r="I34" s="195">
        <f t="shared" si="1"/>
        <v>2</v>
      </c>
      <c r="J34" s="203"/>
      <c r="K34" s="203"/>
      <c r="L34" s="203"/>
      <c r="M34" s="202"/>
      <c r="N34" s="206"/>
      <c r="O34" s="202"/>
      <c r="Q34" s="190" t="s">
        <v>639</v>
      </c>
    </row>
    <row r="35" spans="1:18" s="198" customFormat="1" ht="63.75">
      <c r="A35" s="193" t="s">
        <v>620</v>
      </c>
      <c r="B35" s="194" t="s">
        <v>633</v>
      </c>
      <c r="C35" s="194" t="s">
        <v>452</v>
      </c>
      <c r="D35" s="194" t="s">
        <v>640</v>
      </c>
      <c r="E35" s="194" t="s">
        <v>641</v>
      </c>
      <c r="F35" s="199" t="s">
        <v>539</v>
      </c>
      <c r="G35" s="195">
        <f t="shared" si="0"/>
        <v>0</v>
      </c>
      <c r="H35" s="199" t="s">
        <v>539</v>
      </c>
      <c r="I35" s="195">
        <f t="shared" si="1"/>
        <v>0</v>
      </c>
      <c r="J35" s="203"/>
      <c r="K35" s="203"/>
      <c r="L35" s="203"/>
      <c r="M35" s="202"/>
      <c r="N35" s="206"/>
      <c r="O35" s="202"/>
      <c r="Q35" s="212"/>
    </row>
    <row r="36" spans="1:18" s="198" customFormat="1" ht="51">
      <c r="A36" s="193" t="s">
        <v>620</v>
      </c>
      <c r="B36" s="194" t="s">
        <v>642</v>
      </c>
      <c r="C36" s="194" t="s">
        <v>456</v>
      </c>
      <c r="D36" s="194" t="s">
        <v>643</v>
      </c>
      <c r="E36" s="194" t="s">
        <v>644</v>
      </c>
      <c r="F36" s="199" t="s">
        <v>539</v>
      </c>
      <c r="G36" s="195">
        <f t="shared" si="0"/>
        <v>0</v>
      </c>
      <c r="H36" s="199" t="s">
        <v>544</v>
      </c>
      <c r="I36" s="195">
        <f t="shared" si="1"/>
        <v>2</v>
      </c>
      <c r="J36" s="203"/>
      <c r="K36" s="203"/>
      <c r="L36" s="203"/>
      <c r="M36" s="202"/>
      <c r="N36" s="206"/>
      <c r="O36" s="202"/>
      <c r="Q36" s="191" t="s">
        <v>645</v>
      </c>
    </row>
    <row r="37" spans="1:18" s="198" customFormat="1" ht="51">
      <c r="A37" s="193" t="s">
        <v>620</v>
      </c>
      <c r="B37" s="194" t="s">
        <v>642</v>
      </c>
      <c r="C37" s="194" t="s">
        <v>456</v>
      </c>
      <c r="D37" s="194" t="s">
        <v>646</v>
      </c>
      <c r="E37" s="194" t="s">
        <v>647</v>
      </c>
      <c r="F37" s="199" t="s">
        <v>539</v>
      </c>
      <c r="G37" s="195">
        <f t="shared" si="0"/>
        <v>0</v>
      </c>
      <c r="H37" s="199" t="s">
        <v>544</v>
      </c>
      <c r="I37" s="195">
        <f t="shared" si="1"/>
        <v>2</v>
      </c>
      <c r="J37" s="203"/>
      <c r="K37" s="203"/>
      <c r="L37" s="203"/>
      <c r="M37" s="202"/>
      <c r="N37" s="206"/>
      <c r="O37" s="202"/>
      <c r="Q37" s="191" t="s">
        <v>648</v>
      </c>
      <c r="R37" s="20" t="s">
        <v>649</v>
      </c>
    </row>
    <row r="38" spans="1:18" s="198" customFormat="1" ht="51">
      <c r="A38" s="193" t="s">
        <v>620</v>
      </c>
      <c r="B38" s="194" t="s">
        <v>642</v>
      </c>
      <c r="C38" s="194" t="s">
        <v>456</v>
      </c>
      <c r="D38" s="194" t="s">
        <v>650</v>
      </c>
      <c r="E38" s="194" t="s">
        <v>651</v>
      </c>
      <c r="F38" s="199" t="s">
        <v>541</v>
      </c>
      <c r="G38" s="195">
        <f t="shared" si="0"/>
        <v>1</v>
      </c>
      <c r="H38" s="199" t="s">
        <v>544</v>
      </c>
      <c r="I38" s="195">
        <f t="shared" si="1"/>
        <v>2</v>
      </c>
      <c r="J38" s="203"/>
      <c r="K38" s="203"/>
      <c r="L38" s="203"/>
      <c r="M38" s="202"/>
      <c r="N38" s="206"/>
      <c r="O38" s="202"/>
      <c r="Q38" s="191" t="s">
        <v>652</v>
      </c>
    </row>
    <row r="39" spans="1:18" s="198" customFormat="1" ht="51">
      <c r="A39" s="193" t="s">
        <v>653</v>
      </c>
      <c r="B39" s="194" t="s">
        <v>654</v>
      </c>
      <c r="C39" s="194" t="s">
        <v>459</v>
      </c>
      <c r="D39" s="194" t="s">
        <v>655</v>
      </c>
      <c r="E39" s="194" t="s">
        <v>656</v>
      </c>
      <c r="F39" s="199" t="s">
        <v>541</v>
      </c>
      <c r="G39" s="195">
        <f t="shared" si="0"/>
        <v>1</v>
      </c>
      <c r="H39" s="199" t="s">
        <v>544</v>
      </c>
      <c r="I39" s="195">
        <f t="shared" si="1"/>
        <v>2</v>
      </c>
      <c r="J39" s="203"/>
      <c r="K39" s="203"/>
      <c r="L39" s="203"/>
      <c r="M39" s="202"/>
      <c r="N39" s="206"/>
      <c r="O39" s="202"/>
      <c r="Q39" s="212"/>
    </row>
    <row r="40" spans="1:18" s="198" customFormat="1" ht="38.25">
      <c r="A40" s="193" t="s">
        <v>653</v>
      </c>
      <c r="B40" s="194" t="s">
        <v>654</v>
      </c>
      <c r="C40" s="194" t="s">
        <v>459</v>
      </c>
      <c r="D40" s="194" t="s">
        <v>657</v>
      </c>
      <c r="E40" s="194" t="s">
        <v>658</v>
      </c>
      <c r="F40" s="199" t="s">
        <v>541</v>
      </c>
      <c r="G40" s="195">
        <f t="shared" si="0"/>
        <v>1</v>
      </c>
      <c r="H40" s="199" t="s">
        <v>544</v>
      </c>
      <c r="I40" s="195">
        <f t="shared" si="1"/>
        <v>2</v>
      </c>
      <c r="J40" s="203"/>
      <c r="K40" s="203"/>
      <c r="L40" s="203"/>
      <c r="M40" s="202"/>
      <c r="N40" s="206"/>
      <c r="O40" s="202"/>
      <c r="Q40" s="212"/>
    </row>
    <row r="41" spans="1:18" s="198" customFormat="1" ht="51">
      <c r="A41" s="193" t="s">
        <v>653</v>
      </c>
      <c r="B41" s="194" t="s">
        <v>659</v>
      </c>
      <c r="C41" s="194" t="s">
        <v>462</v>
      </c>
      <c r="D41" s="194" t="s">
        <v>660</v>
      </c>
      <c r="E41" s="194" t="s">
        <v>661</v>
      </c>
      <c r="F41" s="199" t="s">
        <v>539</v>
      </c>
      <c r="G41" s="195">
        <f t="shared" si="0"/>
        <v>0</v>
      </c>
      <c r="H41" s="199" t="s">
        <v>544</v>
      </c>
      <c r="I41" s="195">
        <f t="shared" si="1"/>
        <v>2</v>
      </c>
      <c r="J41" s="203"/>
      <c r="K41" s="203"/>
      <c r="L41" s="203"/>
      <c r="M41" s="202"/>
      <c r="N41" s="206"/>
      <c r="O41" s="202"/>
      <c r="Q41" s="212"/>
    </row>
    <row r="42" spans="1:18" s="198" customFormat="1" ht="76.5">
      <c r="A42" s="193" t="s">
        <v>653</v>
      </c>
      <c r="B42" s="194" t="s">
        <v>659</v>
      </c>
      <c r="C42" s="194" t="s">
        <v>462</v>
      </c>
      <c r="D42" s="194" t="s">
        <v>662</v>
      </c>
      <c r="E42" s="194" t="s">
        <v>663</v>
      </c>
      <c r="F42" s="199" t="s">
        <v>539</v>
      </c>
      <c r="G42" s="195">
        <f t="shared" si="0"/>
        <v>0</v>
      </c>
      <c r="H42" s="199" t="s">
        <v>544</v>
      </c>
      <c r="I42" s="195">
        <f t="shared" si="1"/>
        <v>2</v>
      </c>
      <c r="J42" s="203"/>
      <c r="K42" s="203"/>
      <c r="L42" s="203"/>
      <c r="M42" s="202"/>
      <c r="N42" s="206"/>
      <c r="O42" s="202"/>
      <c r="Q42" s="212"/>
    </row>
    <row r="43" spans="1:18" s="198" customFormat="1" ht="38.25">
      <c r="A43" s="193" t="s">
        <v>653</v>
      </c>
      <c r="B43" s="194" t="s">
        <v>659</v>
      </c>
      <c r="C43" s="194" t="s">
        <v>462</v>
      </c>
      <c r="D43" s="194" t="s">
        <v>664</v>
      </c>
      <c r="E43" s="194" t="s">
        <v>665</v>
      </c>
      <c r="F43" s="199" t="s">
        <v>541</v>
      </c>
      <c r="G43" s="195">
        <f t="shared" si="0"/>
        <v>1</v>
      </c>
      <c r="H43" s="199">
        <v>3</v>
      </c>
      <c r="I43" s="195" t="str">
        <f t="shared" si="1"/>
        <v>N/A</v>
      </c>
      <c r="J43" s="203"/>
      <c r="K43" s="203"/>
      <c r="L43" s="203"/>
      <c r="M43" s="202"/>
      <c r="N43" s="206"/>
      <c r="O43" s="202"/>
      <c r="Q43" s="212"/>
    </row>
    <row r="44" spans="1:18" s="198" customFormat="1" ht="51">
      <c r="A44" s="193" t="s">
        <v>653</v>
      </c>
      <c r="B44" s="194" t="s">
        <v>659</v>
      </c>
      <c r="C44" s="194" t="s">
        <v>462</v>
      </c>
      <c r="D44" s="194" t="s">
        <v>666</v>
      </c>
      <c r="E44" s="194" t="s">
        <v>667</v>
      </c>
      <c r="F44" s="199" t="s">
        <v>541</v>
      </c>
      <c r="G44" s="195">
        <f t="shared" si="0"/>
        <v>1</v>
      </c>
      <c r="H44" s="199" t="s">
        <v>544</v>
      </c>
      <c r="I44" s="195">
        <f t="shared" si="1"/>
        <v>2</v>
      </c>
      <c r="J44" s="203"/>
      <c r="K44" s="208"/>
      <c r="L44" s="203"/>
      <c r="M44" s="202"/>
      <c r="N44" s="206"/>
      <c r="O44" s="202"/>
      <c r="Q44" s="212"/>
    </row>
    <row r="45" spans="1:18" s="198" customFormat="1" ht="38.25">
      <c r="A45" s="193" t="s">
        <v>653</v>
      </c>
      <c r="B45" s="194" t="s">
        <v>659</v>
      </c>
      <c r="C45" s="194" t="s">
        <v>462</v>
      </c>
      <c r="D45" s="194" t="s">
        <v>668</v>
      </c>
      <c r="E45" s="194" t="s">
        <v>669</v>
      </c>
      <c r="F45" s="199">
        <v>0</v>
      </c>
      <c r="G45" s="195" t="str">
        <f t="shared" si="0"/>
        <v>N/A</v>
      </c>
      <c r="H45" s="199" t="s">
        <v>544</v>
      </c>
      <c r="I45" s="195">
        <f t="shared" si="1"/>
        <v>2</v>
      </c>
      <c r="J45" s="207"/>
      <c r="K45" s="203"/>
      <c r="L45" s="203"/>
      <c r="M45" s="202"/>
      <c r="N45" s="206"/>
      <c r="O45" s="202"/>
      <c r="Q45" s="212"/>
    </row>
    <row r="46" spans="1:18" s="198" customFormat="1" ht="102">
      <c r="A46" s="193" t="s">
        <v>653</v>
      </c>
      <c r="B46" s="194" t="s">
        <v>659</v>
      </c>
      <c r="C46" s="194" t="s">
        <v>462</v>
      </c>
      <c r="D46" s="194" t="s">
        <v>670</v>
      </c>
      <c r="E46" s="194" t="s">
        <v>671</v>
      </c>
      <c r="F46" s="199" t="s">
        <v>541</v>
      </c>
      <c r="G46" s="195">
        <f t="shared" si="0"/>
        <v>1</v>
      </c>
      <c r="H46" s="199" t="s">
        <v>544</v>
      </c>
      <c r="I46" s="195">
        <f t="shared" si="1"/>
        <v>2</v>
      </c>
      <c r="J46" s="207"/>
      <c r="K46" s="203"/>
      <c r="L46" s="203"/>
      <c r="M46" s="202"/>
      <c r="N46" s="206"/>
      <c r="O46" s="202"/>
      <c r="Q46" s="212"/>
    </row>
    <row r="47" spans="1:18" s="198" customFormat="1" ht="38.25">
      <c r="A47" s="193" t="s">
        <v>653</v>
      </c>
      <c r="B47" s="194" t="s">
        <v>672</v>
      </c>
      <c r="C47" s="194" t="s">
        <v>465</v>
      </c>
      <c r="D47" s="194" t="s">
        <v>673</v>
      </c>
      <c r="E47" s="194" t="s">
        <v>674</v>
      </c>
      <c r="F47" s="199" t="s">
        <v>541</v>
      </c>
      <c r="G47" s="195">
        <f t="shared" si="0"/>
        <v>1</v>
      </c>
      <c r="H47" s="199" t="s">
        <v>541</v>
      </c>
      <c r="I47" s="195">
        <f t="shared" si="1"/>
        <v>1</v>
      </c>
      <c r="J47" s="207"/>
      <c r="K47" s="203"/>
      <c r="L47" s="203"/>
      <c r="M47" s="202"/>
      <c r="N47" s="206"/>
      <c r="O47" s="202"/>
      <c r="Q47" s="212"/>
    </row>
    <row r="48" spans="1:18" s="198" customFormat="1" ht="51">
      <c r="A48" s="193" t="s">
        <v>653</v>
      </c>
      <c r="B48" s="194" t="s">
        <v>675</v>
      </c>
      <c r="C48" s="194" t="s">
        <v>468</v>
      </c>
      <c r="D48" s="194" t="s">
        <v>676</v>
      </c>
      <c r="E48" s="194" t="s">
        <v>677</v>
      </c>
      <c r="F48" s="199" t="s">
        <v>541</v>
      </c>
      <c r="G48" s="195">
        <f t="shared" si="0"/>
        <v>1</v>
      </c>
      <c r="H48" s="199" t="s">
        <v>544</v>
      </c>
      <c r="I48" s="195">
        <f t="shared" si="1"/>
        <v>2</v>
      </c>
      <c r="J48" s="207"/>
      <c r="K48" s="203"/>
      <c r="L48" s="203"/>
      <c r="M48" s="202"/>
      <c r="N48" s="206"/>
      <c r="O48" s="202"/>
      <c r="Q48" s="212"/>
    </row>
    <row r="49" spans="1:17" s="198" customFormat="1" ht="63.75">
      <c r="A49" s="193" t="s">
        <v>653</v>
      </c>
      <c r="B49" s="194" t="s">
        <v>675</v>
      </c>
      <c r="C49" s="194" t="s">
        <v>468</v>
      </c>
      <c r="D49" s="194" t="s">
        <v>678</v>
      </c>
      <c r="E49" s="194" t="s">
        <v>679</v>
      </c>
      <c r="F49" s="199" t="s">
        <v>541</v>
      </c>
      <c r="G49" s="195">
        <f t="shared" si="0"/>
        <v>1</v>
      </c>
      <c r="H49" s="199" t="s">
        <v>544</v>
      </c>
      <c r="I49" s="195">
        <f t="shared" si="1"/>
        <v>2</v>
      </c>
      <c r="J49" s="207"/>
      <c r="K49" s="203"/>
      <c r="L49" s="203"/>
      <c r="M49" s="202"/>
      <c r="N49" s="204"/>
      <c r="O49" s="202"/>
      <c r="Q49" s="212"/>
    </row>
    <row r="50" spans="1:17" s="198" customFormat="1" ht="38.25">
      <c r="A50" s="193" t="s">
        <v>653</v>
      </c>
      <c r="B50" s="194" t="s">
        <v>675</v>
      </c>
      <c r="C50" s="194" t="s">
        <v>468</v>
      </c>
      <c r="D50" s="194" t="s">
        <v>680</v>
      </c>
      <c r="E50" s="194" t="s">
        <v>681</v>
      </c>
      <c r="F50" s="199" t="s">
        <v>541</v>
      </c>
      <c r="G50" s="195">
        <f t="shared" si="0"/>
        <v>1</v>
      </c>
      <c r="H50" s="199" t="s">
        <v>544</v>
      </c>
      <c r="I50" s="195">
        <f t="shared" si="1"/>
        <v>2</v>
      </c>
      <c r="J50" s="207"/>
      <c r="K50" s="203"/>
      <c r="L50" s="203"/>
      <c r="M50" s="202"/>
      <c r="N50" s="204"/>
      <c r="O50" s="202"/>
      <c r="Q50" s="212"/>
    </row>
    <row r="51" spans="1:17" s="198" customFormat="1" ht="51">
      <c r="A51" s="193" t="s">
        <v>653</v>
      </c>
      <c r="B51" s="194" t="s">
        <v>675</v>
      </c>
      <c r="C51" s="194" t="s">
        <v>468</v>
      </c>
      <c r="D51" s="194" t="s">
        <v>682</v>
      </c>
      <c r="E51" s="194" t="s">
        <v>683</v>
      </c>
      <c r="F51" s="199" t="s">
        <v>539</v>
      </c>
      <c r="G51" s="195">
        <f t="shared" si="0"/>
        <v>0</v>
      </c>
      <c r="H51" s="199" t="s">
        <v>541</v>
      </c>
      <c r="I51" s="195">
        <f t="shared" si="1"/>
        <v>1</v>
      </c>
      <c r="J51" s="203"/>
      <c r="K51" s="203"/>
      <c r="L51" s="203"/>
      <c r="M51" s="202"/>
      <c r="N51" s="206"/>
      <c r="O51" s="202"/>
      <c r="Q51" s="190" t="s">
        <v>684</v>
      </c>
    </row>
    <row r="52" spans="1:17" s="198" customFormat="1" ht="63.75">
      <c r="A52" s="193" t="s">
        <v>653</v>
      </c>
      <c r="B52" s="194" t="s">
        <v>675</v>
      </c>
      <c r="C52" s="194" t="s">
        <v>468</v>
      </c>
      <c r="D52" s="194" t="s">
        <v>685</v>
      </c>
      <c r="E52" s="194" t="s">
        <v>686</v>
      </c>
      <c r="F52" s="199" t="s">
        <v>541</v>
      </c>
      <c r="G52" s="195">
        <f t="shared" si="0"/>
        <v>1</v>
      </c>
      <c r="H52" s="199" t="s">
        <v>541</v>
      </c>
      <c r="I52" s="195">
        <f t="shared" si="1"/>
        <v>1</v>
      </c>
      <c r="J52" s="207"/>
      <c r="K52" s="203"/>
      <c r="L52" s="203"/>
      <c r="M52" s="202"/>
      <c r="N52" s="206"/>
      <c r="O52" s="202"/>
      <c r="Q52" s="190" t="s">
        <v>687</v>
      </c>
    </row>
    <row r="53" spans="1:17" s="198" customFormat="1" ht="51">
      <c r="A53" s="193" t="s">
        <v>305</v>
      </c>
      <c r="B53" s="194" t="s">
        <v>688</v>
      </c>
      <c r="C53" s="194" t="s">
        <v>471</v>
      </c>
      <c r="D53" s="194" t="s">
        <v>689</v>
      </c>
      <c r="E53" s="194" t="s">
        <v>690</v>
      </c>
      <c r="F53" s="199" t="s">
        <v>541</v>
      </c>
      <c r="G53" s="195">
        <f t="shared" si="0"/>
        <v>1</v>
      </c>
      <c r="H53" s="199" t="s">
        <v>544</v>
      </c>
      <c r="I53" s="195">
        <f t="shared" si="1"/>
        <v>2</v>
      </c>
      <c r="J53" s="207"/>
      <c r="K53" s="203"/>
      <c r="L53" s="203"/>
      <c r="M53" s="202"/>
      <c r="N53" s="206"/>
      <c r="O53" s="202"/>
      <c r="Q53" s="190" t="s">
        <v>691</v>
      </c>
    </row>
    <row r="54" spans="1:17" s="198" customFormat="1" ht="51">
      <c r="A54" s="193" t="s">
        <v>305</v>
      </c>
      <c r="B54" s="194" t="s">
        <v>688</v>
      </c>
      <c r="C54" s="194" t="s">
        <v>471</v>
      </c>
      <c r="D54" s="194" t="s">
        <v>692</v>
      </c>
      <c r="E54" s="194" t="s">
        <v>693</v>
      </c>
      <c r="F54" s="199" t="s">
        <v>541</v>
      </c>
      <c r="G54" s="195">
        <f t="shared" si="0"/>
        <v>1</v>
      </c>
      <c r="H54" s="199" t="s">
        <v>541</v>
      </c>
      <c r="I54" s="195">
        <f t="shared" si="1"/>
        <v>1</v>
      </c>
      <c r="J54" s="207"/>
      <c r="K54" s="203"/>
      <c r="L54" s="203"/>
      <c r="M54" s="202"/>
      <c r="N54" s="204"/>
      <c r="O54" s="202"/>
      <c r="Q54" s="212"/>
    </row>
    <row r="55" spans="1:17" s="198" customFormat="1" ht="63.75">
      <c r="A55" s="193" t="s">
        <v>694</v>
      </c>
      <c r="B55" s="194" t="s">
        <v>695</v>
      </c>
      <c r="C55" s="194" t="s">
        <v>474</v>
      </c>
      <c r="D55" s="194" t="s">
        <v>696</v>
      </c>
      <c r="E55" s="194" t="s">
        <v>697</v>
      </c>
      <c r="F55" s="199" t="s">
        <v>541</v>
      </c>
      <c r="G55" s="195">
        <f t="shared" si="0"/>
        <v>1</v>
      </c>
      <c r="H55" s="199" t="s">
        <v>544</v>
      </c>
      <c r="I55" s="195">
        <f t="shared" si="1"/>
        <v>2</v>
      </c>
      <c r="J55" s="207"/>
      <c r="K55" s="203"/>
      <c r="L55" s="203"/>
      <c r="M55" s="202"/>
      <c r="N55" s="206"/>
      <c r="O55" s="202"/>
      <c r="Q55" s="212"/>
    </row>
    <row r="56" spans="1:17" s="198" customFormat="1" ht="51">
      <c r="A56" s="193" t="s">
        <v>694</v>
      </c>
      <c r="B56" s="194" t="s">
        <v>695</v>
      </c>
      <c r="C56" s="194" t="s">
        <v>474</v>
      </c>
      <c r="D56" s="194" t="s">
        <v>698</v>
      </c>
      <c r="E56" s="194" t="s">
        <v>699</v>
      </c>
      <c r="F56" s="199" t="s">
        <v>544</v>
      </c>
      <c r="G56" s="195">
        <f t="shared" si="0"/>
        <v>2</v>
      </c>
      <c r="H56" s="199" t="s">
        <v>547</v>
      </c>
      <c r="I56" s="195">
        <f t="shared" si="1"/>
        <v>3</v>
      </c>
      <c r="J56" s="207"/>
      <c r="K56" s="203"/>
      <c r="L56" s="203"/>
      <c r="M56" s="202"/>
      <c r="N56" s="206"/>
      <c r="O56" s="202"/>
      <c r="Q56" s="212"/>
    </row>
    <row r="57" spans="1:17" s="198" customFormat="1" ht="51">
      <c r="A57" s="193" t="s">
        <v>694</v>
      </c>
      <c r="B57" s="194" t="s">
        <v>695</v>
      </c>
      <c r="C57" s="194" t="s">
        <v>474</v>
      </c>
      <c r="D57" s="194" t="s">
        <v>700</v>
      </c>
      <c r="E57" s="194" t="s">
        <v>701</v>
      </c>
      <c r="F57" s="199" t="s">
        <v>541</v>
      </c>
      <c r="G57" s="195">
        <f t="shared" si="0"/>
        <v>1</v>
      </c>
      <c r="H57" s="199" t="s">
        <v>544</v>
      </c>
      <c r="I57" s="195">
        <f t="shared" si="1"/>
        <v>2</v>
      </c>
      <c r="J57" s="207"/>
      <c r="K57" s="203"/>
      <c r="L57" s="203"/>
      <c r="M57" s="202"/>
      <c r="N57" s="204"/>
      <c r="O57" s="202"/>
      <c r="Q57" s="212"/>
    </row>
    <row r="58" spans="1:17" s="198" customFormat="1" ht="51">
      <c r="A58" s="193" t="s">
        <v>694</v>
      </c>
      <c r="B58" s="194" t="s">
        <v>695</v>
      </c>
      <c r="C58" s="194" t="s">
        <v>474</v>
      </c>
      <c r="D58" s="194" t="s">
        <v>702</v>
      </c>
      <c r="E58" s="194" t="s">
        <v>703</v>
      </c>
      <c r="F58" s="199" t="s">
        <v>544</v>
      </c>
      <c r="G58" s="195">
        <f t="shared" si="0"/>
        <v>2</v>
      </c>
      <c r="H58" s="199" t="s">
        <v>547</v>
      </c>
      <c r="I58" s="195">
        <f t="shared" si="1"/>
        <v>3</v>
      </c>
      <c r="J58" s="203"/>
      <c r="K58" s="203"/>
      <c r="L58" s="203"/>
      <c r="M58" s="202"/>
      <c r="N58" s="206"/>
      <c r="O58" s="202"/>
      <c r="P58" s="21"/>
      <c r="Q58" s="212"/>
    </row>
    <row r="59" spans="1:17" s="198" customFormat="1" ht="51">
      <c r="A59" s="193" t="s">
        <v>694</v>
      </c>
      <c r="B59" s="194" t="s">
        <v>695</v>
      </c>
      <c r="C59" s="194" t="s">
        <v>474</v>
      </c>
      <c r="D59" s="194" t="s">
        <v>704</v>
      </c>
      <c r="E59" s="194" t="s">
        <v>705</v>
      </c>
      <c r="F59" s="199" t="s">
        <v>541</v>
      </c>
      <c r="G59" s="195">
        <f t="shared" si="0"/>
        <v>1</v>
      </c>
      <c r="H59" s="199" t="s">
        <v>544</v>
      </c>
      <c r="I59" s="195">
        <f t="shared" si="1"/>
        <v>2</v>
      </c>
      <c r="J59" s="203"/>
      <c r="K59" s="203"/>
      <c r="L59" s="203"/>
      <c r="M59" s="202"/>
      <c r="N59" s="206"/>
      <c r="O59" s="202"/>
      <c r="Q59" s="212"/>
    </row>
    <row r="60" spans="1:17" s="198" customFormat="1" ht="102">
      <c r="A60" s="193" t="s">
        <v>694</v>
      </c>
      <c r="B60" s="194" t="s">
        <v>695</v>
      </c>
      <c r="C60" s="194" t="s">
        <v>474</v>
      </c>
      <c r="D60" s="194" t="s">
        <v>706</v>
      </c>
      <c r="E60" s="194" t="s">
        <v>707</v>
      </c>
      <c r="F60" s="199" t="s">
        <v>544</v>
      </c>
      <c r="G60" s="195">
        <f t="shared" si="0"/>
        <v>2</v>
      </c>
      <c r="H60" s="199" t="s">
        <v>544</v>
      </c>
      <c r="I60" s="195">
        <f t="shared" si="1"/>
        <v>2</v>
      </c>
      <c r="J60" s="203"/>
      <c r="K60" s="203"/>
      <c r="L60" s="203"/>
      <c r="M60" s="202"/>
      <c r="N60" s="206"/>
      <c r="O60" s="202"/>
      <c r="Q60" s="212"/>
    </row>
    <row r="61" spans="1:17" s="198" customFormat="1" ht="63.75">
      <c r="A61" s="193" t="s">
        <v>694</v>
      </c>
      <c r="B61" s="194" t="s">
        <v>708</v>
      </c>
      <c r="C61" s="194" t="s">
        <v>480</v>
      </c>
      <c r="D61" s="194" t="s">
        <v>709</v>
      </c>
      <c r="E61" s="194" t="s">
        <v>710</v>
      </c>
      <c r="F61" s="199" t="s">
        <v>541</v>
      </c>
      <c r="G61" s="195">
        <f t="shared" si="0"/>
        <v>1</v>
      </c>
      <c r="H61" s="199" t="s">
        <v>544</v>
      </c>
      <c r="I61" s="195">
        <f t="shared" si="1"/>
        <v>2</v>
      </c>
      <c r="J61" s="203"/>
      <c r="K61" s="203"/>
      <c r="L61" s="203"/>
      <c r="M61" s="202"/>
      <c r="N61" s="206"/>
      <c r="O61" s="202"/>
      <c r="Q61" s="212"/>
    </row>
    <row r="62" spans="1:17" s="198" customFormat="1" ht="51">
      <c r="A62" s="193" t="s">
        <v>694</v>
      </c>
      <c r="B62" s="194" t="s">
        <v>708</v>
      </c>
      <c r="C62" s="194" t="s">
        <v>480</v>
      </c>
      <c r="D62" s="194" t="s">
        <v>711</v>
      </c>
      <c r="E62" s="194" t="s">
        <v>712</v>
      </c>
      <c r="F62" s="199" t="s">
        <v>541</v>
      </c>
      <c r="G62" s="195">
        <f t="shared" si="0"/>
        <v>1</v>
      </c>
      <c r="H62" s="199" t="s">
        <v>547</v>
      </c>
      <c r="I62" s="195">
        <f t="shared" si="1"/>
        <v>3</v>
      </c>
      <c r="J62" s="203"/>
      <c r="K62" s="203"/>
      <c r="L62" s="203"/>
      <c r="M62" s="202"/>
      <c r="N62" s="206"/>
      <c r="O62" s="202"/>
      <c r="Q62" s="212"/>
    </row>
    <row r="63" spans="1:17" s="198" customFormat="1" ht="63.75">
      <c r="A63" s="193" t="s">
        <v>694</v>
      </c>
      <c r="B63" s="194" t="s">
        <v>708</v>
      </c>
      <c r="C63" s="194" t="s">
        <v>480</v>
      </c>
      <c r="D63" s="194" t="s">
        <v>713</v>
      </c>
      <c r="E63" s="194" t="s">
        <v>714</v>
      </c>
      <c r="F63" s="199" t="s">
        <v>541</v>
      </c>
      <c r="G63" s="195">
        <f t="shared" si="0"/>
        <v>1</v>
      </c>
      <c r="H63" s="199" t="s">
        <v>547</v>
      </c>
      <c r="I63" s="195">
        <f t="shared" si="1"/>
        <v>3</v>
      </c>
      <c r="J63" s="203"/>
      <c r="K63" s="203"/>
      <c r="L63" s="203"/>
      <c r="M63" s="202"/>
      <c r="N63" s="206"/>
      <c r="O63" s="202"/>
      <c r="Q63" s="212"/>
    </row>
    <row r="64" spans="1:17" s="198" customFormat="1" ht="38.25">
      <c r="A64" s="193" t="s">
        <v>694</v>
      </c>
      <c r="B64" s="194" t="s">
        <v>708</v>
      </c>
      <c r="C64" s="194" t="s">
        <v>480</v>
      </c>
      <c r="D64" s="194" t="s">
        <v>715</v>
      </c>
      <c r="E64" s="194" t="s">
        <v>716</v>
      </c>
      <c r="F64" s="199" t="s">
        <v>541</v>
      </c>
      <c r="G64" s="195">
        <f t="shared" si="0"/>
        <v>1</v>
      </c>
      <c r="H64" s="199" t="s">
        <v>544</v>
      </c>
      <c r="I64" s="195">
        <f t="shared" si="1"/>
        <v>2</v>
      </c>
      <c r="J64" s="203"/>
      <c r="K64" s="203"/>
      <c r="L64" s="203"/>
      <c r="M64" s="202"/>
      <c r="N64" s="206"/>
      <c r="O64" s="202"/>
      <c r="Q64" s="212"/>
    </row>
    <row r="65" spans="1:17" s="198" customFormat="1" ht="38.25">
      <c r="A65" s="193" t="s">
        <v>694</v>
      </c>
      <c r="B65" s="194" t="s">
        <v>708</v>
      </c>
      <c r="C65" s="194" t="s">
        <v>480</v>
      </c>
      <c r="D65" s="194" t="s">
        <v>717</v>
      </c>
      <c r="E65" s="194" t="s">
        <v>718</v>
      </c>
      <c r="F65" s="199" t="s">
        <v>541</v>
      </c>
      <c r="G65" s="195">
        <f t="shared" si="0"/>
        <v>1</v>
      </c>
      <c r="H65" s="199" t="s">
        <v>544</v>
      </c>
      <c r="I65" s="195">
        <f t="shared" si="1"/>
        <v>2</v>
      </c>
      <c r="J65" s="203"/>
      <c r="K65" s="203"/>
      <c r="L65" s="203"/>
      <c r="M65" s="202"/>
      <c r="N65" s="206"/>
      <c r="O65" s="202"/>
      <c r="Q65" s="212"/>
    </row>
    <row r="66" spans="1:17" s="198" customFormat="1" ht="63.75">
      <c r="A66" s="193" t="s">
        <v>694</v>
      </c>
      <c r="B66" s="194" t="s">
        <v>708</v>
      </c>
      <c r="C66" s="194" t="s">
        <v>480</v>
      </c>
      <c r="D66" s="194" t="s">
        <v>719</v>
      </c>
      <c r="E66" s="194" t="s">
        <v>720</v>
      </c>
      <c r="F66" s="199" t="s">
        <v>541</v>
      </c>
      <c r="G66" s="195">
        <f t="shared" si="0"/>
        <v>1</v>
      </c>
      <c r="H66" s="199" t="s">
        <v>544</v>
      </c>
      <c r="I66" s="195">
        <f t="shared" si="1"/>
        <v>2</v>
      </c>
      <c r="J66" s="203"/>
      <c r="K66" s="203"/>
      <c r="L66" s="203"/>
      <c r="M66" s="202"/>
      <c r="N66" s="206"/>
      <c r="O66" s="202"/>
      <c r="Q66" s="212"/>
    </row>
    <row r="67" spans="1:17" s="198" customFormat="1" ht="89.25">
      <c r="A67" s="193" t="s">
        <v>694</v>
      </c>
      <c r="B67" s="194" t="s">
        <v>708</v>
      </c>
      <c r="C67" s="194" t="s">
        <v>480</v>
      </c>
      <c r="D67" s="194" t="s">
        <v>721</v>
      </c>
      <c r="E67" s="194" t="s">
        <v>722</v>
      </c>
      <c r="F67" s="199" t="s">
        <v>539</v>
      </c>
      <c r="G67" s="195">
        <f t="shared" si="0"/>
        <v>0</v>
      </c>
      <c r="H67" s="199" t="s">
        <v>547</v>
      </c>
      <c r="I67" s="195">
        <f t="shared" si="1"/>
        <v>3</v>
      </c>
      <c r="J67" s="203"/>
      <c r="K67" s="203"/>
      <c r="L67" s="203"/>
      <c r="M67" s="202"/>
      <c r="N67" s="206"/>
      <c r="O67" s="202"/>
      <c r="Q67" s="212"/>
    </row>
    <row r="68" spans="1:17" s="198" customFormat="1" ht="38.25">
      <c r="A68" s="193" t="s">
        <v>694</v>
      </c>
      <c r="B68" s="194" t="s">
        <v>708</v>
      </c>
      <c r="C68" s="194" t="s">
        <v>480</v>
      </c>
      <c r="D68" s="194" t="s">
        <v>723</v>
      </c>
      <c r="E68" s="194" t="s">
        <v>724</v>
      </c>
      <c r="F68" s="199" t="s">
        <v>541</v>
      </c>
      <c r="G68" s="195">
        <f t="shared" si="0"/>
        <v>1</v>
      </c>
      <c r="H68" s="199" t="s">
        <v>544</v>
      </c>
      <c r="I68" s="195">
        <f t="shared" si="1"/>
        <v>2</v>
      </c>
      <c r="J68" s="203"/>
      <c r="K68" s="203"/>
      <c r="L68" s="203"/>
      <c r="M68" s="202"/>
      <c r="N68" s="204"/>
      <c r="O68" s="202"/>
      <c r="Q68" s="190" t="s">
        <v>725</v>
      </c>
    </row>
    <row r="69" spans="1:17" s="198" customFormat="1" ht="63.75">
      <c r="A69" s="193" t="s">
        <v>694</v>
      </c>
      <c r="B69" s="194" t="s">
        <v>708</v>
      </c>
      <c r="C69" s="194" t="s">
        <v>480</v>
      </c>
      <c r="D69" s="194" t="s">
        <v>726</v>
      </c>
      <c r="E69" s="194" t="s">
        <v>727</v>
      </c>
      <c r="F69" s="199" t="s">
        <v>541</v>
      </c>
      <c r="G69" s="195">
        <f t="shared" si="0"/>
        <v>1</v>
      </c>
      <c r="H69" s="199" t="s">
        <v>547</v>
      </c>
      <c r="I69" s="195">
        <f t="shared" si="1"/>
        <v>3</v>
      </c>
      <c r="J69" s="203"/>
      <c r="K69" s="203"/>
      <c r="L69" s="203"/>
      <c r="M69" s="202"/>
      <c r="N69" s="204"/>
      <c r="O69" s="202"/>
      <c r="Q69" s="190"/>
    </row>
    <row r="70" spans="1:17" s="198" customFormat="1" ht="38.25">
      <c r="A70" s="193" t="s">
        <v>728</v>
      </c>
      <c r="B70" s="194" t="s">
        <v>729</v>
      </c>
      <c r="C70" s="194" t="s">
        <v>483</v>
      </c>
      <c r="D70" s="194" t="s">
        <v>730</v>
      </c>
      <c r="E70" s="194" t="s">
        <v>731</v>
      </c>
      <c r="F70" s="199" t="s">
        <v>541</v>
      </c>
      <c r="G70" s="195">
        <f t="shared" si="0"/>
        <v>1</v>
      </c>
      <c r="H70" s="199" t="s">
        <v>544</v>
      </c>
      <c r="I70" s="195">
        <f t="shared" si="1"/>
        <v>2</v>
      </c>
      <c r="J70" s="203"/>
      <c r="K70" s="203"/>
      <c r="L70" s="203"/>
      <c r="M70" s="202"/>
      <c r="N70" s="204"/>
      <c r="O70" s="202"/>
      <c r="Q70" s="190"/>
    </row>
    <row r="71" spans="1:17" s="198" customFormat="1" ht="63.75">
      <c r="A71" s="193" t="s">
        <v>728</v>
      </c>
      <c r="B71" s="194" t="s">
        <v>729</v>
      </c>
      <c r="C71" s="194" t="s">
        <v>483</v>
      </c>
      <c r="D71" s="194" t="s">
        <v>732</v>
      </c>
      <c r="E71" s="194" t="s">
        <v>733</v>
      </c>
      <c r="F71" s="199" t="s">
        <v>541</v>
      </c>
      <c r="G71" s="195">
        <f t="shared" si="0"/>
        <v>1</v>
      </c>
      <c r="H71" s="199" t="s">
        <v>547</v>
      </c>
      <c r="I71" s="195">
        <f t="shared" si="1"/>
        <v>3</v>
      </c>
      <c r="J71" s="203"/>
      <c r="K71" s="203"/>
      <c r="L71" s="203"/>
      <c r="M71" s="202"/>
      <c r="N71" s="206"/>
      <c r="O71" s="202"/>
      <c r="Q71" s="190"/>
    </row>
    <row r="72" spans="1:17" s="198" customFormat="1" ht="63.75">
      <c r="A72" s="193" t="s">
        <v>728</v>
      </c>
      <c r="B72" s="194" t="s">
        <v>729</v>
      </c>
      <c r="C72" s="194" t="s">
        <v>483</v>
      </c>
      <c r="D72" s="194" t="s">
        <v>734</v>
      </c>
      <c r="E72" s="194" t="s">
        <v>735</v>
      </c>
      <c r="F72" s="199" t="s">
        <v>541</v>
      </c>
      <c r="G72" s="195">
        <f t="shared" si="0"/>
        <v>1</v>
      </c>
      <c r="H72" s="199" t="s">
        <v>544</v>
      </c>
      <c r="I72" s="195">
        <f t="shared" si="1"/>
        <v>2</v>
      </c>
      <c r="J72" s="203"/>
      <c r="K72" s="203"/>
      <c r="L72" s="203"/>
      <c r="M72" s="202"/>
      <c r="N72" s="206"/>
      <c r="O72" s="202"/>
      <c r="Q72" s="190" t="s">
        <v>736</v>
      </c>
    </row>
    <row r="73" spans="1:17" s="198" customFormat="1" ht="63.75">
      <c r="A73" s="193" t="s">
        <v>728</v>
      </c>
      <c r="B73" s="194" t="s">
        <v>729</v>
      </c>
      <c r="C73" s="194" t="s">
        <v>483</v>
      </c>
      <c r="D73" s="194" t="s">
        <v>737</v>
      </c>
      <c r="E73" s="194" t="s">
        <v>738</v>
      </c>
      <c r="F73" s="199">
        <v>1</v>
      </c>
      <c r="G73" s="195" t="str">
        <f t="shared" si="0"/>
        <v>N/A</v>
      </c>
      <c r="H73" s="199" t="s">
        <v>544</v>
      </c>
      <c r="I73" s="195">
        <f t="shared" si="1"/>
        <v>2</v>
      </c>
      <c r="J73" s="203"/>
      <c r="K73" s="203"/>
      <c r="L73" s="203"/>
      <c r="M73" s="202"/>
      <c r="N73" s="206"/>
      <c r="O73" s="202"/>
      <c r="Q73" s="214" t="s">
        <v>739</v>
      </c>
    </row>
    <row r="74" spans="1:17" s="198" customFormat="1" ht="63.75">
      <c r="A74" s="193" t="s">
        <v>728</v>
      </c>
      <c r="B74" s="194" t="s">
        <v>740</v>
      </c>
      <c r="C74" s="194" t="s">
        <v>741</v>
      </c>
      <c r="D74" s="194" t="s">
        <v>742</v>
      </c>
      <c r="E74" s="194" t="s">
        <v>743</v>
      </c>
      <c r="F74" s="199" t="s">
        <v>541</v>
      </c>
      <c r="G74" s="195">
        <f t="shared" si="0"/>
        <v>1</v>
      </c>
      <c r="H74" s="199" t="s">
        <v>544</v>
      </c>
      <c r="I74" s="195">
        <f t="shared" si="1"/>
        <v>2</v>
      </c>
      <c r="J74" s="203"/>
      <c r="K74" s="203"/>
      <c r="L74" s="203"/>
      <c r="M74" s="202"/>
      <c r="N74" s="202"/>
      <c r="O74" s="202"/>
      <c r="Q74" s="190" t="s">
        <v>744</v>
      </c>
    </row>
    <row r="75" spans="1:17" s="198" customFormat="1" ht="63.75">
      <c r="A75" s="193" t="s">
        <v>728</v>
      </c>
      <c r="B75" s="194" t="s">
        <v>745</v>
      </c>
      <c r="C75" s="194" t="s">
        <v>489</v>
      </c>
      <c r="D75" s="194" t="s">
        <v>746</v>
      </c>
      <c r="E75" s="194" t="s">
        <v>747</v>
      </c>
      <c r="F75" s="199" t="s">
        <v>541</v>
      </c>
      <c r="G75" s="195">
        <f t="shared" si="0"/>
        <v>1</v>
      </c>
      <c r="H75" s="199" t="s">
        <v>547</v>
      </c>
      <c r="I75" s="195">
        <f t="shared" si="1"/>
        <v>3</v>
      </c>
      <c r="J75" s="203"/>
      <c r="K75" s="203"/>
      <c r="L75" s="203"/>
      <c r="M75" s="202"/>
      <c r="N75" s="202"/>
      <c r="O75" s="202"/>
      <c r="Q75" s="190" t="s">
        <v>748</v>
      </c>
    </row>
    <row r="76" spans="1:17" s="198" customFormat="1" ht="63.75">
      <c r="A76" s="193" t="s">
        <v>728</v>
      </c>
      <c r="B76" s="194" t="s">
        <v>749</v>
      </c>
      <c r="C76" s="194" t="s">
        <v>492</v>
      </c>
      <c r="D76" s="194" t="s">
        <v>750</v>
      </c>
      <c r="E76" s="194" t="s">
        <v>751</v>
      </c>
      <c r="F76" s="199" t="s">
        <v>539</v>
      </c>
      <c r="G76" s="195">
        <f t="shared" si="0"/>
        <v>0</v>
      </c>
      <c r="H76" s="199" t="s">
        <v>544</v>
      </c>
      <c r="I76" s="195">
        <f t="shared" si="1"/>
        <v>2</v>
      </c>
      <c r="J76" s="203"/>
      <c r="K76" s="203"/>
      <c r="L76" s="203"/>
      <c r="M76" s="202"/>
      <c r="N76" s="202"/>
      <c r="O76" s="202"/>
      <c r="Q76" s="190" t="s">
        <v>752</v>
      </c>
    </row>
    <row r="77" spans="1:17" s="198" customFormat="1" ht="51">
      <c r="A77" s="193" t="s">
        <v>728</v>
      </c>
      <c r="B77" s="194" t="s">
        <v>749</v>
      </c>
      <c r="C77" s="194" t="s">
        <v>492</v>
      </c>
      <c r="D77" s="194" t="s">
        <v>753</v>
      </c>
      <c r="E77" s="194" t="s">
        <v>754</v>
      </c>
      <c r="F77" s="199" t="s">
        <v>541</v>
      </c>
      <c r="G77" s="195">
        <f t="shared" si="0"/>
        <v>1</v>
      </c>
      <c r="H77" s="199" t="s">
        <v>544</v>
      </c>
      <c r="I77" s="195">
        <f t="shared" si="1"/>
        <v>2</v>
      </c>
      <c r="J77" s="203"/>
      <c r="K77" s="203"/>
      <c r="L77" s="203"/>
      <c r="M77" s="202"/>
      <c r="N77" s="206"/>
      <c r="O77" s="202"/>
      <c r="Q77" s="190"/>
    </row>
    <row r="78" spans="1:17" s="198" customFormat="1" ht="63.75">
      <c r="A78" s="193" t="s">
        <v>728</v>
      </c>
      <c r="B78" s="194" t="s">
        <v>749</v>
      </c>
      <c r="C78" s="194" t="s">
        <v>492</v>
      </c>
      <c r="D78" s="194" t="s">
        <v>755</v>
      </c>
      <c r="E78" s="194" t="s">
        <v>756</v>
      </c>
      <c r="F78" s="199" t="s">
        <v>541</v>
      </c>
      <c r="G78" s="195">
        <f t="shared" si="0"/>
        <v>1</v>
      </c>
      <c r="H78" s="199" t="s">
        <v>544</v>
      </c>
      <c r="I78" s="195">
        <f t="shared" si="1"/>
        <v>2</v>
      </c>
      <c r="J78" s="203"/>
      <c r="K78" s="203"/>
      <c r="L78" s="203"/>
      <c r="M78" s="202"/>
      <c r="N78" s="202"/>
      <c r="O78" s="202"/>
      <c r="Q78" s="190" t="s">
        <v>757</v>
      </c>
    </row>
    <row r="79" spans="1:17" s="198" customFormat="1" ht="63.75">
      <c r="A79" s="193" t="s">
        <v>728</v>
      </c>
      <c r="B79" s="194" t="s">
        <v>749</v>
      </c>
      <c r="C79" s="194" t="s">
        <v>492</v>
      </c>
      <c r="D79" s="194" t="s">
        <v>758</v>
      </c>
      <c r="E79" s="194" t="s">
        <v>759</v>
      </c>
      <c r="F79" s="199">
        <v>2</v>
      </c>
      <c r="G79" s="195" t="str">
        <f t="shared" ref="G79:G127" si="2">IF(F79=$B$4,$A$4,IF(F79=$B$5,$A$5,IF(F79=$B$6,$A$6,IF(F79=$B$7,$A$7,IF(F79=$B$8,$A$8,IF(F79=$B$9,$A$9,$A$10))))))</f>
        <v>N/A</v>
      </c>
      <c r="H79" s="199" t="s">
        <v>547</v>
      </c>
      <c r="I79" s="195">
        <f t="shared" ref="I79:I127" si="3">IF(H79=$B$4,$A$4,IF(H79=$B$5,$A$5,IF(H79=$B$6,$A$6,IF(H79=$B$7,$A$7,IF(H79=$B$8,$A$8,IF(H79=$B$9,$A$9,$A$10))))))</f>
        <v>3</v>
      </c>
      <c r="J79" s="203"/>
      <c r="K79" s="203"/>
      <c r="L79" s="203"/>
      <c r="M79" s="202"/>
      <c r="N79" s="206"/>
      <c r="O79" s="202"/>
      <c r="Q79" s="212"/>
    </row>
    <row r="80" spans="1:17" s="198" customFormat="1" ht="38.25">
      <c r="A80" s="193" t="s">
        <v>728</v>
      </c>
      <c r="B80" s="194" t="s">
        <v>760</v>
      </c>
      <c r="C80" s="194" t="s">
        <v>495</v>
      </c>
      <c r="D80" s="194" t="s">
        <v>761</v>
      </c>
      <c r="E80" s="194" t="s">
        <v>762</v>
      </c>
      <c r="F80" s="199" t="s">
        <v>541</v>
      </c>
      <c r="G80" s="195">
        <f t="shared" si="2"/>
        <v>1</v>
      </c>
      <c r="H80" s="199" t="s">
        <v>544</v>
      </c>
      <c r="I80" s="195">
        <f t="shared" si="3"/>
        <v>2</v>
      </c>
      <c r="J80" s="203"/>
      <c r="K80" s="203"/>
      <c r="L80" s="203"/>
      <c r="M80" s="202"/>
      <c r="N80" s="202"/>
      <c r="O80" s="202"/>
      <c r="Q80" s="190" t="s">
        <v>763</v>
      </c>
    </row>
    <row r="81" spans="1:17" s="198" customFormat="1" ht="89.25">
      <c r="A81" s="193" t="s">
        <v>728</v>
      </c>
      <c r="B81" s="194" t="s">
        <v>764</v>
      </c>
      <c r="C81" s="194" t="s">
        <v>497</v>
      </c>
      <c r="D81" s="194" t="s">
        <v>765</v>
      </c>
      <c r="E81" s="194" t="s">
        <v>766</v>
      </c>
      <c r="F81" s="199" t="s">
        <v>541</v>
      </c>
      <c r="G81" s="195">
        <f t="shared" si="2"/>
        <v>1</v>
      </c>
      <c r="H81" s="199" t="s">
        <v>547</v>
      </c>
      <c r="I81" s="195">
        <f t="shared" si="3"/>
        <v>3</v>
      </c>
      <c r="J81" s="203"/>
      <c r="K81" s="203"/>
      <c r="L81" s="203"/>
      <c r="M81" s="202"/>
      <c r="N81" s="202"/>
      <c r="O81" s="202"/>
      <c r="Q81" s="190" t="s">
        <v>767</v>
      </c>
    </row>
    <row r="82" spans="1:17" s="198" customFormat="1" ht="38.25">
      <c r="A82" s="193" t="s">
        <v>728</v>
      </c>
      <c r="B82" s="194" t="s">
        <v>764</v>
      </c>
      <c r="C82" s="194" t="s">
        <v>497</v>
      </c>
      <c r="D82" s="194" t="s">
        <v>768</v>
      </c>
      <c r="E82" s="194" t="s">
        <v>769</v>
      </c>
      <c r="F82" s="199" t="s">
        <v>541</v>
      </c>
      <c r="G82" s="195">
        <f t="shared" si="2"/>
        <v>1</v>
      </c>
      <c r="H82" s="199" t="s">
        <v>547</v>
      </c>
      <c r="I82" s="195">
        <f t="shared" si="3"/>
        <v>3</v>
      </c>
      <c r="J82" s="203"/>
      <c r="K82" s="203"/>
      <c r="L82" s="203"/>
      <c r="M82" s="202"/>
      <c r="N82" s="206"/>
      <c r="O82" s="202"/>
      <c r="Q82" s="190"/>
    </row>
    <row r="83" spans="1:17" s="198" customFormat="1" ht="63.75">
      <c r="A83" s="193" t="s">
        <v>728</v>
      </c>
      <c r="B83" s="194" t="s">
        <v>770</v>
      </c>
      <c r="C83" s="194" t="s">
        <v>500</v>
      </c>
      <c r="D83" s="194" t="s">
        <v>771</v>
      </c>
      <c r="E83" s="194" t="s">
        <v>772</v>
      </c>
      <c r="F83" s="199" t="s">
        <v>539</v>
      </c>
      <c r="G83" s="195">
        <f t="shared" si="2"/>
        <v>0</v>
      </c>
      <c r="H83" s="199" t="s">
        <v>547</v>
      </c>
      <c r="I83" s="195">
        <f t="shared" si="3"/>
        <v>3</v>
      </c>
      <c r="J83" s="203"/>
      <c r="K83" s="203"/>
      <c r="L83" s="203"/>
      <c r="M83" s="202"/>
      <c r="N83" s="202"/>
      <c r="O83" s="202"/>
      <c r="Q83" s="190" t="s">
        <v>773</v>
      </c>
    </row>
    <row r="84" spans="1:17" s="198" customFormat="1" ht="38.25">
      <c r="A84" s="193" t="s">
        <v>774</v>
      </c>
      <c r="B84" s="194" t="s">
        <v>775</v>
      </c>
      <c r="C84" s="194" t="s">
        <v>776</v>
      </c>
      <c r="D84" s="194" t="s">
        <v>777</v>
      </c>
      <c r="E84" s="194" t="s">
        <v>778</v>
      </c>
      <c r="F84" s="199" t="s">
        <v>541</v>
      </c>
      <c r="G84" s="195">
        <f t="shared" si="2"/>
        <v>1</v>
      </c>
      <c r="H84" s="199" t="s">
        <v>547</v>
      </c>
      <c r="I84" s="195">
        <f t="shared" si="3"/>
        <v>3</v>
      </c>
      <c r="J84" s="203"/>
      <c r="K84" s="203"/>
      <c r="L84" s="203"/>
      <c r="M84" s="202"/>
      <c r="N84" s="202"/>
      <c r="O84" s="202"/>
      <c r="Q84" s="190"/>
    </row>
    <row r="85" spans="1:17" s="198" customFormat="1" ht="89.25">
      <c r="A85" s="193" t="s">
        <v>774</v>
      </c>
      <c r="B85" s="194" t="s">
        <v>775</v>
      </c>
      <c r="C85" s="194" t="s">
        <v>776</v>
      </c>
      <c r="D85" s="194" t="s">
        <v>779</v>
      </c>
      <c r="E85" s="194" t="s">
        <v>780</v>
      </c>
      <c r="F85" s="199" t="s">
        <v>541</v>
      </c>
      <c r="G85" s="195">
        <f t="shared" si="2"/>
        <v>1</v>
      </c>
      <c r="H85" s="199">
        <v>3</v>
      </c>
      <c r="I85" s="195" t="str">
        <f t="shared" si="3"/>
        <v>N/A</v>
      </c>
      <c r="J85" s="203"/>
      <c r="K85" s="203"/>
      <c r="L85" s="203"/>
      <c r="M85" s="202"/>
      <c r="N85" s="202"/>
      <c r="O85" s="202"/>
      <c r="Q85" s="190" t="s">
        <v>781</v>
      </c>
    </row>
    <row r="86" spans="1:17" s="198" customFormat="1" ht="38.25">
      <c r="A86" s="196" t="s">
        <v>774</v>
      </c>
      <c r="B86" s="197" t="s">
        <v>775</v>
      </c>
      <c r="C86" s="197" t="s">
        <v>776</v>
      </c>
      <c r="D86" s="197" t="s">
        <v>782</v>
      </c>
      <c r="E86" s="197" t="s">
        <v>783</v>
      </c>
      <c r="F86" s="199" t="s">
        <v>539</v>
      </c>
      <c r="G86" s="195">
        <f t="shared" si="2"/>
        <v>0</v>
      </c>
      <c r="H86" s="199" t="s">
        <v>544</v>
      </c>
      <c r="I86" s="195">
        <f t="shared" si="3"/>
        <v>2</v>
      </c>
      <c r="J86" s="203"/>
      <c r="K86" s="203"/>
      <c r="L86" s="203"/>
      <c r="M86" s="202"/>
      <c r="N86" s="206"/>
      <c r="O86" s="202"/>
      <c r="Q86" s="190" t="s">
        <v>784</v>
      </c>
    </row>
    <row r="87" spans="1:17" s="198" customFormat="1" ht="76.5">
      <c r="A87" s="196" t="s">
        <v>774</v>
      </c>
      <c r="B87" s="197" t="s">
        <v>785</v>
      </c>
      <c r="C87" s="197" t="s">
        <v>506</v>
      </c>
      <c r="D87" s="197" t="s">
        <v>786</v>
      </c>
      <c r="E87" s="197" t="s">
        <v>787</v>
      </c>
      <c r="F87" s="199" t="s">
        <v>539</v>
      </c>
      <c r="G87" s="195">
        <f t="shared" si="2"/>
        <v>0</v>
      </c>
      <c r="H87" s="199" t="s">
        <v>544</v>
      </c>
      <c r="I87" s="195">
        <f t="shared" si="3"/>
        <v>2</v>
      </c>
      <c r="J87" s="203"/>
      <c r="K87" s="203"/>
      <c r="L87" s="203"/>
      <c r="M87" s="202"/>
      <c r="N87" s="206"/>
      <c r="O87" s="202"/>
      <c r="Q87" s="212"/>
    </row>
    <row r="88" spans="1:17" s="198" customFormat="1" ht="51">
      <c r="A88" s="196" t="s">
        <v>774</v>
      </c>
      <c r="B88" s="197" t="s">
        <v>785</v>
      </c>
      <c r="C88" s="197" t="s">
        <v>506</v>
      </c>
      <c r="D88" s="197" t="s">
        <v>788</v>
      </c>
      <c r="E88" s="197" t="s">
        <v>789</v>
      </c>
      <c r="F88" s="199" t="s">
        <v>539</v>
      </c>
      <c r="G88" s="195">
        <f t="shared" si="2"/>
        <v>0</v>
      </c>
      <c r="H88" s="199" t="s">
        <v>544</v>
      </c>
      <c r="I88" s="195">
        <f t="shared" si="3"/>
        <v>2</v>
      </c>
      <c r="J88" s="203"/>
      <c r="K88" s="203"/>
      <c r="L88" s="203"/>
      <c r="M88" s="202"/>
      <c r="N88" s="206"/>
      <c r="O88" s="202"/>
      <c r="Q88" s="212"/>
    </row>
    <row r="89" spans="1:17" s="198" customFormat="1" ht="38.25">
      <c r="A89" s="196" t="s">
        <v>774</v>
      </c>
      <c r="B89" s="197" t="s">
        <v>785</v>
      </c>
      <c r="C89" s="197" t="s">
        <v>506</v>
      </c>
      <c r="D89" s="197" t="s">
        <v>790</v>
      </c>
      <c r="E89" s="197" t="s">
        <v>791</v>
      </c>
      <c r="F89" s="199" t="s">
        <v>539</v>
      </c>
      <c r="G89" s="195">
        <f t="shared" si="2"/>
        <v>0</v>
      </c>
      <c r="H89" s="199" t="s">
        <v>547</v>
      </c>
      <c r="I89" s="195">
        <f t="shared" si="3"/>
        <v>3</v>
      </c>
      <c r="J89" s="203"/>
      <c r="K89" s="203"/>
      <c r="L89" s="203"/>
      <c r="M89" s="202"/>
      <c r="N89" s="206"/>
      <c r="O89" s="202"/>
      <c r="Q89" s="212"/>
    </row>
    <row r="90" spans="1:17" s="198" customFormat="1" ht="76.5">
      <c r="A90" s="193" t="s">
        <v>774</v>
      </c>
      <c r="B90" s="194" t="s">
        <v>785</v>
      </c>
      <c r="C90" s="194" t="s">
        <v>506</v>
      </c>
      <c r="D90" s="194" t="s">
        <v>792</v>
      </c>
      <c r="E90" s="194" t="s">
        <v>793</v>
      </c>
      <c r="F90" s="199" t="s">
        <v>539</v>
      </c>
      <c r="G90" s="195">
        <f t="shared" si="2"/>
        <v>0</v>
      </c>
      <c r="H90" s="199" t="s">
        <v>544</v>
      </c>
      <c r="I90" s="195">
        <f t="shared" si="3"/>
        <v>2</v>
      </c>
      <c r="J90" s="203"/>
      <c r="K90" s="203"/>
      <c r="L90" s="203"/>
      <c r="M90" s="202"/>
      <c r="N90" s="206"/>
      <c r="O90" s="202"/>
      <c r="Q90" s="212"/>
    </row>
    <row r="91" spans="1:17" s="198" customFormat="1" ht="76.5">
      <c r="A91" s="196" t="s">
        <v>794</v>
      </c>
      <c r="B91" s="197" t="s">
        <v>795</v>
      </c>
      <c r="C91" s="197" t="s">
        <v>509</v>
      </c>
      <c r="D91" s="197" t="s">
        <v>796</v>
      </c>
      <c r="E91" s="197" t="s">
        <v>797</v>
      </c>
      <c r="F91" s="199" t="s">
        <v>541</v>
      </c>
      <c r="G91" s="195">
        <f t="shared" si="2"/>
        <v>1</v>
      </c>
      <c r="H91" s="199" t="s">
        <v>544</v>
      </c>
      <c r="I91" s="195">
        <f t="shared" si="3"/>
        <v>2</v>
      </c>
      <c r="J91" s="203"/>
      <c r="K91" s="203"/>
      <c r="L91" s="203"/>
      <c r="M91" s="202"/>
      <c r="N91" s="206"/>
      <c r="O91" s="202"/>
      <c r="Q91" s="212"/>
    </row>
    <row r="92" spans="1:17" s="198" customFormat="1" ht="76.5">
      <c r="A92" s="193" t="s">
        <v>794</v>
      </c>
      <c r="B92" s="194" t="s">
        <v>795</v>
      </c>
      <c r="C92" s="194" t="s">
        <v>509</v>
      </c>
      <c r="D92" s="194" t="s">
        <v>798</v>
      </c>
      <c r="E92" s="194" t="s">
        <v>799</v>
      </c>
      <c r="F92" s="199" t="s">
        <v>541</v>
      </c>
      <c r="G92" s="195">
        <f t="shared" si="2"/>
        <v>1</v>
      </c>
      <c r="H92" s="199" t="s">
        <v>544</v>
      </c>
      <c r="I92" s="195">
        <f t="shared" si="3"/>
        <v>2</v>
      </c>
      <c r="J92" s="203"/>
      <c r="K92" s="203"/>
      <c r="L92" s="203"/>
      <c r="M92" s="202"/>
      <c r="N92" s="202"/>
      <c r="O92" s="202"/>
      <c r="Q92" s="190" t="s">
        <v>800</v>
      </c>
    </row>
    <row r="93" spans="1:17" s="198" customFormat="1" ht="102">
      <c r="A93" s="193" t="s">
        <v>794</v>
      </c>
      <c r="B93" s="194" t="s">
        <v>795</v>
      </c>
      <c r="C93" s="194" t="s">
        <v>509</v>
      </c>
      <c r="D93" s="194" t="s">
        <v>801</v>
      </c>
      <c r="E93" s="194" t="s">
        <v>802</v>
      </c>
      <c r="F93" s="199" t="s">
        <v>541</v>
      </c>
      <c r="G93" s="195">
        <f t="shared" si="2"/>
        <v>1</v>
      </c>
      <c r="H93" s="199" t="s">
        <v>544</v>
      </c>
      <c r="I93" s="195">
        <f t="shared" si="3"/>
        <v>2</v>
      </c>
      <c r="J93" s="203"/>
      <c r="K93" s="203"/>
      <c r="L93" s="203"/>
      <c r="M93" s="202"/>
      <c r="N93" s="206"/>
      <c r="O93" s="202"/>
      <c r="Q93" s="190"/>
    </row>
    <row r="94" spans="1:17" s="198" customFormat="1" ht="51">
      <c r="A94" s="193" t="s">
        <v>794</v>
      </c>
      <c r="B94" s="194" t="s">
        <v>803</v>
      </c>
      <c r="C94" s="194" t="s">
        <v>804</v>
      </c>
      <c r="D94" s="194" t="s">
        <v>805</v>
      </c>
      <c r="E94" s="194" t="s">
        <v>806</v>
      </c>
      <c r="F94" s="199" t="s">
        <v>541</v>
      </c>
      <c r="G94" s="195">
        <f t="shared" si="2"/>
        <v>1</v>
      </c>
      <c r="H94" s="199" t="s">
        <v>544</v>
      </c>
      <c r="I94" s="195">
        <f t="shared" si="3"/>
        <v>2</v>
      </c>
      <c r="J94" s="203"/>
      <c r="K94" s="203"/>
      <c r="L94" s="203"/>
      <c r="M94" s="202"/>
      <c r="N94" s="202"/>
      <c r="O94" s="202"/>
      <c r="Q94" s="190" t="s">
        <v>807</v>
      </c>
    </row>
    <row r="95" spans="1:17" s="198" customFormat="1" ht="51">
      <c r="A95" s="193" t="s">
        <v>794</v>
      </c>
      <c r="B95" s="194" t="s">
        <v>803</v>
      </c>
      <c r="C95" s="194" t="s">
        <v>804</v>
      </c>
      <c r="D95" s="194" t="s">
        <v>808</v>
      </c>
      <c r="E95" s="194" t="s">
        <v>809</v>
      </c>
      <c r="F95" s="199">
        <v>1</v>
      </c>
      <c r="G95" s="195" t="str">
        <f t="shared" si="2"/>
        <v>N/A</v>
      </c>
      <c r="H95" s="199" t="s">
        <v>547</v>
      </c>
      <c r="I95" s="195">
        <f t="shared" si="3"/>
        <v>3</v>
      </c>
      <c r="J95" s="203"/>
      <c r="K95" s="203"/>
      <c r="L95" s="203"/>
      <c r="M95" s="202"/>
      <c r="N95" s="206"/>
      <c r="O95" s="202"/>
      <c r="Q95" s="212"/>
    </row>
    <row r="96" spans="1:17" s="198" customFormat="1" ht="76.5">
      <c r="A96" s="193" t="s">
        <v>794</v>
      </c>
      <c r="B96" s="194" t="s">
        <v>803</v>
      </c>
      <c r="C96" s="194" t="s">
        <v>804</v>
      </c>
      <c r="D96" s="194" t="s">
        <v>810</v>
      </c>
      <c r="E96" s="194" t="s">
        <v>811</v>
      </c>
      <c r="F96" s="199">
        <v>1</v>
      </c>
      <c r="G96" s="195" t="str">
        <f t="shared" si="2"/>
        <v>N/A</v>
      </c>
      <c r="H96" s="199" t="s">
        <v>544</v>
      </c>
      <c r="I96" s="195">
        <f t="shared" si="3"/>
        <v>2</v>
      </c>
      <c r="J96" s="203"/>
      <c r="K96" s="203"/>
      <c r="L96" s="203"/>
      <c r="M96" s="202"/>
      <c r="N96" s="202"/>
      <c r="O96" s="202"/>
      <c r="Q96" s="190" t="s">
        <v>812</v>
      </c>
    </row>
    <row r="97" spans="1:17" s="198" customFormat="1" ht="63.75">
      <c r="A97" s="193" t="s">
        <v>794</v>
      </c>
      <c r="B97" s="194" t="s">
        <v>803</v>
      </c>
      <c r="C97" s="194" t="s">
        <v>804</v>
      </c>
      <c r="D97" s="194" t="s">
        <v>813</v>
      </c>
      <c r="E97" s="194" t="s">
        <v>814</v>
      </c>
      <c r="F97" s="199">
        <v>1</v>
      </c>
      <c r="G97" s="195" t="str">
        <f t="shared" si="2"/>
        <v>N/A</v>
      </c>
      <c r="H97" s="199" t="s">
        <v>547</v>
      </c>
      <c r="I97" s="195">
        <f t="shared" si="3"/>
        <v>3</v>
      </c>
      <c r="J97" s="203"/>
      <c r="K97" s="203"/>
      <c r="L97" s="203"/>
      <c r="M97" s="202"/>
      <c r="N97" s="204"/>
      <c r="O97" s="202"/>
      <c r="Q97" s="190"/>
    </row>
    <row r="98" spans="1:17" s="198" customFormat="1" ht="51">
      <c r="A98" s="193" t="s">
        <v>794</v>
      </c>
      <c r="B98" s="194" t="s">
        <v>803</v>
      </c>
      <c r="C98" s="194" t="s">
        <v>804</v>
      </c>
      <c r="D98" s="194" t="s">
        <v>815</v>
      </c>
      <c r="E98" s="194" t="s">
        <v>816</v>
      </c>
      <c r="F98" s="199">
        <v>0</v>
      </c>
      <c r="G98" s="195" t="str">
        <f t="shared" si="2"/>
        <v>N/A</v>
      </c>
      <c r="H98" s="199" t="s">
        <v>544</v>
      </c>
      <c r="I98" s="195">
        <f t="shared" si="3"/>
        <v>2</v>
      </c>
      <c r="J98" s="203"/>
      <c r="K98" s="203"/>
      <c r="L98" s="203"/>
      <c r="M98" s="202"/>
      <c r="N98" s="209"/>
      <c r="O98" s="202"/>
      <c r="Q98" s="190" t="s">
        <v>817</v>
      </c>
    </row>
    <row r="99" spans="1:17" s="198" customFormat="1" ht="76.5">
      <c r="A99" s="193" t="s">
        <v>794</v>
      </c>
      <c r="B99" s="194" t="s">
        <v>803</v>
      </c>
      <c r="C99" s="194" t="s">
        <v>804</v>
      </c>
      <c r="D99" s="194" t="s">
        <v>818</v>
      </c>
      <c r="E99" s="194" t="s">
        <v>819</v>
      </c>
      <c r="F99" s="199">
        <v>0</v>
      </c>
      <c r="G99" s="195" t="str">
        <f t="shared" si="2"/>
        <v>N/A</v>
      </c>
      <c r="H99" s="199" t="s">
        <v>544</v>
      </c>
      <c r="I99" s="195">
        <f t="shared" si="3"/>
        <v>2</v>
      </c>
      <c r="J99" s="203"/>
      <c r="K99" s="203"/>
      <c r="L99" s="203"/>
      <c r="M99" s="202"/>
      <c r="N99" s="206"/>
      <c r="O99" s="202"/>
      <c r="Q99" s="190"/>
    </row>
    <row r="100" spans="1:17" s="198" customFormat="1" ht="51">
      <c r="A100" s="196" t="s">
        <v>794</v>
      </c>
      <c r="B100" s="197" t="s">
        <v>803</v>
      </c>
      <c r="C100" s="197" t="s">
        <v>804</v>
      </c>
      <c r="D100" s="197" t="s">
        <v>820</v>
      </c>
      <c r="E100" s="197" t="s">
        <v>821</v>
      </c>
      <c r="F100" s="199" t="s">
        <v>541</v>
      </c>
      <c r="G100" s="195">
        <f t="shared" si="2"/>
        <v>1</v>
      </c>
      <c r="H100" s="199" t="s">
        <v>544</v>
      </c>
      <c r="I100" s="195">
        <f t="shared" si="3"/>
        <v>2</v>
      </c>
      <c r="J100" s="203"/>
      <c r="K100" s="203"/>
      <c r="L100" s="203"/>
      <c r="M100" s="202"/>
      <c r="N100" s="206"/>
      <c r="O100" s="202"/>
      <c r="Q100" s="190" t="s">
        <v>822</v>
      </c>
    </row>
    <row r="101" spans="1:17" s="198" customFormat="1" ht="51">
      <c r="A101" s="196" t="s">
        <v>794</v>
      </c>
      <c r="B101" s="197" t="s">
        <v>803</v>
      </c>
      <c r="C101" s="197" t="s">
        <v>804</v>
      </c>
      <c r="D101" s="197" t="s">
        <v>823</v>
      </c>
      <c r="E101" s="197" t="s">
        <v>824</v>
      </c>
      <c r="F101" s="199" t="s">
        <v>539</v>
      </c>
      <c r="G101" s="195">
        <f t="shared" si="2"/>
        <v>0</v>
      </c>
      <c r="H101" s="199" t="s">
        <v>544</v>
      </c>
      <c r="I101" s="195">
        <f t="shared" si="3"/>
        <v>2</v>
      </c>
      <c r="J101" s="203"/>
      <c r="K101" s="203"/>
      <c r="L101" s="203"/>
      <c r="M101" s="202"/>
      <c r="N101" s="206"/>
      <c r="O101" s="202"/>
      <c r="Q101" s="190" t="s">
        <v>825</v>
      </c>
    </row>
    <row r="102" spans="1:17" s="198" customFormat="1" ht="51">
      <c r="A102" s="196" t="s">
        <v>794</v>
      </c>
      <c r="B102" s="197" t="s">
        <v>803</v>
      </c>
      <c r="C102" s="197" t="s">
        <v>804</v>
      </c>
      <c r="D102" s="197" t="s">
        <v>826</v>
      </c>
      <c r="E102" s="197" t="s">
        <v>827</v>
      </c>
      <c r="F102" s="199" t="s">
        <v>539</v>
      </c>
      <c r="G102" s="195">
        <f t="shared" si="2"/>
        <v>0</v>
      </c>
      <c r="H102" s="199" t="s">
        <v>544</v>
      </c>
      <c r="I102" s="195">
        <f t="shared" si="3"/>
        <v>2</v>
      </c>
      <c r="J102" s="203"/>
      <c r="K102" s="203"/>
      <c r="L102" s="203"/>
      <c r="M102" s="202"/>
      <c r="N102" s="206"/>
      <c r="O102" s="202"/>
      <c r="Q102" s="190" t="s">
        <v>812</v>
      </c>
    </row>
    <row r="103" spans="1:17" s="198" customFormat="1" ht="45">
      <c r="A103" s="196" t="s">
        <v>794</v>
      </c>
      <c r="B103" s="197" t="s">
        <v>828</v>
      </c>
      <c r="C103" s="197" t="s">
        <v>516</v>
      </c>
      <c r="D103" s="197" t="s">
        <v>829</v>
      </c>
      <c r="E103" s="197" t="s">
        <v>830</v>
      </c>
      <c r="F103" s="199" t="s">
        <v>541</v>
      </c>
      <c r="G103" s="195">
        <f t="shared" si="2"/>
        <v>1</v>
      </c>
      <c r="H103" s="199" t="s">
        <v>544</v>
      </c>
      <c r="I103" s="195">
        <f t="shared" si="3"/>
        <v>2</v>
      </c>
      <c r="J103" s="203"/>
      <c r="K103" s="203"/>
      <c r="L103" s="203"/>
      <c r="M103" s="202"/>
      <c r="N103" s="206"/>
      <c r="O103" s="202"/>
      <c r="Q103" s="190" t="s">
        <v>831</v>
      </c>
    </row>
    <row r="104" spans="1:17" s="198" customFormat="1" ht="63.75">
      <c r="A104" s="193" t="s">
        <v>832</v>
      </c>
      <c r="B104" s="194" t="s">
        <v>833</v>
      </c>
      <c r="C104" s="194" t="s">
        <v>519</v>
      </c>
      <c r="D104" s="194" t="s">
        <v>834</v>
      </c>
      <c r="E104" s="194" t="s">
        <v>835</v>
      </c>
      <c r="F104" s="199" t="s">
        <v>541</v>
      </c>
      <c r="G104" s="195">
        <f t="shared" si="2"/>
        <v>1</v>
      </c>
      <c r="H104" s="199" t="s">
        <v>544</v>
      </c>
      <c r="I104" s="195">
        <f t="shared" si="3"/>
        <v>2</v>
      </c>
      <c r="J104" s="203"/>
      <c r="K104" s="203"/>
      <c r="L104" s="203"/>
      <c r="M104" s="202"/>
      <c r="N104" s="202"/>
      <c r="O104" s="202"/>
      <c r="Q104" s="212"/>
    </row>
    <row r="105" spans="1:17" s="198" customFormat="1" ht="89.25">
      <c r="A105" s="196" t="s">
        <v>832</v>
      </c>
      <c r="B105" s="197" t="s">
        <v>833</v>
      </c>
      <c r="C105" s="197" t="s">
        <v>519</v>
      </c>
      <c r="D105" s="197" t="s">
        <v>836</v>
      </c>
      <c r="E105" s="197" t="s">
        <v>837</v>
      </c>
      <c r="F105" s="199" t="s">
        <v>541</v>
      </c>
      <c r="G105" s="195">
        <f t="shared" si="2"/>
        <v>1</v>
      </c>
      <c r="H105" s="199" t="s">
        <v>544</v>
      </c>
      <c r="I105" s="195">
        <f t="shared" si="3"/>
        <v>2</v>
      </c>
      <c r="J105" s="203"/>
      <c r="K105" s="203"/>
      <c r="L105" s="203"/>
      <c r="M105" s="202"/>
      <c r="N105" s="206"/>
      <c r="O105" s="202"/>
      <c r="Q105" s="212"/>
    </row>
    <row r="106" spans="1:17" s="198" customFormat="1" ht="76.5">
      <c r="A106" s="196" t="s">
        <v>832</v>
      </c>
      <c r="B106" s="197" t="s">
        <v>833</v>
      </c>
      <c r="C106" s="197" t="s">
        <v>519</v>
      </c>
      <c r="D106" s="197" t="s">
        <v>838</v>
      </c>
      <c r="E106" s="197" t="s">
        <v>839</v>
      </c>
      <c r="F106" s="199" t="s">
        <v>539</v>
      </c>
      <c r="G106" s="195">
        <f t="shared" si="2"/>
        <v>0</v>
      </c>
      <c r="H106" s="199" t="s">
        <v>544</v>
      </c>
      <c r="I106" s="195">
        <f t="shared" si="3"/>
        <v>2</v>
      </c>
      <c r="J106" s="203"/>
      <c r="K106" s="203"/>
      <c r="L106" s="203"/>
      <c r="M106" s="202"/>
      <c r="N106" s="206"/>
      <c r="O106" s="202"/>
      <c r="Q106" s="212"/>
    </row>
    <row r="107" spans="1:17" s="198" customFormat="1" ht="51">
      <c r="A107" s="196" t="s">
        <v>832</v>
      </c>
      <c r="B107" s="197" t="s">
        <v>840</v>
      </c>
      <c r="C107" s="197" t="s">
        <v>522</v>
      </c>
      <c r="D107" s="197" t="s">
        <v>841</v>
      </c>
      <c r="E107" s="197" t="s">
        <v>842</v>
      </c>
      <c r="F107" s="199" t="s">
        <v>539</v>
      </c>
      <c r="G107" s="195">
        <f t="shared" si="2"/>
        <v>0</v>
      </c>
      <c r="H107" s="199" t="s">
        <v>544</v>
      </c>
      <c r="I107" s="195">
        <f t="shared" si="3"/>
        <v>2</v>
      </c>
      <c r="J107" s="203"/>
      <c r="K107" s="203"/>
      <c r="L107" s="203"/>
      <c r="M107" s="202"/>
      <c r="N107" s="206"/>
      <c r="O107" s="202"/>
      <c r="Q107" s="212"/>
    </row>
    <row r="108" spans="1:17" s="198" customFormat="1" ht="114.75">
      <c r="A108" s="196" t="s">
        <v>832</v>
      </c>
      <c r="B108" s="197" t="s">
        <v>840</v>
      </c>
      <c r="C108" s="197" t="s">
        <v>522</v>
      </c>
      <c r="D108" s="197" t="s">
        <v>843</v>
      </c>
      <c r="E108" s="197" t="s">
        <v>844</v>
      </c>
      <c r="F108" s="199" t="s">
        <v>539</v>
      </c>
      <c r="G108" s="195">
        <f t="shared" si="2"/>
        <v>0</v>
      </c>
      <c r="H108" s="199" t="s">
        <v>544</v>
      </c>
      <c r="I108" s="195">
        <f t="shared" si="3"/>
        <v>2</v>
      </c>
      <c r="J108" s="203"/>
      <c r="K108" s="203"/>
      <c r="L108" s="203"/>
      <c r="M108" s="202"/>
      <c r="N108" s="206"/>
      <c r="O108" s="202"/>
      <c r="Q108" s="212"/>
    </row>
    <row r="109" spans="1:17" s="198" customFormat="1" ht="63.75">
      <c r="A109" s="193" t="s">
        <v>845</v>
      </c>
      <c r="B109" s="194" t="s">
        <v>846</v>
      </c>
      <c r="C109" s="194" t="s">
        <v>525</v>
      </c>
      <c r="D109" s="194" t="s">
        <v>847</v>
      </c>
      <c r="E109" s="194" t="s">
        <v>848</v>
      </c>
      <c r="F109" s="199" t="s">
        <v>541</v>
      </c>
      <c r="G109" s="195">
        <f t="shared" si="2"/>
        <v>1</v>
      </c>
      <c r="H109" s="199" t="s">
        <v>544</v>
      </c>
      <c r="I109" s="195">
        <f t="shared" si="3"/>
        <v>2</v>
      </c>
      <c r="J109" s="203"/>
      <c r="K109" s="203"/>
      <c r="L109" s="203"/>
      <c r="M109" s="202"/>
      <c r="N109" s="202"/>
      <c r="O109" s="202"/>
      <c r="Q109" s="190" t="s">
        <v>849</v>
      </c>
    </row>
    <row r="110" spans="1:17" s="198" customFormat="1" ht="63.75">
      <c r="A110" s="193" t="s">
        <v>845</v>
      </c>
      <c r="B110" s="194" t="s">
        <v>846</v>
      </c>
      <c r="C110" s="194" t="s">
        <v>525</v>
      </c>
      <c r="D110" s="194" t="s">
        <v>850</v>
      </c>
      <c r="E110" s="194" t="s">
        <v>851</v>
      </c>
      <c r="F110" s="199" t="s">
        <v>539</v>
      </c>
      <c r="G110" s="195">
        <f t="shared" si="2"/>
        <v>0</v>
      </c>
      <c r="H110" s="199" t="s">
        <v>544</v>
      </c>
      <c r="I110" s="195">
        <f t="shared" si="3"/>
        <v>2</v>
      </c>
      <c r="J110" s="203"/>
      <c r="K110" s="203"/>
      <c r="L110" s="203"/>
      <c r="M110" s="202"/>
      <c r="N110" s="202"/>
      <c r="O110" s="202"/>
      <c r="Q110" s="190" t="s">
        <v>852</v>
      </c>
    </row>
    <row r="111" spans="1:17" s="198" customFormat="1" ht="76.5">
      <c r="A111" s="193" t="s">
        <v>845</v>
      </c>
      <c r="B111" s="194" t="s">
        <v>846</v>
      </c>
      <c r="C111" s="194" t="s">
        <v>525</v>
      </c>
      <c r="D111" s="194" t="s">
        <v>853</v>
      </c>
      <c r="E111" s="194" t="s">
        <v>854</v>
      </c>
      <c r="F111" s="199" t="s">
        <v>539</v>
      </c>
      <c r="G111" s="195">
        <f t="shared" si="2"/>
        <v>0</v>
      </c>
      <c r="H111" s="199" t="s">
        <v>544</v>
      </c>
      <c r="I111" s="195">
        <f t="shared" si="3"/>
        <v>2</v>
      </c>
      <c r="J111" s="203"/>
      <c r="K111" s="203"/>
      <c r="L111" s="203"/>
      <c r="M111" s="202"/>
      <c r="N111" s="202"/>
      <c r="O111" s="202"/>
      <c r="Q111" s="190" t="s">
        <v>855</v>
      </c>
    </row>
    <row r="112" spans="1:17" s="198" customFormat="1" ht="63.75">
      <c r="A112" s="193" t="s">
        <v>845</v>
      </c>
      <c r="B112" s="194" t="s">
        <v>846</v>
      </c>
      <c r="C112" s="194" t="s">
        <v>525</v>
      </c>
      <c r="D112" s="194" t="s">
        <v>856</v>
      </c>
      <c r="E112" s="194" t="s">
        <v>857</v>
      </c>
      <c r="F112" s="199" t="s">
        <v>539</v>
      </c>
      <c r="G112" s="195">
        <f t="shared" si="2"/>
        <v>0</v>
      </c>
      <c r="H112" s="199" t="s">
        <v>544</v>
      </c>
      <c r="I112" s="195">
        <f t="shared" si="3"/>
        <v>2</v>
      </c>
      <c r="J112" s="203"/>
      <c r="K112" s="205"/>
      <c r="L112" s="205"/>
      <c r="M112" s="202"/>
      <c r="N112" s="202"/>
      <c r="O112" s="202"/>
      <c r="Q112" s="190" t="s">
        <v>858</v>
      </c>
    </row>
    <row r="113" spans="1:17" s="198" customFormat="1" ht="63.75">
      <c r="A113" s="193" t="s">
        <v>845</v>
      </c>
      <c r="B113" s="194" t="s">
        <v>846</v>
      </c>
      <c r="C113" s="194" t="s">
        <v>525</v>
      </c>
      <c r="D113" s="194" t="s">
        <v>859</v>
      </c>
      <c r="E113" s="194" t="s">
        <v>860</v>
      </c>
      <c r="F113" s="199" t="s">
        <v>539</v>
      </c>
      <c r="G113" s="195">
        <f t="shared" si="2"/>
        <v>0</v>
      </c>
      <c r="H113" s="199" t="s">
        <v>544</v>
      </c>
      <c r="I113" s="195">
        <f t="shared" si="3"/>
        <v>2</v>
      </c>
      <c r="J113" s="203"/>
      <c r="K113" s="203"/>
      <c r="L113" s="203"/>
      <c r="M113" s="202"/>
      <c r="N113" s="202"/>
      <c r="O113" s="202"/>
      <c r="Q113" s="190" t="s">
        <v>858</v>
      </c>
    </row>
    <row r="114" spans="1:17" s="198" customFormat="1" ht="63.75">
      <c r="A114" s="193" t="s">
        <v>845</v>
      </c>
      <c r="B114" s="194" t="s">
        <v>846</v>
      </c>
      <c r="C114" s="194" t="s">
        <v>525</v>
      </c>
      <c r="D114" s="194" t="s">
        <v>861</v>
      </c>
      <c r="E114" s="194" t="s">
        <v>862</v>
      </c>
      <c r="F114" s="199" t="s">
        <v>539</v>
      </c>
      <c r="G114" s="195">
        <f t="shared" si="2"/>
        <v>0</v>
      </c>
      <c r="H114" s="199" t="s">
        <v>539</v>
      </c>
      <c r="I114" s="195">
        <f t="shared" si="3"/>
        <v>0</v>
      </c>
      <c r="J114" s="203"/>
      <c r="K114" s="203"/>
      <c r="L114" s="203"/>
      <c r="M114" s="202"/>
      <c r="N114" s="202"/>
      <c r="O114" s="202"/>
      <c r="Q114" s="190" t="s">
        <v>858</v>
      </c>
    </row>
    <row r="115" spans="1:17" s="198" customFormat="1" ht="63.75">
      <c r="A115" s="193" t="s">
        <v>845</v>
      </c>
      <c r="B115" s="194" t="s">
        <v>846</v>
      </c>
      <c r="C115" s="194" t="s">
        <v>525</v>
      </c>
      <c r="D115" s="194" t="s">
        <v>863</v>
      </c>
      <c r="E115" s="194" t="s">
        <v>864</v>
      </c>
      <c r="F115" s="199" t="s">
        <v>539</v>
      </c>
      <c r="G115" s="195">
        <f t="shared" si="2"/>
        <v>0</v>
      </c>
      <c r="H115" s="199" t="s">
        <v>539</v>
      </c>
      <c r="I115" s="195">
        <f t="shared" si="3"/>
        <v>0</v>
      </c>
      <c r="J115" s="203"/>
      <c r="K115" s="203"/>
      <c r="L115" s="203"/>
      <c r="M115" s="202"/>
      <c r="N115" s="202"/>
      <c r="O115" s="202"/>
      <c r="Q115" s="190" t="s">
        <v>865</v>
      </c>
    </row>
    <row r="116" spans="1:17" s="198" customFormat="1" ht="63.75">
      <c r="A116" s="193" t="s">
        <v>866</v>
      </c>
      <c r="B116" s="194" t="s">
        <v>867</v>
      </c>
      <c r="C116" s="194" t="s">
        <v>868</v>
      </c>
      <c r="D116" s="194" t="s">
        <v>869</v>
      </c>
      <c r="E116" s="194" t="s">
        <v>870</v>
      </c>
      <c r="F116" s="199" t="s">
        <v>539</v>
      </c>
      <c r="G116" s="195">
        <f t="shared" si="2"/>
        <v>0</v>
      </c>
      <c r="H116" s="199" t="s">
        <v>539</v>
      </c>
      <c r="I116" s="195">
        <f t="shared" si="3"/>
        <v>0</v>
      </c>
      <c r="J116" s="203"/>
      <c r="K116" s="203"/>
      <c r="L116" s="203"/>
      <c r="M116" s="202"/>
      <c r="N116" s="206"/>
      <c r="O116" s="202"/>
      <c r="Q116" s="190" t="s">
        <v>871</v>
      </c>
    </row>
    <row r="117" spans="1:17" s="198" customFormat="1" ht="89.25">
      <c r="A117" s="193" t="s">
        <v>866</v>
      </c>
      <c r="B117" s="194" t="s">
        <v>867</v>
      </c>
      <c r="C117" s="194" t="s">
        <v>868</v>
      </c>
      <c r="D117" s="194" t="s">
        <v>872</v>
      </c>
      <c r="E117" s="194" t="s">
        <v>873</v>
      </c>
      <c r="F117" s="199" t="s">
        <v>539</v>
      </c>
      <c r="G117" s="195">
        <f t="shared" si="2"/>
        <v>0</v>
      </c>
      <c r="H117" s="199" t="s">
        <v>544</v>
      </c>
      <c r="I117" s="195">
        <f t="shared" si="3"/>
        <v>2</v>
      </c>
      <c r="J117" s="203"/>
      <c r="K117" s="203"/>
      <c r="L117" s="203"/>
      <c r="M117" s="202"/>
      <c r="N117" s="206"/>
      <c r="O117" s="202"/>
      <c r="P117" s="2" t="s">
        <v>858</v>
      </c>
      <c r="Q117" s="212"/>
    </row>
    <row r="118" spans="1:17" s="198" customFormat="1" ht="76.5">
      <c r="A118" s="193" t="s">
        <v>866</v>
      </c>
      <c r="B118" s="194" t="s">
        <v>867</v>
      </c>
      <c r="C118" s="194" t="s">
        <v>868</v>
      </c>
      <c r="D118" s="194" t="s">
        <v>874</v>
      </c>
      <c r="E118" s="194" t="s">
        <v>875</v>
      </c>
      <c r="F118" s="199" t="s">
        <v>539</v>
      </c>
      <c r="G118" s="195">
        <f t="shared" si="2"/>
        <v>0</v>
      </c>
      <c r="H118" s="199" t="s">
        <v>544</v>
      </c>
      <c r="I118" s="195">
        <f t="shared" si="3"/>
        <v>2</v>
      </c>
      <c r="J118" s="203"/>
      <c r="K118" s="203"/>
      <c r="L118" s="203"/>
      <c r="M118" s="202"/>
      <c r="N118" s="202"/>
      <c r="O118" s="202"/>
      <c r="Q118" s="190" t="s">
        <v>876</v>
      </c>
    </row>
    <row r="119" spans="1:17" s="198" customFormat="1" ht="60">
      <c r="A119" s="193" t="s">
        <v>866</v>
      </c>
      <c r="B119" s="194" t="s">
        <v>877</v>
      </c>
      <c r="C119" s="194" t="s">
        <v>531</v>
      </c>
      <c r="D119" s="194" t="s">
        <v>878</v>
      </c>
      <c r="E119" s="194" t="s">
        <v>879</v>
      </c>
      <c r="F119" s="199" t="s">
        <v>539</v>
      </c>
      <c r="G119" s="195">
        <f t="shared" si="2"/>
        <v>0</v>
      </c>
      <c r="H119" s="199" t="s">
        <v>539</v>
      </c>
      <c r="I119" s="195">
        <f t="shared" si="3"/>
        <v>0</v>
      </c>
      <c r="J119" s="203"/>
      <c r="K119" s="203"/>
      <c r="L119" s="203"/>
      <c r="M119" s="202"/>
      <c r="N119" s="206"/>
      <c r="O119" s="202"/>
      <c r="Q119" s="190" t="s">
        <v>880</v>
      </c>
    </row>
    <row r="120" spans="1:17" s="198" customFormat="1" ht="102">
      <c r="A120" s="193" t="s">
        <v>321</v>
      </c>
      <c r="B120" s="194" t="s">
        <v>881</v>
      </c>
      <c r="C120" s="194" t="s">
        <v>534</v>
      </c>
      <c r="D120" s="194" t="s">
        <v>882</v>
      </c>
      <c r="E120" s="194" t="s">
        <v>883</v>
      </c>
      <c r="F120" s="199" t="s">
        <v>539</v>
      </c>
      <c r="G120" s="195">
        <f t="shared" si="2"/>
        <v>0</v>
      </c>
      <c r="H120" s="199" t="s">
        <v>539</v>
      </c>
      <c r="I120" s="195">
        <f t="shared" si="3"/>
        <v>0</v>
      </c>
      <c r="J120" s="203"/>
      <c r="K120" s="203"/>
      <c r="L120" s="203"/>
      <c r="M120" s="202"/>
      <c r="N120" s="206"/>
      <c r="O120" s="202"/>
      <c r="Q120" s="190" t="s">
        <v>884</v>
      </c>
    </row>
    <row r="121" spans="1:17" s="198" customFormat="1" ht="89.25">
      <c r="A121" s="196" t="s">
        <v>321</v>
      </c>
      <c r="B121" s="197" t="s">
        <v>881</v>
      </c>
      <c r="C121" s="197" t="s">
        <v>534</v>
      </c>
      <c r="D121" s="197" t="s">
        <v>885</v>
      </c>
      <c r="E121" s="197" t="s">
        <v>886</v>
      </c>
      <c r="F121" s="199" t="s">
        <v>539</v>
      </c>
      <c r="G121" s="195">
        <f t="shared" si="2"/>
        <v>0</v>
      </c>
      <c r="H121" s="199" t="s">
        <v>539</v>
      </c>
      <c r="I121" s="195">
        <f t="shared" si="3"/>
        <v>0</v>
      </c>
      <c r="J121" s="203"/>
      <c r="K121" s="203"/>
      <c r="L121" s="203"/>
      <c r="M121" s="202"/>
      <c r="N121" s="206"/>
      <c r="O121" s="202"/>
      <c r="Q121" s="190" t="s">
        <v>887</v>
      </c>
    </row>
    <row r="122" spans="1:17" s="198" customFormat="1" ht="63.75">
      <c r="A122" s="193" t="s">
        <v>321</v>
      </c>
      <c r="B122" s="194" t="s">
        <v>881</v>
      </c>
      <c r="C122" s="194" t="s">
        <v>534</v>
      </c>
      <c r="D122" s="194" t="s">
        <v>888</v>
      </c>
      <c r="E122" s="194" t="s">
        <v>889</v>
      </c>
      <c r="F122" s="199" t="s">
        <v>541</v>
      </c>
      <c r="G122" s="195">
        <f t="shared" si="2"/>
        <v>1</v>
      </c>
      <c r="H122" s="199" t="s">
        <v>544</v>
      </c>
      <c r="I122" s="195">
        <f t="shared" si="3"/>
        <v>2</v>
      </c>
      <c r="J122" s="203"/>
      <c r="K122" s="203"/>
      <c r="L122" s="203"/>
      <c r="M122" s="202"/>
      <c r="N122" s="206"/>
      <c r="O122" s="202"/>
      <c r="Q122" s="190" t="s">
        <v>890</v>
      </c>
    </row>
    <row r="123" spans="1:17" s="198" customFormat="1" ht="63.75">
      <c r="A123" s="193" t="s">
        <v>321</v>
      </c>
      <c r="B123" s="194" t="s">
        <v>881</v>
      </c>
      <c r="C123" s="194" t="s">
        <v>534</v>
      </c>
      <c r="D123" s="194" t="s">
        <v>891</v>
      </c>
      <c r="E123" s="194" t="s">
        <v>892</v>
      </c>
      <c r="F123" s="199" t="s">
        <v>539</v>
      </c>
      <c r="G123" s="195">
        <f t="shared" si="2"/>
        <v>0</v>
      </c>
      <c r="H123" s="199" t="s">
        <v>539</v>
      </c>
      <c r="I123" s="195">
        <f t="shared" si="3"/>
        <v>0</v>
      </c>
      <c r="J123" s="203"/>
      <c r="K123" s="203"/>
      <c r="L123" s="203"/>
      <c r="M123" s="202"/>
      <c r="N123" s="206"/>
      <c r="O123" s="202"/>
      <c r="Q123" s="190" t="s">
        <v>893</v>
      </c>
    </row>
    <row r="124" spans="1:17" s="198" customFormat="1" ht="63.75">
      <c r="A124" s="193" t="s">
        <v>321</v>
      </c>
      <c r="B124" s="194" t="s">
        <v>881</v>
      </c>
      <c r="C124" s="194" t="s">
        <v>534</v>
      </c>
      <c r="D124" s="194" t="s">
        <v>894</v>
      </c>
      <c r="E124" s="194" t="s">
        <v>895</v>
      </c>
      <c r="F124" s="199" t="s">
        <v>539</v>
      </c>
      <c r="G124" s="195">
        <f t="shared" si="2"/>
        <v>0</v>
      </c>
      <c r="H124" s="199" t="s">
        <v>539</v>
      </c>
      <c r="I124" s="195">
        <f t="shared" si="3"/>
        <v>0</v>
      </c>
      <c r="J124" s="203"/>
      <c r="K124" s="203"/>
      <c r="L124" s="203"/>
      <c r="M124" s="202"/>
      <c r="N124" s="206"/>
      <c r="O124" s="202"/>
      <c r="Q124" s="190" t="s">
        <v>896</v>
      </c>
    </row>
    <row r="125" spans="1:17" s="198" customFormat="1" ht="114.75">
      <c r="A125" s="193" t="s">
        <v>321</v>
      </c>
      <c r="B125" s="194" t="s">
        <v>897</v>
      </c>
      <c r="C125" s="194" t="s">
        <v>898</v>
      </c>
      <c r="D125" s="194" t="s">
        <v>899</v>
      </c>
      <c r="E125" s="194" t="s">
        <v>900</v>
      </c>
      <c r="F125" s="199" t="s">
        <v>539</v>
      </c>
      <c r="G125" s="195">
        <f t="shared" si="2"/>
        <v>0</v>
      </c>
      <c r="H125" s="199" t="s">
        <v>539</v>
      </c>
      <c r="I125" s="195">
        <f t="shared" si="3"/>
        <v>0</v>
      </c>
      <c r="J125" s="203"/>
      <c r="K125" s="203"/>
      <c r="L125" s="203"/>
      <c r="M125" s="202"/>
      <c r="N125" s="206"/>
      <c r="O125" s="202"/>
      <c r="Q125" s="190" t="s">
        <v>901</v>
      </c>
    </row>
    <row r="126" spans="1:17" s="198" customFormat="1" ht="89.25">
      <c r="A126" s="193" t="s">
        <v>321</v>
      </c>
      <c r="B126" s="194" t="s">
        <v>897</v>
      </c>
      <c r="C126" s="194" t="s">
        <v>898</v>
      </c>
      <c r="D126" s="194" t="s">
        <v>902</v>
      </c>
      <c r="E126" s="194" t="s">
        <v>903</v>
      </c>
      <c r="F126" s="199" t="s">
        <v>539</v>
      </c>
      <c r="G126" s="195">
        <f t="shared" si="2"/>
        <v>0</v>
      </c>
      <c r="H126" s="199" t="s">
        <v>539</v>
      </c>
      <c r="I126" s="195">
        <f t="shared" si="3"/>
        <v>0</v>
      </c>
      <c r="J126" s="203"/>
      <c r="K126" s="203"/>
      <c r="L126" s="203"/>
      <c r="M126" s="202"/>
      <c r="N126" s="206"/>
      <c r="O126" s="202"/>
      <c r="Q126" s="190" t="s">
        <v>904</v>
      </c>
    </row>
    <row r="127" spans="1:17" s="198" customFormat="1" ht="63.75">
      <c r="A127" s="193" t="s">
        <v>321</v>
      </c>
      <c r="B127" s="194" t="s">
        <v>897</v>
      </c>
      <c r="C127" s="194" t="s">
        <v>898</v>
      </c>
      <c r="D127" s="194" t="s">
        <v>905</v>
      </c>
      <c r="E127" s="194" t="s">
        <v>906</v>
      </c>
      <c r="F127" s="199" t="s">
        <v>539</v>
      </c>
      <c r="G127" s="195">
        <f t="shared" si="2"/>
        <v>0</v>
      </c>
      <c r="H127" s="199" t="s">
        <v>539</v>
      </c>
      <c r="I127" s="195">
        <f t="shared" si="3"/>
        <v>0</v>
      </c>
      <c r="J127" s="203"/>
      <c r="K127" s="203"/>
      <c r="L127" s="203"/>
      <c r="M127" s="202"/>
      <c r="N127" s="206"/>
      <c r="O127" s="202"/>
      <c r="Q127" s="190" t="s">
        <v>907</v>
      </c>
    </row>
  </sheetData>
  <autoFilter ref="A12:R127" xr:uid="{B0E2E7C8-E286-4503-A640-C8696A6E929E}"/>
  <mergeCells count="7">
    <mergeCell ref="C10:K10"/>
    <mergeCell ref="C4:K4"/>
    <mergeCell ref="C5:K5"/>
    <mergeCell ref="C6:K6"/>
    <mergeCell ref="C7:K7"/>
    <mergeCell ref="C8:K8"/>
    <mergeCell ref="C9:K9"/>
  </mergeCells>
  <dataValidations count="2">
    <dataValidation type="list" allowBlank="1" showInputMessage="1" showErrorMessage="1" sqref="F13:F127 H13:H127" xr:uid="{B9ACCB46-7382-478E-961A-0DC208453E26}">
      <formula1>$B$4:$B$10</formula1>
    </dataValidation>
    <dataValidation type="list" allowBlank="1" showInputMessage="1" showErrorMessage="1" sqref="M13:M127" xr:uid="{CADA1545-3D15-44DF-B5D4-40B4B7C1793E}">
      <formula1>$M$4:$M$6</formula1>
    </dataValidation>
  </dataValidation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5"/>
  <sheetViews>
    <sheetView workbookViewId="0">
      <selection activeCell="F3" sqref="F3"/>
    </sheetView>
  </sheetViews>
  <sheetFormatPr defaultColWidth="9" defaultRowHeight="12"/>
  <sheetData>
    <row r="3" spans="2:2">
      <c r="B3" t="s">
        <v>908</v>
      </c>
    </row>
    <row r="4" spans="2:2">
      <c r="B4" t="s">
        <v>909</v>
      </c>
    </row>
    <row r="5" spans="2:2">
      <c r="B5" t="s">
        <v>910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8:K11"/>
  <sheetViews>
    <sheetView workbookViewId="0">
      <selection activeCell="F3" sqref="F3"/>
    </sheetView>
  </sheetViews>
  <sheetFormatPr defaultColWidth="9" defaultRowHeight="12"/>
  <cols>
    <col min="10" max="10" width="26.7109375" customWidth="1"/>
    <col min="11" max="11" width="17.7109375" customWidth="1"/>
  </cols>
  <sheetData>
    <row r="8" spans="3:11">
      <c r="C8" t="s">
        <v>911</v>
      </c>
    </row>
    <row r="9" spans="3:11">
      <c r="I9">
        <v>1</v>
      </c>
      <c r="J9" t="s">
        <v>912</v>
      </c>
      <c r="K9" t="s">
        <v>913</v>
      </c>
    </row>
    <row r="10" spans="3:11">
      <c r="I10">
        <v>2</v>
      </c>
      <c r="J10" t="s">
        <v>914</v>
      </c>
    </row>
    <row r="11" spans="3:11">
      <c r="I11">
        <v>3</v>
      </c>
      <c r="J11" t="s">
        <v>915</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25867571A025941A069C7B1555F63DB" ma:contentTypeVersion="12" ma:contentTypeDescription="Crie um novo documento." ma:contentTypeScope="" ma:versionID="4afa8d6ef3e3439283e018fbcc8d97e8">
  <xsd:schema xmlns:xsd="http://www.w3.org/2001/XMLSchema" xmlns:xs="http://www.w3.org/2001/XMLSchema" xmlns:p="http://schemas.microsoft.com/office/2006/metadata/properties" xmlns:ns2="b7ecd5e9-2907-4042-9ea6-6620dd0435aa" xmlns:ns3="ce0c8270-493b-495e-ab5e-761faece5b7f" targetNamespace="http://schemas.microsoft.com/office/2006/metadata/properties" ma:root="true" ma:fieldsID="7dc982e0748aaddb7de12cdec9e606d2" ns2:_="" ns3:_="">
    <xsd:import namespace="b7ecd5e9-2907-4042-9ea6-6620dd0435aa"/>
    <xsd:import namespace="ce0c8270-493b-495e-ab5e-761faece5b7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cd5e9-2907-4042-9ea6-6620dd0435aa"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0c8270-493b-495e-ab5e-761faece5b7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0A142D-03EA-43A7-8C8C-3EEE5AFFF06A}"/>
</file>

<file path=customXml/itemProps2.xml><?xml version="1.0" encoding="utf-8"?>
<ds:datastoreItem xmlns:ds="http://schemas.openxmlformats.org/officeDocument/2006/customXml" ds:itemID="{7324667F-BFAB-4803-8353-8F46C0B85A5D}"/>
</file>

<file path=customXml/itemProps3.xml><?xml version="1.0" encoding="utf-8"?>
<ds:datastoreItem xmlns:ds="http://schemas.openxmlformats.org/officeDocument/2006/customXml" ds:itemID="{1DAC540C-3561-4B17-B7AF-EB5BE9DEA3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Maxwell</dc:creator>
  <cp:keywords/>
  <dc:description/>
  <cp:lastModifiedBy/>
  <cp:revision/>
  <dcterms:created xsi:type="dcterms:W3CDTF">2010-07-27T12:46:00Z</dcterms:created>
  <dcterms:modified xsi:type="dcterms:W3CDTF">2021-08-09T17:43:29Z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0x010100425867571A025941A069C7B1555F63DB</vt:lpwstr>
  </property>
  <property fmtid="{D5CDD505-2E9C-101B-9397-08002B2CF9AE}" pid="3" name="KSOProductBuildVer">
    <vt:lpwstr>1046-11.2.0.9169</vt:lpwstr>
  </property>
</Properties>
</file>