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defaultThemeVersion="166925"/>
  <xr:revisionPtr revIDLastSave="0" documentId="13_ncr:1_{378A6742-58DD-44C6-B7A3-7DB07A8E8EA7}" xr6:coauthVersionLast="47" xr6:coauthVersionMax="47" xr10:uidLastSave="{00000000-0000-0000-0000-000000000000}"/>
  <bookViews>
    <workbookView xWindow="-120" yWindow="-120" windowWidth="29040" windowHeight="15720" activeTab="1" xr2:uid="{67E200C7-42A9-48E5-A644-C0247168D089}"/>
  </bookViews>
  <sheets>
    <sheet name="Leia-me" sheetId="9" r:id="rId1"/>
    <sheet name="Painel" sheetId="8" r:id="rId2"/>
    <sheet name="Controles V8" sheetId="2" r:id="rId3"/>
    <sheet name="Cálculos" sheetId="7" r:id="rId4"/>
    <sheet name="Valores" sheetId="3" r:id="rId5"/>
  </sheets>
  <definedNames>
    <definedName name="_xlnm._FilterDatabase" localSheetId="2" hidden="1">'Controls V8'!$A$1:$O$172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2" i="8" l="1"/>
  <c r="C21" i="8"/>
  <c r="C18" i="8"/>
  <c r="C20" i="8"/>
  <c r="C19" i="8"/>
  <c r="B2" i="7"/>
  <c r="C2" i="7"/>
  <c r="S20" i="8" s="1"/>
  <c r="D2" i="7"/>
  <c r="E2" i="7"/>
  <c r="C3" i="7"/>
  <c r="S21" i="8" s="1"/>
  <c r="D3" i="7"/>
  <c r="E3" i="7"/>
  <c r="C4" i="7"/>
  <c r="S22" i="8" s="1"/>
  <c r="D4" i="7"/>
  <c r="E4" i="7"/>
  <c r="C5" i="7"/>
  <c r="S23" i="8" s="1"/>
  <c r="D5" i="7"/>
  <c r="E5" i="7"/>
  <c r="C6" i="7"/>
  <c r="S24" i="8" s="1"/>
  <c r="D6" i="7"/>
  <c r="E6" i="7"/>
  <c r="C7" i="7"/>
  <c r="S25" i="8" s="1"/>
  <c r="D7" i="7"/>
  <c r="E7" i="7"/>
  <c r="C8" i="7"/>
  <c r="S26" i="8" s="1"/>
  <c r="D8" i="7"/>
  <c r="E8" i="7"/>
  <c r="C9" i="7"/>
  <c r="S27" i="8" s="1"/>
  <c r="D9" i="7"/>
  <c r="E9" i="7"/>
  <c r="C10" i="7"/>
  <c r="S28" i="8" s="1"/>
  <c r="D10" i="7"/>
  <c r="E10" i="7"/>
  <c r="C11" i="7"/>
  <c r="S29" i="8" s="1"/>
  <c r="D11" i="7"/>
  <c r="E11" i="7"/>
  <c r="C12" i="7"/>
  <c r="S30" i="8" s="1"/>
  <c r="D12" i="7"/>
  <c r="E12" i="7"/>
  <c r="C13" i="7"/>
  <c r="S31" i="8" s="1"/>
  <c r="D13" i="7"/>
  <c r="E13" i="7"/>
  <c r="C14" i="7"/>
  <c r="S32" i="8" s="1"/>
  <c r="D14" i="7"/>
  <c r="E14" i="7"/>
  <c r="C15" i="7"/>
  <c r="S33" i="8" s="1"/>
  <c r="C16" i="7"/>
  <c r="S34" i="8" s="1"/>
  <c r="C17" i="7"/>
  <c r="S35" i="8" s="1"/>
  <c r="D17" i="7"/>
  <c r="E17" i="7"/>
  <c r="C18" i="7"/>
  <c r="S36" i="8" s="1"/>
  <c r="C19" i="7"/>
  <c r="S37" i="8" s="1"/>
  <c r="B3" i="7"/>
  <c r="B4" i="7"/>
  <c r="B5" i="7"/>
  <c r="B6" i="7"/>
  <c r="B7" i="7"/>
  <c r="B8" i="7"/>
  <c r="B9" i="7"/>
  <c r="B10" i="7"/>
  <c r="B11" i="7"/>
  <c r="B12" i="7"/>
  <c r="B13" i="7"/>
  <c r="B14" i="7"/>
  <c r="B15" i="7"/>
  <c r="B16" i="7"/>
  <c r="B17" i="7"/>
  <c r="B18" i="7"/>
  <c r="B19" i="7"/>
  <c r="F2" i="7" l="1"/>
  <c r="F3" i="7"/>
  <c r="R4" i="8"/>
  <c r="C4" i="8" s="1"/>
  <c r="R9" i="8"/>
  <c r="C9" i="8" s="1"/>
  <c r="R11" i="8"/>
  <c r="C11" i="8" s="1"/>
  <c r="S14" i="8"/>
  <c r="E14" i="8" s="1"/>
  <c r="R13" i="8"/>
  <c r="C13" i="8" s="1"/>
  <c r="S4" i="8"/>
  <c r="E4" i="8" s="1"/>
  <c r="S10" i="8"/>
  <c r="E10" i="8" s="1"/>
  <c r="S9" i="8"/>
  <c r="E9" i="8" s="1"/>
  <c r="S7" i="8"/>
  <c r="E7" i="8" s="1"/>
  <c r="S6" i="8"/>
  <c r="E6" i="8" s="1"/>
  <c r="S5" i="8"/>
  <c r="E5" i="8" s="1"/>
  <c r="R14" i="8"/>
  <c r="C14" i="8" s="1"/>
  <c r="S13" i="8"/>
  <c r="E13" i="8" s="1"/>
  <c r="R10" i="8"/>
  <c r="C10" i="8" s="1"/>
  <c r="R7" i="8"/>
  <c r="C7" i="8" s="1"/>
  <c r="S11" i="8"/>
  <c r="E11" i="8" s="1"/>
  <c r="R8" i="8"/>
  <c r="C8" i="8" s="1"/>
  <c r="R12" i="8"/>
  <c r="C12" i="8" s="1"/>
  <c r="S8" i="8"/>
  <c r="E8" i="8" s="1"/>
  <c r="S12" i="8"/>
  <c r="E12" i="8" s="1"/>
  <c r="R6" i="8"/>
  <c r="C6" i="8" s="1"/>
  <c r="R5" i="8"/>
  <c r="C5" i="8" s="1"/>
  <c r="F6" i="7"/>
  <c r="F11" i="7"/>
  <c r="F17" i="7"/>
  <c r="F12" i="7"/>
  <c r="F19" i="7"/>
  <c r="F18" i="7"/>
  <c r="F13" i="7"/>
  <c r="F7" i="7"/>
  <c r="F5" i="7"/>
  <c r="F16" i="7"/>
  <c r="F4" i="7"/>
  <c r="F15" i="7"/>
  <c r="F14" i="7"/>
  <c r="F10" i="7"/>
  <c r="F9" i="7"/>
  <c r="F8" i="7"/>
  <c r="C24" i="8" l="1"/>
  <c r="K172" i="2" l="1"/>
  <c r="K171" i="2"/>
  <c r="K170" i="2"/>
  <c r="K169" i="2"/>
  <c r="K168" i="2"/>
  <c r="K166" i="2"/>
  <c r="K165" i="2"/>
  <c r="K164" i="2"/>
  <c r="K163" i="2"/>
  <c r="K162" i="2"/>
  <c r="K161" i="2"/>
  <c r="K160" i="2"/>
  <c r="K159" i="2"/>
  <c r="K158" i="2"/>
  <c r="K156" i="2"/>
  <c r="K155" i="2"/>
  <c r="K154" i="2"/>
  <c r="K153" i="2"/>
  <c r="K152" i="2"/>
  <c r="K151" i="2"/>
  <c r="K150" i="2"/>
  <c r="K149" i="2"/>
  <c r="K148" i="2"/>
  <c r="K147" i="2"/>
  <c r="K146" i="2"/>
  <c r="K145" i="2"/>
  <c r="K144" i="2"/>
  <c r="K143" i="2"/>
  <c r="K141" i="2"/>
  <c r="K140" i="2"/>
  <c r="K139" i="2"/>
  <c r="K138" i="2"/>
  <c r="K137" i="2"/>
  <c r="K136" i="2"/>
  <c r="K135" i="2"/>
  <c r="K133" i="2"/>
  <c r="K132" i="2"/>
  <c r="K131" i="2"/>
  <c r="K130" i="2"/>
  <c r="K129" i="2"/>
  <c r="K128" i="2"/>
  <c r="K127" i="2"/>
  <c r="K126" i="2"/>
  <c r="K125" i="2"/>
  <c r="K123" i="2"/>
  <c r="K122" i="2"/>
  <c r="K121" i="2"/>
  <c r="K120" i="2"/>
  <c r="K119" i="2"/>
  <c r="K118" i="2"/>
  <c r="K117" i="2"/>
  <c r="K116" i="2"/>
  <c r="K115" i="2"/>
  <c r="K114" i="2"/>
  <c r="K113" i="2"/>
  <c r="K111" i="2"/>
  <c r="K110" i="2"/>
  <c r="K109" i="2"/>
  <c r="K108" i="2"/>
  <c r="K107" i="2"/>
  <c r="K106" i="2"/>
  <c r="K105" i="2"/>
  <c r="K104" i="2"/>
  <c r="K102" i="2"/>
  <c r="K101" i="2"/>
  <c r="K100" i="2"/>
  <c r="K99" i="2"/>
  <c r="K98" i="2"/>
  <c r="K96" i="2"/>
  <c r="K95" i="2"/>
  <c r="K94" i="2"/>
  <c r="K93" i="2"/>
  <c r="K92" i="2"/>
  <c r="K91" i="2"/>
  <c r="K90" i="2"/>
  <c r="K88" i="2"/>
  <c r="K87" i="2"/>
  <c r="K86" i="2"/>
  <c r="K85" i="2"/>
  <c r="K84" i="2"/>
  <c r="K83" i="2"/>
  <c r="K82" i="2"/>
  <c r="K80" i="2"/>
  <c r="K79" i="2"/>
  <c r="K78" i="2"/>
  <c r="K77" i="2"/>
  <c r="K76" i="2"/>
  <c r="K75" i="2"/>
  <c r="K74" i="2"/>
  <c r="K73" i="2"/>
  <c r="K72" i="2"/>
  <c r="K71" i="2"/>
  <c r="K70" i="2"/>
  <c r="K69" i="2"/>
  <c r="K67" i="2"/>
  <c r="K66" i="2"/>
  <c r="K65" i="2"/>
  <c r="K64" i="2"/>
  <c r="K63" i="2"/>
  <c r="K62" i="2"/>
  <c r="K61" i="2"/>
  <c r="K59" i="2"/>
  <c r="K58" i="2"/>
  <c r="K57" i="2"/>
  <c r="K56" i="2"/>
  <c r="K55" i="2"/>
  <c r="K54" i="2"/>
  <c r="K53" i="2"/>
  <c r="K52" i="2"/>
  <c r="K50" i="2"/>
  <c r="K49" i="2"/>
  <c r="K48" i="2"/>
  <c r="K47" i="2"/>
  <c r="K46" i="2"/>
  <c r="K45" i="2"/>
  <c r="K43" i="2"/>
  <c r="K42" i="2"/>
  <c r="K41" i="2"/>
  <c r="K40" i="2"/>
  <c r="K39" i="2"/>
  <c r="K38" i="2"/>
  <c r="K37" i="2"/>
  <c r="K36" i="2"/>
  <c r="K35" i="2"/>
  <c r="K34" i="2"/>
  <c r="K33" i="2"/>
  <c r="K32" i="2"/>
  <c r="K30" i="2"/>
  <c r="K29" i="2"/>
  <c r="K28" i="2"/>
  <c r="K27" i="2"/>
  <c r="K26" i="2"/>
  <c r="K25" i="2"/>
  <c r="K24" i="2"/>
  <c r="K23" i="2"/>
  <c r="K22" i="2"/>
  <c r="K21" i="2"/>
  <c r="K20" i="2"/>
  <c r="K19" i="2"/>
  <c r="K18" i="2"/>
  <c r="K17" i="2"/>
  <c r="K15" i="2"/>
  <c r="K14" i="2"/>
  <c r="K13" i="2"/>
  <c r="K12" i="2"/>
  <c r="K11" i="2"/>
  <c r="K10" i="2"/>
  <c r="K9" i="2"/>
  <c r="K7" i="2"/>
  <c r="K6" i="2"/>
  <c r="K5" i="2"/>
  <c r="K4" i="2"/>
  <c r="K3" i="2"/>
  <c r="I19" i="7" l="1"/>
  <c r="H19" i="7"/>
  <c r="H12" i="7"/>
  <c r="G12" i="7"/>
  <c r="I16" i="7"/>
  <c r="H16" i="7"/>
  <c r="G16" i="7"/>
  <c r="G10" i="7"/>
  <c r="H10" i="7"/>
  <c r="I10" i="7"/>
  <c r="G8" i="7"/>
  <c r="H8" i="7"/>
  <c r="H5" i="7"/>
  <c r="G5" i="7"/>
  <c r="I5" i="7"/>
  <c r="I13" i="7"/>
  <c r="H13" i="7"/>
  <c r="G13" i="7"/>
  <c r="I9" i="7"/>
  <c r="H9" i="7"/>
  <c r="G9" i="7"/>
  <c r="I18" i="7"/>
  <c r="G18" i="7"/>
  <c r="H18" i="7"/>
  <c r="H6" i="7"/>
  <c r="G6" i="7"/>
  <c r="H4" i="7"/>
  <c r="G4" i="7"/>
  <c r="I4" i="7"/>
  <c r="H7" i="7"/>
  <c r="I7" i="7"/>
  <c r="G7" i="7"/>
  <c r="H15" i="7"/>
  <c r="G15" i="7"/>
  <c r="I17" i="7"/>
  <c r="H17" i="7"/>
  <c r="H11" i="7"/>
  <c r="G11" i="7"/>
  <c r="G2" i="7"/>
  <c r="I2" i="7"/>
  <c r="H2" i="7"/>
  <c r="H3" i="7"/>
  <c r="G3" i="7"/>
  <c r="I3" i="7"/>
  <c r="I14" i="7"/>
  <c r="H14" i="7"/>
  <c r="S17" i="8" l="1"/>
  <c r="M4" i="8" s="1"/>
  <c r="S16" i="8"/>
  <c r="J4" i="8" s="1"/>
  <c r="S18" i="8"/>
  <c r="P4" i="8" s="1"/>
</calcChain>
</file>

<file path=xl/sharedStrings.xml><?xml version="1.0" encoding="utf-8"?>
<sst xmlns="http://schemas.openxmlformats.org/spreadsheetml/2006/main" count="1433" uniqueCount="517">
  <si>
    <t>Controle CEI</t>
  </si>
  <si>
    <t>2</t>
  </si>
  <si>
    <t>3</t>
  </si>
  <si>
    <t>4</t>
  </si>
  <si>
    <t>8</t>
  </si>
  <si>
    <t>9</t>
  </si>
  <si>
    <t>10</t>
  </si>
  <si>
    <t>13</t>
  </si>
  <si>
    <t>18</t>
  </si>
  <si>
    <t>1</t>
  </si>
  <si>
    <t>5</t>
  </si>
  <si>
    <t>6</t>
  </si>
  <si>
    <t>7</t>
  </si>
  <si>
    <t>11</t>
  </si>
  <si>
    <t>16</t>
  </si>
  <si>
    <t>Tipo de ativo</t>
  </si>
  <si>
    <t>Título</t>
  </si>
  <si>
    <t>IG1</t>
  </si>
  <si>
    <t>IG2</t>
  </si>
  <si>
    <t>IG3</t>
  </si>
  <si>
    <t>Inventário e controle de ativos empresariais</t>
  </si>
  <si>
    <t>Gerenciar ativamente (inventariar, rastrear e corrigir) todos os ativos corporativos (dispositivos de usuário final, incluindo portáteis e móveis; dispositivos de rede; dispositivos não computacionais/Internet das Coisas (IoT); e servidores) conectados à infraestrutura fisicamente, virtualmente, remotamente, e aqueles em ambientes de nuvem, para conhecer com precisão a totalidade dos ativos que precisam ser monitorados e protegidos dentro da empresa. Isto também apoiará a identificação de ativos não autorizados e não gerenciados para remoção ou correção.</t>
  </si>
  <si>
    <t>Dispositivos</t>
  </si>
  <si>
    <t>Identificar</t>
  </si>
  <si>
    <t>Estabeleça e mantenha um inventário detalhado de ativos empresariais</t>
  </si>
  <si>
    <t>Estabelecer e manter um inventário preciso, detalhado e atualizado de todos os ativos empresariais com potencial para armazenar ou processar dados, incluindo: dispositivos de usuário final (incluindo portáteis e móveis), dispositivos de rede, não computacionais/IoT dispositivos e servidores. Certifique-se de que o inventário registre o endereço de rede (se estático), o endereço de hardware, o nome da máquina, o proprietário do ativo corporativo, o departamento de cada ativo e se o ativo foi aprovado para conexão à rede. Para dispositivos móveis de usuário final, ferramentas do tipo MDM podem apoiar esse processo, quando apropriado. Esse inventário inclui ativos conectados à infraestrutura fisicamente, virtualmente, remotamente e aqueles em ambientes de nuvem. Além disso, inclui ativos que estão regularmente conectados à infraestrutura de rede da empresa, mesmo que não estejam sob o controle da empresa. Revise e atualize o inventário de todos os ativos corporativos semestralmente ou com mais frequência.</t>
  </si>
  <si>
    <t>x</t>
  </si>
  <si>
    <t>Responder</t>
  </si>
  <si>
    <t>Abordar ativos não autorizados</t>
  </si>
  <si>
    <t>Certifique-se de que exista um processo para lidar com ativos não autorizados semanalmente. A empresa pode optar por remover o ativo da rede, negar a conexão remota do ativo à rede ou colocar o ativo em quarentena.</t>
  </si>
  <si>
    <t>Detectar</t>
  </si>
  <si>
    <t>Utilize uma ferramenta de descoberta ativa</t>
  </si>
  <si>
    <t>Utilize uma ferramenta de descoberta ativa para identificar ativos conectados à rede da empresa. Configure a ferramenta de descoberta ativa para ser executada diariamente ou com mais frequência.</t>
  </si>
  <si>
    <t>Use o registro em log do Dynamic Host Configuration Protocol (DHCP) para atualizar o inventário de ativos corporativos</t>
  </si>
  <si>
    <t>Use o log DHCP em todos os servidores DHCP ou ferramentas de gerenciamento de endereços de protocolo da Internet (IP) para atualizar o inventário de ativos da empresa. Revise e use logs para atualizar o inventário de ativos da empresa semanalmente ou com mais frequência.</t>
  </si>
  <si>
    <t>Use uma ferramenta de descoberta de ativos passivos</t>
  </si>
  <si>
    <t>Use uma ferramenta de descoberta passiva para identificar ativos conectados à rede da empresa. Revise e use varreduras para atualizar o inventário de ativos da empresa pelo menos uma vez por semana ou com mais frequência.</t>
  </si>
  <si>
    <t>Inventário e Controle de Ativos de Software</t>
  </si>
  <si>
    <t>Gerenciar ativamente (inventariar, rastrear e corrigir) todos os softwares (sistemas operacionais e aplicativos) na rede para que apenas software autorizado seja instalado e possa ser executado, e que software não autorizado e não gerenciado seja encontrado e impedido de instalação ou execução.</t>
  </si>
  <si>
    <t>Formulários</t>
  </si>
  <si>
    <t>Estabelecer e manter um inventário de software</t>
  </si>
  <si>
    <t>Estabeleça e mantenha um inventário detalhado de todos os softwares licenciados instalados nos ativos da empresa. O inventário de software deve documentar o título, o editor, a data inicial de instalação/uso e a finalidade comercial de cada entrada; quando apropriado, inclua o Uniform Resource Locator (URL), loja(s) de aplicativos, versão(ões), mecanismo de implantação e data de desativação. Revise e atualize o inventário de software semestralmente ou com mais frequência.</t>
  </si>
  <si>
    <t xml:space="preserve">Certifique-se de que o software autorizado seja atualmente compatível</t>
  </si>
  <si>
    <t>Certifique-se de que apenas o software atualmente suportado seja designado como autorizado no inventário de software para ativos corporativos. Se o software não for suportado, mas for necessário para o cumprimento da missão da empresa, documente uma exceção detalhando os controles de mitigação e a aceitação do risco residual. Para qualquer software não suportado sem documentação de exceção, designe como não autorizado. Revise a lista de software para verificar o suporte do software pelo menos uma vez por mês ou com mais frequência.</t>
  </si>
  <si>
    <t>Endereço de software não autorizado</t>
  </si>
  <si>
    <t>Certifique-se de que o software não autorizado seja removido do uso nos ativos da empresa ou receba uma exceção documentada. Revise mensalmente ou com mais frequência.</t>
  </si>
  <si>
    <t>Utilize ferramentas automatizadas de inventário de software</t>
  </si>
  <si>
    <t xml:space="preserve">Utilize ferramentas de inventário de software, quando possível, em toda a empresa para automatizar a descoberta e a documentação do software instalado.</t>
  </si>
  <si>
    <t>Proteger</t>
  </si>
  <si>
    <t>Lista de permissões de software autorizado</t>
  </si>
  <si>
    <t>Use controles técnicos, como listas de permissões de aplicativos, para garantir que apenas software autorizado possa ser executado ou acessado. Reavaliar semestralmente ou com mais frequência.</t>
  </si>
  <si>
    <t>Bibliotecas autorizadas na lista de permissões</t>
  </si>
  <si>
    <t xml:space="preserve">Use controles técnicos para garantir que apenas bibliotecas de software autorizadas, como arquivos .dll, .ocx, .so, etc. específicos, possam ser carregadas em um processo do sistema. Impedir que bibliotecas não autorizadas sejam carregadas em um processo do sistema. Reavaliar semestralmente ou com mais frequência.</t>
  </si>
  <si>
    <t>Lista de permissões de scripts autorizados</t>
  </si>
  <si>
    <t>Use controles técnicos, como assinaturas digitais e controle de versão, para garantir que apenas scripts autorizados, como arquivos .ps1, .py, etc. específicos, tenham permissão para execução. Bloqueie a execução de scripts não autorizados. Reavaliar semestralmente ou com mais frequência.</t>
  </si>
  <si>
    <t>Proteção de dados</t>
  </si>
  <si>
    <t>Desenvolva processos e controles técnicos para identificar, classificar, manipular, reter e descartar dados com segurança.</t>
  </si>
  <si>
    <t>Dados</t>
  </si>
  <si>
    <t>Estabeleça e mantenha um processo de gerenciamento de dados</t>
  </si>
  <si>
    <t>Estabeleça e mantenha um processo de gerenciamento de dados. No processo, aborde a confidencialidade dos dados, o proprietário dos dados, o tratamento dos dados, os limites de retenção de dados e os requisitos de eliminação, com base nos padrões de confidencialidade e retenção da empresa. Revise e atualize a documentação anualmente ou quando ocorrerem mudanças significativas na empresa que possam impactar esta Salvaguarda.</t>
  </si>
  <si>
    <t>Estabelecer e manter um inventário de dados</t>
  </si>
  <si>
    <t>Estabeleça e mantenha um inventário de dados, com base no processo de gerenciamento de dados da empresa. Dados confidenciais de inventário, no mínimo. Revise e atualize o inventário anualmente, no mínimo, com prioridade em dados confidenciais.</t>
  </si>
  <si>
    <t>Configurar listas de controle de acesso a dados</t>
  </si>
  <si>
    <t>Configure listas de controle de acesso a dados com base na necessidade de conhecimento do usuário. Aplique listas de controle de acesso a dados, também conhecidas como permissões de acesso, a sistemas de arquivos, bancos de dados e aplicativos locais e remotos.</t>
  </si>
  <si>
    <t>Aplicar retenção de dados</t>
  </si>
  <si>
    <t>Retenha os dados de acordo com o processo de gerenciamento de dados da empresa. A retenção de dados deve incluir prazos mínimos e máximos.</t>
  </si>
  <si>
    <t>Descarte de dados com segurança</t>
  </si>
  <si>
    <t>Descarte os dados com segurança conforme descrito no processo de gerenciamento de dados da empresa. Certifique-se de que o processo e método de descarte sejam proporcionais à sensibilidade dos dados.</t>
  </si>
  <si>
    <t>Criptografar dados em dispositivos do usuário final</t>
  </si>
  <si>
    <t>Estabelecer e manter um esquema de classificação de dados</t>
  </si>
  <si>
    <t>Estabelecer e manter um esquema geral de classificação de dados para a empresa. As empresas podem usar rótulos como “Sensível”, “Confidencial” e “Público” e classificar seus dados de acordo com esses rótulos. Revise e atualize o esquema de classificação anualmente ou quando ocorrerem mudanças significativas na empresa que possam impactar esta Salvaguarda.</t>
  </si>
  <si>
    <t>Fluxos de dados de documentos</t>
  </si>
  <si>
    <t>Fluxos de dados de documentos. A documentação do fluxo de dados inclui fluxos de dados do provedor de serviços e deve ser baseada no processo de gerenciamento de dados da empresa. Revise e atualize a documentação anualmente ou quando ocorrerem mudanças significativas na empresa que possam impactar esta Salvaguarda.</t>
  </si>
  <si>
    <t>Criptografar dados em mídia removível</t>
  </si>
  <si>
    <t>Criptografe dados em mídia removível.</t>
  </si>
  <si>
    <t>Criptografe dados confidenciais em trânsito</t>
  </si>
  <si>
    <t>Criptografe dados confidenciais em trânsito. Exemplos de implementações podem incluir: Transport Layer Security (TLS) e Open Secure Shell (OpenSSH).</t>
  </si>
  <si>
    <t>Criptografe dados confidenciais em repouso</t>
  </si>
  <si>
    <t xml:space="preserve">Criptografe dados confidenciais em repouso em servidores, aplicativos e bancos de dados que contenham dados confidenciais. A criptografia da camada de armazenamento, também conhecida como criptografia do lado do servidor, atende aos requisitos mínimos desta Salvaguarda. Métodos de criptografia adicionais podem incluir criptografia na camada de aplicação, também conhecida como criptografia do lado do cliente, onde o acesso ao(s) dispositivo(s) de armazenamento de dados não permite acesso aos dados de texto simples.</t>
  </si>
  <si>
    <t>Rede</t>
  </si>
  <si>
    <t>Processamento e armazenamento de dados por segmento com base na sensibilidade</t>
  </si>
  <si>
    <t>Segmente o processamento e armazenamento de dados com base na confidencialidade dos dados. Não processe dados confidenciais em ativos corporativos destinados a dados de menor sensibilidade.</t>
  </si>
  <si>
    <t>Implante uma solução de prevenção contra perda de dados</t>
  </si>
  <si>
    <t>Implementar uma ferramenta automatizada, como uma ferramenta de prevenção contra perda de dados (DLP) baseada em host, para identificar todos os dados confidenciais armazenados, processados ​​ou transmitidos por meio de ativos corporativos, incluindo aqueles localizados no local ou em um provedor de serviços remoto, e atualizar os dados confidenciais da empresa inventário.</t>
  </si>
  <si>
    <t>Registrar acesso a dados confidenciais</t>
  </si>
  <si>
    <t>Configuração segura de ativos e software corporativos</t>
  </si>
  <si>
    <t>Estabelecer e manter a configuração segura de ativos empresariais (dispositivos de usuário final, incluindo portáteis e móveis; dispositivos de rede; dispositivos não computacionais/IoT; e servidores) e software (sistemas operacionais e aplicativos).</t>
  </si>
  <si>
    <t>Estabeleça e mantenha um processo de configuração seguro</t>
  </si>
  <si>
    <t>Estabeleça e mantenha um processo de configuração seguro para ativos corporativos (dispositivos de usuário final, incluindo dispositivos portáteis e móveis, dispositivos não computacionais/IoT e servidores) e software (sistemas operacionais e aplicativos). Revise e atualize a documentação anualmente ou quando ocorrerem mudanças significativas na empresa que possam impactar esta Salvaguarda.</t>
  </si>
  <si>
    <t>Estabeleça e mantenha um processo de configuração seguro para infraestrutura de rede</t>
  </si>
  <si>
    <t>Estabeleça e mantenha um processo de configuração seguro para dispositivos de rede. Revise e atualize a documentação anualmente ou quando ocorrerem mudanças significativas na empresa que possam impactar esta Salvaguarda.</t>
  </si>
  <si>
    <t>Usuários</t>
  </si>
  <si>
    <t>Configurar o bloqueio automático de sessão em ativos corporativos</t>
  </si>
  <si>
    <t>Configure o bloqueio automático de sessão em ativos corporativos após um período definido de inatividade. Para sistemas operacionais de uso geral, o período não deve exceder 15 minutos. Para dispositivos móveis de usuário final, o período não deve exceder 2 minutos.</t>
  </si>
  <si>
    <t>Implemente e gerencie um firewall em servidores, quando houver suporte. Exemplos de implementações incluem um firewall virtual, um firewall de sistema operacional ou um agente de firewall de terceiros.</t>
  </si>
  <si>
    <t>Implementar e gerenciar um firewall em dispositivos de usuários finais</t>
  </si>
  <si>
    <t>Implemente e gerencie um firewall baseado em host ou uma ferramenta de filtragem de portas nos dispositivos do usuário final, com uma regra de negação padrão que elimina todo o tráfego, exceto os serviços e portas que são explicitamente permitidos.</t>
  </si>
  <si>
    <t>Gerencie com segurança ativos e software corporativos</t>
  </si>
  <si>
    <t>Gerencie com segurança ativos e software corporativos. Exemplos de implementações incluem o gerenciamento de configuração por meio de infraestrutura como código controlada por versão e o acesso a interfaces administrativas por meio de protocolos de rede seguros, como Secure Shell (SSH) e Hypertext Transfer Protocol Secure (HTTPS). Não use protocolos de gerenciamento inseguros, como Telnet (Teletype Network) e HTTP, a menos que seja operacionalmente essencial.</t>
  </si>
  <si>
    <t>Gerenciar contas padrão em ativos e software corporativos</t>
  </si>
  <si>
    <t>Gerencie contas padrão em ativos e software corporativos, como root, administrador e outras contas de fornecedores pré-configuradas. Exemplos de implementações podem incluir: desabilitar contas padrão ou torná-las inutilizáveis.</t>
  </si>
  <si>
    <t>Desinstale ou desative serviços desnecessários em ativos e software corporativos</t>
  </si>
  <si>
    <t>Desinstale ou desative serviços desnecessários em ativos e software corporativos, como um serviço de compartilhamento de arquivos não utilizado, módulo de aplicativo da Web ou função de serviço.</t>
  </si>
  <si>
    <t>Configurar servidores DNS confiáveis ​​em ativos corporativos</t>
  </si>
  <si>
    <t xml:space="preserve">Configure servidores DNS confiáveis ​​em ativos corporativos. Exemplos de implementações incluem: configuração de ativos para usar servidores DNS controlados pela empresa e/ou servidores DNS confiáveis ​​acessíveis externamente.</t>
  </si>
  <si>
    <t>Aplicar bloqueio automático de dispositivos em dispositivos portáteis do usuário final</t>
  </si>
  <si>
    <t>Imponha o bloqueio automático do dispositivo seguindo um limite predeterminado de tentativas de autenticação locais com falha em dispositivos portáteis do usuário final, quando compatível. Para laptops, não permita mais de 20 tentativas de autenticação malsucedidas; para tablets e smartphones, não mais que 10 tentativas de autenticação malsucedidas. Exemplos de implementações incluem Microsoft® InTune Device Lock e Apple® Configuration Profile maxFailedAttempts.</t>
  </si>
  <si>
    <t>Aplicar capacidade de limpeza remota em dispositivos portáteis do usuário final</t>
  </si>
  <si>
    <t>Limpe remotamente dados corporativos de dispositivos portáteis de usuários finais de propriedade da empresa quando considerado apropriado, como dispositivos perdidos ou roubados, ou quando um indivíduo não oferece mais suporte à empresa.</t>
  </si>
  <si>
    <t>Espaços de trabalho empresariais separados em dispositivos móveis do usuário final</t>
  </si>
  <si>
    <t>Certifique-se de que espaços de trabalho corporativos separados sejam usados ​​em dispositivos móveis do usuário final, quando houver suporte. Exemplos de implementações incluem o uso de um perfil de configuração Apple® ou perfil de trabalho Android™ para separar aplicativos e dados corporativos de aplicativos e dados pessoais.</t>
  </si>
  <si>
    <t>Gerenciamento de contas</t>
  </si>
  <si>
    <t>Use processos e ferramentas para atribuir e gerenciar autorizações para credenciais de contas de usuário, incluindo contas de administrador, bem como contas de serviço, para ativos e software corporativos.</t>
  </si>
  <si>
    <t>Estabelecer e manter um inventário de contas</t>
  </si>
  <si>
    <t>Estabelecer e manter um inventário de todas as contas gerenciadas na empresa. O inventário deve incluir contas de usuário e administrador. O inventário, no mínimo, deve conter o nome da pessoa, nome de usuário, datas de início/fim e departamento. Valide se todas as contas ativas estão autorizadas, em uma programação recorrente, no mínimo trimestralmente ou com mais frequência.</t>
  </si>
  <si>
    <t>Use senhas exclusivas</t>
  </si>
  <si>
    <t xml:space="preserve">Use senhas exclusivas para todos os ativos corporativos. A implementação de melhores práticas inclui, no mínimo, uma senha de 8 caracteres para contas que usam MFA e uma senha de 14 caracteres para contas que não usam MFA.</t>
  </si>
  <si>
    <t>Desativar contas inativas</t>
  </si>
  <si>
    <t>Exclua ou desative qualquer conta inativa após um período de 45 dias de inatividade, quando compatível.</t>
  </si>
  <si>
    <t>Restringir privilégios de administrador a contas de administrador dedicadas</t>
  </si>
  <si>
    <t>Restrinja privilégios de administrador a contas de administrador dedicadas em ativos corporativos. Realize atividades gerais de computação, como navegação na Internet, e-mail e uso do pacote de produtividade, a partir da conta principal e sem privilégios do usuário.</t>
  </si>
  <si>
    <t>Estabelecer e manter um inventário de contas de serviço</t>
  </si>
  <si>
    <t>Estabelecer e manter um inventário de contas de serviço. O inventário, no mínimo, deve conter o proprietário do departamento, a data da revisão e a finalidade. Execute análises de contas de serviço para validar se todas as contas ativas estão autorizadas, em uma programação recorrente, no mínimo trimestralmente ou com mais frequência.</t>
  </si>
  <si>
    <t>Centralize o gerenciamento de contas</t>
  </si>
  <si>
    <t>Centralize o gerenciamento de contas por meio de um diretório ou serviço de identidade.</t>
  </si>
  <si>
    <t>Gerenciamento de controle de acesso</t>
  </si>
  <si>
    <t>Use processos e ferramentas para criar, atribuir, gerenciar e revogar credenciais e privilégios de acesso para usuários, administradores e contas de serviço para ativos e software corporativos.</t>
  </si>
  <si>
    <t>Estabeleça um processo de concessão de acesso</t>
  </si>
  <si>
    <t>Estabeleça e siga um processo, de preferência automatizado, para conceder acesso aos ativos da empresa mediante nova contratação, concessão de direitos ou mudança de função de um usuário.</t>
  </si>
  <si>
    <t>Estabeleça um processo de revogação de acesso</t>
  </si>
  <si>
    <t>Estabeleça e siga um processo, de preferência automatizado, para revogar o acesso aos ativos da empresa, por meio da desativação de contas imediatamente após o encerramento, revogação de direitos ou mudança de função de um usuário. Desabilitar contas, em vez de excluí-las, pode ser necessário para preservar as trilhas de auditoria.</t>
  </si>
  <si>
    <t>Exigir MFA para aplicativos expostos externamente</t>
  </si>
  <si>
    <t>Exigir que todos os aplicativos corporativos ou de terceiros expostos externamente apliquem a MFA, quando houver suporte. A aplicação da AMF através de um serviço de diretório ou de um fornecedor de SSO é uma implementação satisfatória desta salvaguarda.</t>
  </si>
  <si>
    <t>Exigir MFA para acesso remoto à rede</t>
  </si>
  <si>
    <t>Exigir MFA para acesso remoto à rede.</t>
  </si>
  <si>
    <t>Exigir MFA para acesso administrativo</t>
  </si>
  <si>
    <t>Exigir MFA para todas as contas de acesso administrativo, quando suportado, em todos os ativos empresariais, sejam gerenciados no local ou por meio de um provedor terceirizado.</t>
  </si>
  <si>
    <t>Estabelecer e manter um inventário de sistemas de autenticação e autorização</t>
  </si>
  <si>
    <t>Estabeleça e mantenha um inventário dos sistemas de autenticação e autorização da empresa, incluindo aqueles hospedados no local ou em um provedor de serviços remoto. Revise e atualize o inventário, no mínimo, anualmente ou com mais frequência.</t>
  </si>
  <si>
    <t>Centralize o controle de acesso</t>
  </si>
  <si>
    <t>Centralize o controle de acesso para todos os ativos corporativos por meio de um serviço de diretório ou provedor de SSO, quando houver suporte.</t>
  </si>
  <si>
    <t>Definir e manter o controle de acesso baseado em funções</t>
  </si>
  <si>
    <t>Definir e manter o controle de acesso baseado em função, determinando e documentando os direitos de acesso necessários para que cada função dentro da empresa execute com êxito as tarefas atribuídas. Execute análises de controle de acesso de ativos corporativos para validar se todos os privilégios estão autorizados, em uma programação recorrente, no mínimo uma vez por ano ou com mais frequência.</t>
  </si>
  <si>
    <t>Gerenciamento Contínuo de Vulnerabilidades</t>
  </si>
  <si>
    <t>Desenvolva um plano para avaliar e rastrear continuamente vulnerabilidades em todos os ativos corporativos dentro da infraestrutura da empresa, a fim de remediar e minimizar a janela de oportunidade para os invasores. Monitore fontes públicas e privadas do setor em busca de novas informações sobre ameaças e vulnerabilidades.</t>
  </si>
  <si>
    <t>Estabeleça e mantenha um processo de gerenciamento de vulnerabilidades</t>
  </si>
  <si>
    <t>Estabeleça e mantenha um processo documentado de gerenciamento de vulnerabilidades para ativos corporativos. Revise e atualize a documentação anualmente ou quando ocorrerem mudanças significativas na empresa que possam impactar esta Salvaguarda.</t>
  </si>
  <si>
    <t>Estabelecer e manter um processo de remediação</t>
  </si>
  <si>
    <t>Estabeleça e mantenha uma estratégia de remediação baseada em riscos, documentada em um processo de remediação, com revisões mensais ou mais frequentes.</t>
  </si>
  <si>
    <t>Execute o gerenciamento automatizado de patches do sistema operacional</t>
  </si>
  <si>
    <t>Execute atualizações do sistema operacional em ativos corporativos por meio do gerenciamento automatizado de patches mensalmente ou com mais frequência.</t>
  </si>
  <si>
    <t>Execute o gerenciamento automatizado de patches de aplicativos</t>
  </si>
  <si>
    <t>Execute atualizações de aplicativos em ativos corporativos por meio do gerenciamento automatizado de patches mensalmente ou com maior frequência.</t>
  </si>
  <si>
    <t>Execute verificações automatizadas de vulnerabilidades de ativos corporativos internos</t>
  </si>
  <si>
    <t>Execute verificações automatizadas de vulnerabilidades de ativos corporativos expostos externamente</t>
  </si>
  <si>
    <t xml:space="preserve">Execute verificações automatizadas de vulnerabilidades de ativos corporativos expostos externamente usando uma ferramenta de verificação de vulnerabilidades compatível com SCAP. Execute varreduras mensalmente ou com mais frequência.</t>
  </si>
  <si>
    <t>Corrigir vulnerabilidades detectadas</t>
  </si>
  <si>
    <t>Corrija vulnerabilidades detectadas em software por meio de processos e ferramentas mensalmente ou com mais frequência, com base no processo de correção.</t>
  </si>
  <si>
    <t>Gerenciamento de registros de auditoria</t>
  </si>
  <si>
    <t>Colete, alerte, revise e retenha logs de auditoria de eventos que possam ajudar a detectar, compreender ou se recuperar de um ataque.</t>
  </si>
  <si>
    <t>Estabeleça e mantenha um processo de gerenciamento de log de auditoria</t>
  </si>
  <si>
    <t>Coletar registros de auditoria</t>
  </si>
  <si>
    <t>Colete logs de auditoria. Certifique-se de que o registo, de acordo com o processo de gestão de registos de auditoria da empresa, tenha sido ativado em todos os ativos da empresa.</t>
  </si>
  <si>
    <t>Garanta o armazenamento adequado de logs de auditoria</t>
  </si>
  <si>
    <t>Certifique-se de que os destinos de registro em log mantenham armazenamento adequado para cumprir o processo de gerenciamento de log de auditoria da empresa.</t>
  </si>
  <si>
    <t>Padronize a sincronização de horário</t>
  </si>
  <si>
    <t>Padronize a sincronização de horário. Configure pelo menos duas fontes de horário sincronizadas em ativos corporativos, quando houver suporte.</t>
  </si>
  <si>
    <t>Colete registros de auditoria detalhados</t>
  </si>
  <si>
    <t>Configure o registro de auditoria detalhado para ativos corporativos que contêm dados confidenciais. Inclua origem do evento, data, nome de usuário, carimbo de data/hora, endereços de origem, endereços de destino e outros elementos úteis que podem ajudar em uma investigação forense.</t>
  </si>
  <si>
    <t>Colete registros de auditoria de consulta DNS</t>
  </si>
  <si>
    <t>Colete logs de auditoria de consulta DNS em ativos corporativos, quando apropriado e compatível.</t>
  </si>
  <si>
    <t>Coletar registros de auditoria de solicitação de URL</t>
  </si>
  <si>
    <t>Colete logs de auditoria de solicitação de URL em ativos corporativos, quando apropriado e compatível.</t>
  </si>
  <si>
    <t>Coletar registros de auditoria de linha de comando</t>
  </si>
  <si>
    <t>Centralize os registros de auditoria</t>
  </si>
  <si>
    <t>Centralize, na medida do possível, a coleta e retenção de logs de auditoria em todos os ativos da empresa.</t>
  </si>
  <si>
    <t>Reter registros de auditoria</t>
  </si>
  <si>
    <t>Retenha os logs de auditoria dos ativos corporativos por no mínimo 90 dias.</t>
  </si>
  <si>
    <t>Realizar revisões de registros de auditoria</t>
  </si>
  <si>
    <t>Realize revisões de logs de auditoria para detectar anomalias ou eventos anormais que possam indicar uma ameaça potencial. Faça revisões semanalmente ou com mais frequência.</t>
  </si>
  <si>
    <t>Colete registros do provedor de serviços</t>
  </si>
  <si>
    <t>Colete logs do provedor de serviços, quando houver suporte. Exemplos de implementações incluem coleta de eventos de autenticação e autorização, eventos de criação e descarte de dados e eventos de gerenciamento de usuários.</t>
  </si>
  <si>
    <t>Proteções de e-mail e navegador da web</t>
  </si>
  <si>
    <t>Melhore as proteções e detecções de ameaças de vetores de e-mail e web, pois são oportunidades para os invasores manipularem o comportamento humano por meio do envolvimento direto.</t>
  </si>
  <si>
    <t>Garanta o uso apenas de navegadores e clientes de e-mail totalmente suportados</t>
  </si>
  <si>
    <t>Certifique-se de que apenas navegadores e clientes de e-mail totalmente suportados tenham permissão para execução na empresa, usando apenas a versão mais recente de navegadores e clientes de e-mail fornecidos pelo fornecedor.</t>
  </si>
  <si>
    <t>Use serviços de filtragem DNS</t>
  </si>
  <si>
    <t>Use serviços de filtragem de DNS em todos os ativos da empresa para bloquear o acesso a domínios maliciosos conhecidos.</t>
  </si>
  <si>
    <t>Manter e aplicar filtros de URL baseados em rede</t>
  </si>
  <si>
    <t>Aplique e atualize filtros de URL baseados em rede para impedir que um ativo corporativo se conecte a sites potencialmente maliciosos ou não aprovados. Exemplos de implementações incluem filtragem baseada em categoria, filtragem baseada em reputação ou por meio do uso de listas de bloqueio. Aplique filtros para todos os ativos corporativos.</t>
  </si>
  <si>
    <t>Restringir extensões desnecessárias ou não autorizadas de navegador e cliente de e-mail</t>
  </si>
  <si>
    <t>Restrinja, por meio da desinstalação ou da desativação, qualquer navegador não autorizado ou desnecessário ou plug-ins, extensões e aplicativos complementares de clientes de e-mail.</t>
  </si>
  <si>
    <t>Implementar DMARC</t>
  </si>
  <si>
    <t>Para diminuir a chance de e-mails falsificados ou modificados de domínios válidos, implemente a política e verificação DMARC, começando com a implementação do Sender Policy Framework (SPF) e dos padrões DomainKeys Identified Mail (DKIM).</t>
  </si>
  <si>
    <t>Bloquear tipos de arquivos desnecessários</t>
  </si>
  <si>
    <t>Bloqueie tipos de arquivos desnecessários que tentam entrar no gateway de e-mail da empresa.</t>
  </si>
  <si>
    <t>Implante e mantenha proteções antimalware de servidor de e-mail</t>
  </si>
  <si>
    <t>Implante e mantenha proteções antimalware no servidor de e-mail, como verificação de anexos e/ou sandbox.</t>
  </si>
  <si>
    <t>Defesas contra malware</t>
  </si>
  <si>
    <t>Impedir ou controlar a instalação, disseminação e execução de aplicativos, códigos ou scripts maliciosos em ativos corporativos.</t>
  </si>
  <si>
    <t>Implantar e manter software antimalware</t>
  </si>
  <si>
    <t>Implante e mantenha software antimalware em todos os ativos da empresa.</t>
  </si>
  <si>
    <t>Configurar atualizações automáticas de assinatura antimalware</t>
  </si>
  <si>
    <t>Configure atualizações automáticas para arquivos de assinatura antimalware em todos os ativos corporativos.</t>
  </si>
  <si>
    <t>Desative a execução automática e a reprodução automática para mídia removível</t>
  </si>
  <si>
    <t>Desative a funcionalidade de execução automática e execução automática para mídia removível.</t>
  </si>
  <si>
    <t>Configurar verificação antimalware automática de mídia removível</t>
  </si>
  <si>
    <t>Configure o software antimalware para verificar automaticamente a mídia removível.</t>
  </si>
  <si>
    <t>Habilite recursos antiexploração</t>
  </si>
  <si>
    <t>Ative recursos antiexploração em ativos e software corporativos, sempre que possível, como Microsoft® Data Execution Prevention (DEP), Windows® Defender Exploit Guard (WDEG) ou Apple® System Integrity Protection (SIP) e Gatekeeper™.</t>
  </si>
  <si>
    <t>Gerencie centralmente software antimalware</t>
  </si>
  <si>
    <t>Gerencie centralmente o software antimalware.</t>
  </si>
  <si>
    <t>Use software antimalware baseado em comportamento</t>
  </si>
  <si>
    <t>Use software antimalware baseado em comportamento.</t>
  </si>
  <si>
    <t>Recuperação de dados</t>
  </si>
  <si>
    <t>Estabeleça e mantenha práticas de recuperação de dados suficientes para restaurar os ativos corporativos dentro do escopo para um estado confiável e pré-incidente.</t>
  </si>
  <si>
    <t>Recuperar</t>
  </si>
  <si>
    <t>Estabeleça e mantenha um processo de recuperação de dados</t>
  </si>
  <si>
    <t xml:space="preserve">Estabeleça e mantenha um processo de recuperação de dados. No processo, aborde o escopo das atividades de recuperação de dados, a priorização da recuperação e a segurança dos dados de backup. Revise e atualize a documentação anualmente ou quando ocorrerem mudanças significativas na empresa que possam impactar esta Salvaguarda.</t>
  </si>
  <si>
    <t>Execute backups automatizados</t>
  </si>
  <si>
    <t>Execute backups automatizados de ativos corporativos dentro do escopo. Execute backups semanalmente ou com mais frequência, com base na confidencialidade dos dados.</t>
  </si>
  <si>
    <t>Proteja os dados de recuperação</t>
  </si>
  <si>
    <t>Proteja os dados de recuperação com controles equivalentes aos dados originais. Criptografia de referência ou separação de dados, com base nos requisitos.</t>
  </si>
  <si>
    <t>Estabeleça e mantenha uma instância isolada de dados de recuperação</t>
  </si>
  <si>
    <t>Estabeleça e mantenha uma instância isolada de dados de recuperação. Exemplos de implementações incluem destinos de backup de controle de versão por meio de sistemas ou serviços off-line, em nuvem ou externos.</t>
  </si>
  <si>
    <t>Teste a recuperação de dados</t>
  </si>
  <si>
    <t>Teste a recuperação de backup trimestralmente ou com mais frequência para obter uma amostra dos ativos empresariais no escopo.</t>
  </si>
  <si>
    <t>Gerenciamento de infraestrutura de rede</t>
  </si>
  <si>
    <t>Estabeleça, implemente e gerencie ativamente (rastreie, relate, corrija) dispositivos de rede, a fim de evitar que invasores explorem serviços de rede e pontos de acesso vulneráveis.</t>
  </si>
  <si>
    <t>Garanta que a infraestrutura de rede esteja atualizada</t>
  </si>
  <si>
    <t>Garanta que a infraestrutura de rede seja mantida atualizada. Exemplos de implementações incluem a execução da versão estável mais recente de software e/ou o uso de ofertas de rede como serviço (NaaS) atualmente suportadas. Revise as versões do software mensalmente ou com mais frequência para verificar o suporte do software.</t>
  </si>
  <si>
    <t>Estabeleça e mantenha uma arquitetura de rede segura</t>
  </si>
  <si>
    <t>Estabeleça e mantenha uma arquitetura de rede segura. Uma arquitetura de rede segura deve abordar, no mínimo, segmentação, privilégios mínimos e disponibilidade.</t>
  </si>
  <si>
    <t>Gerencie com segurança a infraestrutura de rede</t>
  </si>
  <si>
    <t xml:space="preserve">Gerencie com segurança a infraestrutura de rede. Exemplos de implementações incluem infraestrutura como código controlada por versão e o uso de protocolos de rede seguros, como SSH e HTTPS.</t>
  </si>
  <si>
    <t>Estabelecer e manter diagrama(s) de arquitetura</t>
  </si>
  <si>
    <t>Estabelecer e manter diagrama(s) de arquitetura e/ou outra documentação do sistema de rede. Revise e atualize a documentação anualmente ou quando ocorrerem mudanças significativas na empresa que possam impactar esta Salvaguarda.</t>
  </si>
  <si>
    <t>Centralize a autenticação, autorização e auditoria de rede (AAA)</t>
  </si>
  <si>
    <t>Centralize a rede AAA.</t>
  </si>
  <si>
    <t>Uso de gerenciamento seguro de rede e protocolos de comunicação</t>
  </si>
  <si>
    <t>Use protocolos seguros de gerenciamento de rede e comunicação (por exemplo, 802.1X, Wi-Fi Protected Access 2 (WPA2) Enterprise ou superior).</t>
  </si>
  <si>
    <t>Garanta que os dispositivos remotos utilizem uma VPN e estejam se conectando à infraestrutura AAA de uma empresa</t>
  </si>
  <si>
    <t>Exija que os usuários se autentiquem em serviços de autenticação e VPN gerenciados pela empresa antes de acessar os recursos da empresa nos dispositivos do usuário final.</t>
  </si>
  <si>
    <t>Estabelecer e manter recursos de computação dedicados para todo o trabalho administrativo</t>
  </si>
  <si>
    <t>Estabeleça e mantenha recursos de computação dedicados, separados física ou logicamente, para todas as tarefas administrativas ou tarefas que exijam acesso administrativo. Os recursos computacionais devem ser segmentados da rede primária da empresa e não ter acesso à Internet.</t>
  </si>
  <si>
    <t>Monitoramento e Defesa de Rede</t>
  </si>
  <si>
    <t>Operar processos e ferramentas para estabelecer e manter monitoramento de rede abrangente e defesa contra ameaças à segurança em toda a infraestrutura de rede e base de usuários da empresa.</t>
  </si>
  <si>
    <t>Centralize alertas de eventos de segurança</t>
  </si>
  <si>
    <t>Centralize alertas de eventos de segurança em ativos corporativos para correlação e análise de logs. A implementação das melhores práticas requer o uso de um SIEM, que inclui alertas de correlação de eventos definidos pelo fornecedor. Uma plataforma de análise de log configurada com alertas de correlação relevantes para a segurança também satisfaz esta salvaguarda.</t>
  </si>
  <si>
    <t>Implante uma solução de detecção de intrusão baseada em host</t>
  </si>
  <si>
    <t>Implante uma solução de detecção de intrusão baseada em host em ativos corporativos, quando apropriado e/ou compatível.</t>
  </si>
  <si>
    <t>Implante uma solução de detecção de intrusão na rede</t>
  </si>
  <si>
    <t>Implante uma solução de detecção de invasões de rede em ativos corporativos, quando apropriado. Exemplos de implementações incluem o uso de um sistema de detecção de intrusão de rede (NIDS) ou serviço equivalente de provedor de serviços de nuvem (CSP).</t>
  </si>
  <si>
    <t>Execute a filtragem de tráfego entre segmentos de rede</t>
  </si>
  <si>
    <t>Execute a filtragem de tráfego entre segmentos de rede, quando apropriado.</t>
  </si>
  <si>
    <t>Gerencie o controle de acesso para ativos remotos</t>
  </si>
  <si>
    <t xml:space="preserve">Gerencie o controle de acesso para ativos conectados remotamente aos recursos da empresa. Determine a quantidade de acesso aos recursos corporativos com base em: software antimalware atualizado instalado, conformidade da configuração com o processo de configuração seguro da empresa e garantia de que o sistema operacional e os aplicativos estejam atualizados.</t>
  </si>
  <si>
    <t xml:space="preserve">Colete registros de fluxo de tráfego de rede</t>
  </si>
  <si>
    <t>Colete logs de fluxo de tráfego de rede e/ou tráfego de rede para revisar e alertar sobre dispositivos de rede.</t>
  </si>
  <si>
    <t>Implante uma solução de prevenção de invasões baseada em host</t>
  </si>
  <si>
    <t xml:space="preserve">Implante uma solução de prevenção de invasões baseada em host em ativos corporativos, quando apropriado e/ou suportado. Exemplos de implementações incluem o uso de um cliente Endpoint Detection and Response (EDR) ou agente IPS baseado em host.</t>
  </si>
  <si>
    <t>Implante uma solução de prevenção de invasões de rede</t>
  </si>
  <si>
    <t>Implante uma solução de prevenção de invasões de rede, quando apropriado. Exemplos de implementações incluem o uso de um Sistema de Prevenção de Intrusões de Rede (NIPS) ou serviço CSP equivalente.</t>
  </si>
  <si>
    <t>Implantar controle de acesso em nível de porta</t>
  </si>
  <si>
    <t>Implante o controle de acesso em nível de porta. O controle de acesso em nível de porta utiliza 802.1x ou protocolos de controle de acesso de rede semelhantes, como certificados, e pode incorporar autenticação de usuário e/ou dispositivo.</t>
  </si>
  <si>
    <t>Execute a filtragem da camada de aplicativo</t>
  </si>
  <si>
    <t>Execute a filtragem da camada de aplicativo. Exemplos de implementações incluem um proxy de filtragem, firewall de camada de aplicativo ou gateway.</t>
  </si>
  <si>
    <t>Ajuste os limites de alerta de eventos de segurança</t>
  </si>
  <si>
    <t>Ajuste os limites de alerta de eventos de segurança mensalmente ou com mais frequência.</t>
  </si>
  <si>
    <t>Conscientização sobre segurança e treinamento de habilidades</t>
  </si>
  <si>
    <t>Estabelecer e manter um programa de conscientização de segurança para influenciar o comportamento da força de trabalho para que sejam conscientes da segurança e devidamente qualificados para reduzir os riscos de segurança cibernética para a empresa.</t>
  </si>
  <si>
    <t>N / D</t>
  </si>
  <si>
    <t>Estabeleça e mantenha um programa de conscientização sobre segurança</t>
  </si>
  <si>
    <t>Estabelecer e manter um programa de conscientização de segurança. O objetivo de um programa de conscientização de segurança é educar a força de trabalho da empresa sobre como interagir com os ativos e dados da empresa de maneira segura. Realizar treinamento no local de trabalho e, no mínimo, anualmente. Revise e atualize o conteúdo anualmente ou quando ocorrerem mudanças empresariais significativas que possam impactar esta Salvaguarda.</t>
  </si>
  <si>
    <t>Treinar membros da força de trabalho para reconhecer ataques de engenharia social</t>
  </si>
  <si>
    <t>Treine os membros da força de trabalho para reconhecer ataques de engenharia social, como phishing, pré-envio de mensagens de texto e utilização não autorizada.</t>
  </si>
  <si>
    <t>Treine os membros da força de trabalho sobre as melhores práticas de autenticação</t>
  </si>
  <si>
    <t>Treine os membros da força de trabalho sobre as melhores práticas de autenticação. Os tópicos de exemplo incluem MFA, composição de senha e gerenciamento de credenciais.</t>
  </si>
  <si>
    <t>Treinar a força de trabalho nas melhores práticas de tratamento de dados</t>
  </si>
  <si>
    <t>Treine os membros da força de trabalho sobre como identificar e armazenar, transferir, arquivar e destruir adequadamente dados confidenciais. Isso também inclui treinar os membros da força de trabalho sobre as melhores práticas para telas e mesas limpas, como bloquear a tela quando eles se afastam dos ativos da empresa, apagar quadros brancos físicos e virtuais no final das reuniões e armazenar dados e ativos com segurança.</t>
  </si>
  <si>
    <t>Treine os membros da força de trabalho sobre as causas da exposição não intencional de dados</t>
  </si>
  <si>
    <t>Treine os membros da força de trabalho para estarem cientes das causas da exposição não intencional de dados. Exemplos de tópicos incluem entrega incorreta de dados confidenciais, perda de um dispositivo portátil do usuário final ou publicação de dados para públicos não intencionais.</t>
  </si>
  <si>
    <t>Treinar membros da força de trabalho para reconhecer e relatar incidentes de segurança</t>
  </si>
  <si>
    <t>Treine os membros da força de trabalho para serem capazes de reconhecer um incidente potencial e relatar tal incidente.</t>
  </si>
  <si>
    <t>Treinar a força de trabalho sobre como identificar e relatar se seus ativos corporativos estão faltando atualizações de segurança</t>
  </si>
  <si>
    <t>Treine a força de trabalho para entender como verificar e relatar patches de software desatualizados ou quaisquer falhas em processos e ferramentas automatizados. Parte desse treinamento deve incluir a notificação ao pessoal de TI sobre quaisquer falhas em processos e ferramentas automatizados.</t>
  </si>
  <si>
    <t>Treinar a força de trabalho sobre os perigos da conexão e transmissão de dados empresariais em redes inseguras</t>
  </si>
  <si>
    <t>Treine os membros da força de trabalho sobre os perigos de conectar-se e transmitir dados através de redes inseguras para atividades empresariais. Se a empresa tiver trabalhadores remotos, o treinamento deverá incluir orientações para garantir que todos os usuários configurem com segurança sua infraestrutura de rede doméstica.</t>
  </si>
  <si>
    <t>Conduza treinamento de conscientização e habilidades de segurança específicas para funções</t>
  </si>
  <si>
    <t>Conduza treinamento de conscientização e habilidades de segurança específicas para funções. Exemplos de implementações incluem cursos de administração de sistemas seguros para profissionais de TI, treinamento de conscientização e prevenção de vulnerabilidades OWASP® Top 10 para desenvolvedores de aplicativos da web e treinamento avançado de conscientização em engenharia social para funções de alto perfil.</t>
  </si>
  <si>
    <t>Gestão de Provedores de Serviços</t>
  </si>
  <si>
    <t>Desenvolva um processo para avaliar os provedores de serviços que possuem dados confidenciais ou são responsáveis ​​pelas plataformas ou processos de TI críticos de uma empresa, para garantir que esses provedores estejam protegendo essas plataformas e dados de forma adequada.</t>
  </si>
  <si>
    <t>Estabelecer e manter um inventário de provedores de serviços</t>
  </si>
  <si>
    <t xml:space="preserve">Estabelecer e manter um inventário de prestadores de serviços. O inventário deve listar todos os provedores de serviços conhecidos, incluir classificações e designar um contato empresarial para cada provedor de serviços. Revise e atualize o inventário anualmente ou quando ocorrerem mudanças significativas na empresa que possam impactar esta Salvaguarda.</t>
  </si>
  <si>
    <t>Estabelecer e manter uma política de gerenciamento de provedores de serviços</t>
  </si>
  <si>
    <t>Estabelecer e manter uma política de gerenciamento de provedores de serviços. Garantir que a política aborde a classificação, inventário, avaliação, monitorização e desmantelamento de prestadores de serviços. Revise e atualize a política anualmente ou quando ocorrerem mudanças significativas na empresa que possam impactar esta Salvaguarda.</t>
  </si>
  <si>
    <t>Classificar provedores de serviços</t>
  </si>
  <si>
    <t>Classifique os prestadores de serviços. A consideração de classificação pode incluir uma ou mais características, como sensibilidade dos dados, volume de dados, requisitos de disponibilidade, regulamentos aplicáveis, risco inerente e risco mitigado. Atualizar e revisar as classificações anualmente ou quando ocorrerem mudanças significativas na empresa que possam impactar esta Salvaguarda.</t>
  </si>
  <si>
    <t>Certifique-se de que os contratos do provedor de serviços incluam requisitos de segurança</t>
  </si>
  <si>
    <t>Certifique-se de que os contratos dos prestadores de serviços incluam requisitos de segurança. Exemplos de requisitos podem incluir requisitos mínimos do programa de segurança, notificação e resposta a incidentes de segurança e/ou violação de dados, requisitos de criptografia de dados e compromissos de descarte de dados. Esses requisitos de segurança devem ser consistentes com a política de gerenciamento do provedor de serviços da empresa. Revise os contratos dos prestadores de serviços anualmente para garantir que os contratos não faltem aos requisitos de segurança.</t>
  </si>
  <si>
    <t>Avalie os provedores de serviços</t>
  </si>
  <si>
    <t>Avalie os provedores de serviços consistentes com a política de gerenciamento de provedores de serviços da empresa. O escopo da avaliação pode variar com base na(s) classificação(ões) e pode incluir a revisão de relatórios de avaliação padronizados, como o Controle da Organização de Serviços 2 (SOC 2) e o Atestado de Conformidade (AoC) da Indústria de Cartões de Pagamento (PCI), questionários personalizados ou outros adequadamente processos rigorosos. Reavaliar os prestadores de serviços anualmente, no mínimo, ou com contratos novos e renovados.</t>
  </si>
  <si>
    <t>Monitore prestadores de serviços</t>
  </si>
  <si>
    <t>Monitore os provedores de serviços consistentes com a política de gerenciamento de provedores de serviços da empresa. O monitoramento pode incluir a reavaliação periódica da conformidade do provedor de serviços, o monitoramento das notas de versão do provedor de serviços e o monitoramento da dark web.</t>
  </si>
  <si>
    <t>Provedores de serviços de desativação segura</t>
  </si>
  <si>
    <t xml:space="preserve">Desative prestadores de serviços com segurança. Exemplos de considerações incluem a desativação de contas de usuários e serviços, o encerramento de fluxos de dados e o descarte seguro de dados corporativos em sistemas de provedores de serviços.</t>
  </si>
  <si>
    <t>Segurança de software de aplicação</t>
  </si>
  <si>
    <t>Gerencie o ciclo de vida de segurança de software desenvolvido, hospedado ou adquirido internamente para prevenir, detectar e corrigir pontos fracos de segurança antes que eles possam afetar a empresa.</t>
  </si>
  <si>
    <t>Estabeleça e mantenha um processo seguro de desenvolvimento de aplicativos</t>
  </si>
  <si>
    <t>Estabeleça e mantenha um processo seguro de desenvolvimento de aplicativos. No processo, aborde itens como: padrões de design de aplicativos seguros, práticas de codificação seguras, treinamento de desenvolvedores, gerenciamento de vulnerabilidades, segurança de código de terceiros e procedimentos de teste de segurança de aplicativos. Revise e atualize a documentação anualmente ou quando ocorrerem mudanças significativas na empresa que possam impactar esta Salvaguarda.</t>
  </si>
  <si>
    <t>Estabeleça e mantenha um processo para aceitar e resolver vulnerabilidades de software</t>
  </si>
  <si>
    <t xml:space="preserve">Estabelecer e manter um processo para aceitar e abordar relatórios de vulnerabilidades de software, incluindo o fornecimento de um meio para entidades externas relatarem. O processo deve incluir itens como: uma política de tratamento de vulnerabilidades que identifique o processo de relatório, a parte responsável pelo tratamento de relatórios de vulnerabilidade e um processo para admissão, atribuição, remediação e testes de remediação. Como parte do processo, use um sistema de rastreamento de vulnerabilidades que inclua classificações de gravidade e métricas para medir o tempo de identificação, análise e correção de vulnerabilidades. Revise e atualize a documentação anualmente ou quando ocorrerem mudanças significativas na empresa que possam impactar esta Salvaguarda. Os desenvolvedores de aplicativos terceirizados precisam considerar esta uma política externa que ajuda a definir expectativas para as partes interessadas externas.</t>
  </si>
  <si>
    <t>Execute análise de causa raiz em vulnerabilidades de segurança</t>
  </si>
  <si>
    <t>Execute análises de causa raiz em vulnerabilidades de segurança. Ao revisar vulnerabilidades, a análise de causa raiz é a tarefa de avaliar problemas subjacentes que criam vulnerabilidades no código e permite que as equipes de desenvolvimento vão além de apenas corrigir vulnerabilidades individuais à medida que surgem.</t>
  </si>
  <si>
    <t>Estabeleça e gerencie um inventário atualizado de componentes de terceiros usados ​​no desenvolvimento, geralmente chamados de “lista de materiais”, bem como componentes programados para uso futuro. Este inventário deve incluir quaisquer riscos que cada componente de terceiros possa representar. Avalie a lista pelo menos mensalmente para identificar quaisquer alterações ou atualizações nesses componentes e valide se o componente ainda tem suporte.</t>
  </si>
  <si>
    <t>Use componentes de software de terceiros atualizados e confiáveis</t>
  </si>
  <si>
    <t>Use componentes de software de terceiros atualizados e confiáveis. Quando possível, escolha estruturas e bibliotecas estabelecidas e comprovadas que forneçam segurança adequada. Adquira esses componentes de fontes confiáveis ​​ou avalie vulnerabilidades no software antes de usá-lo.</t>
  </si>
  <si>
    <t>Estabeleça e mantenha um sistema e processo de classificação de gravidade para vulnerabilidades de aplicativos</t>
  </si>
  <si>
    <t>Estabeleça e mantenha um sistema e processo de classificação de gravidade para vulnerabilidades de aplicativos que facilite a priorização da ordem em que as vulnerabilidades descobertas são corrigidas. Este processo inclui a definição de um nível mínimo de aceitabilidade de segurança para liberação de código ou aplicativos. As classificações de gravidade oferecem uma forma sistemática de triagem de vulnerabilidades que melhora o gerenciamento de riscos e ajuda a garantir que os bugs mais graves sejam corrigidos primeiro. Revise e atualize o sistema e o processo anualmente.</t>
  </si>
  <si>
    <t>Use modelos de configuração de proteção padrão para infraestrutura de aplicativos</t>
  </si>
  <si>
    <t>Use modelos de configuração de proteção padrão recomendados pelo setor para componentes de infraestrutura de aplicativos. Isso inclui servidores subjacentes, bancos de dados e servidores web e se aplica a contêineres de nuvem, componentes de plataforma como serviço (PaaS) e componentes SaaS. Não permita que software desenvolvido internamente enfraqueça o fortalecimento da configuração.</t>
  </si>
  <si>
    <t>Sistemas separados de produção e não produção</t>
  </si>
  <si>
    <t>Mantenha ambientes separados para sistemas de produção e não produção.</t>
  </si>
  <si>
    <t>Treine desenvolvedores em conceitos de segurança de aplicativos e codificação segura</t>
  </si>
  <si>
    <t>Certifique-se de que todo o pessoal de desenvolvimento de software receba treinamento para escrever código seguro para seu ambiente de desenvolvimento e responsabilidades específicos. O treinamento pode incluir princípios gerais de segurança e práticas padrão de segurança de aplicativos. Realize treinamentos pelo menos anualmente e projete de forma a promover a segurança dentro da equipe de desenvolvimento e construir uma cultura de segurança entre os desenvolvedores.</t>
  </si>
  <si>
    <t>Aplicar princípios de design seguro em arquiteturas de aplicativos</t>
  </si>
  <si>
    <t>Aplique princípios de design seguro em arquiteturas de aplicativos. Os princípios de design seguro incluem o conceito de privilégio mínimo e a aplicação de mediação para validar cada operação realizada pelo usuário, promovendo o conceito de "nunca confiar na entrada do usuário". Os exemplos incluem garantir que a verificação explícita de erros seja executada e documentada para todas as entradas, inclusive quanto ao tamanho, tipo de dados e intervalos ou formatos aceitáveis. O design seguro também significa minimizar a superfície de ataque à infraestrutura de aplicativos, como desligar portas e serviços desprotegidos, remover programas e arquivos desnecessários e renomear ou remover contas padrão.</t>
  </si>
  <si>
    <t>Aproveite módulos ou serviços avaliados para componentes de segurança de aplicativos</t>
  </si>
  <si>
    <t>Aproveite módulos ou serviços verificados para componentes de segurança de aplicativos, como gerenciamento de identidade, criptografia, auditoria e registro em log. O uso de recursos da plataforma em funções críticas de segurança reduzirá a carga de trabalho dos desenvolvedores e minimizará a probabilidade de erros de design ou implementação. Os sistemas operacionais modernos fornecem mecanismos eficazes para identificação, autenticação e autorização e disponibilizam esses mecanismos para aplicativos. Use apenas algoritmos de criptografia padronizados, atualmente aceitos e amplamente revisados. Os sistemas operacionais também fornecem mecanismos para criar e manter logs de auditoria seguros.</t>
  </si>
  <si>
    <t>Implementar verificações de segurança em nível de código</t>
  </si>
  <si>
    <t>Aplique ferramentas de análise estática e dinâmica dentro do ciclo de vida do aplicativo para verificar se as práticas de codificação segura estão sendo seguidas.</t>
  </si>
  <si>
    <t>Conduza testes de penetração de aplicativos</t>
  </si>
  <si>
    <t>Realize testes de penetração de aplicativos. Para aplicativos críticos, os testes de penetração autenticados são mais adequados para encontrar vulnerabilidades na lógica de negócios do que a varredura de código e os testes de segurança automatizados. O teste de penetração depende da habilidade do testador para manipular manualmente um aplicativo como um usuário autenticado e não autenticado.</t>
  </si>
  <si>
    <t>Conduzir modelagem de ameaças</t>
  </si>
  <si>
    <t>Conduzir modelagem de ameaças. A modelagem de ameaças é o processo de identificação e resolução de falhas de design de segurança de aplicativos dentro de um design, antes da criação do código. É conduzido por indivíduos especialmente treinados que avaliam o design do aplicativo e avaliam os riscos de segurança para cada ponto de entrada e nível de acesso. O objetivo é mapear a aplicação, a arquitetura e a infraestrutura de forma estruturada para compreender seus pontos fracos.</t>
  </si>
  <si>
    <t>Gerenciamento de resposta a incidentes</t>
  </si>
  <si>
    <t>Estabeleça um programa para desenvolver e manter uma capacidade de resposta a incidentes (por exemplo, políticas, planos, procedimentos, funções definidas, treinamento e comunicações) para preparar, detectar e responder rapidamente a um ataque.</t>
  </si>
  <si>
    <t>Designar pessoal para gerenciar o tratamento de incidentes</t>
  </si>
  <si>
    <t>Designe uma pessoa-chave e pelo menos um backup que gerenciará o processo de tratamento de incidentes da empresa. O pessoal de gestão é responsável pela coordenação e documentação dos esforços de resposta e recuperação de incidentes e pode consistir em funcionários internos da empresa, fornecedores terceirizados ou uma abordagem híbrida. Se estiver usando um fornecedor terceirizado, designe pelo menos uma pessoa interna da empresa para supervisionar qualquer trabalho de terceiros. Revise anualmente ou quando ocorrerem mudanças significativas na empresa que possam impactar esta Salvaguarda.</t>
  </si>
  <si>
    <t>Estabelecer e manter informações de contato para relatar incidentes de segurança</t>
  </si>
  <si>
    <t>Estabeleça e mantenha informações de contato para partes que precisam ser informadas sobre incidentes de segurança. Os contatos podem incluir funcionários internos, fornecedores terceirizados, autoridades policiais, provedores de seguros cibernéticos, agências governamentais relevantes, parceiros do Centro de Análise e Compartilhamento de Informações (ISAC) ou outras partes interessadas. Verifique os contatos anualmente para garantir que as informações estejam atualizadas.</t>
  </si>
  <si>
    <t>Estabeleça e mantenha um processo empresarial para relatar incidentes</t>
  </si>
  <si>
    <t>Estabeleça e mantenha um processo empresarial para a força de trabalho relatar incidentes de segurança. O processo inclui o prazo do relatório, o pessoal a quem reportar, o mecanismo de reporte e as informações mínimas a serem reportadas. Certifique-se de que o processo esteja disponível publicamente para toda a força de trabalho. Revise anualmente ou quando ocorrerem mudanças significativas na empresa que possam impactar esta Salvaguarda.</t>
  </si>
  <si>
    <t>Estabeleça e mantenha um processo de resposta a incidentes</t>
  </si>
  <si>
    <t>Estabeleça e mantenha um processo de resposta a incidentes que aborde funções e responsabilidades, requisitos de conformidade e um plano de comunicação. Revise anualmente ou quando ocorrerem mudanças significativas na empresa que possam impactar esta Salvaguarda.</t>
  </si>
  <si>
    <t>Atribuir funções e responsabilidades principais</t>
  </si>
  <si>
    <t>Atribua funções e responsabilidades importantes para a resposta a incidentes, incluindo pessoal jurídico, de TI, segurança da informação, instalações, relações públicas, recursos humanos, respondedores de incidentes e analistas, conforme aplicável. Revise anualmente ou quando ocorrerem mudanças significativas na empresa que possam impactar esta Salvaguarda.</t>
  </si>
  <si>
    <t>Definir mecanismos de comunicação durante a resposta a incidentes</t>
  </si>
  <si>
    <t>Determine quais mecanismos primários e secundários serão usados ​​para comunicar e relatar durante um incidente de segurança. Os mecanismos podem incluir telefonemas, e-mails ou cartas. Lembre-se de que determinados mecanismos, como e-mails, podem ser afetados durante um incidente de segurança. Revise anualmente ou quando ocorrerem mudanças significativas na empresa que possam impactar esta Salvaguarda.</t>
  </si>
  <si>
    <t>Conduza exercícios de resposta a incidentes de rotina</t>
  </si>
  <si>
    <t>Planejar e conduzir exercícios e cenários rotineiros de resposta a incidentes para o pessoal-chave envolvido no processo de resposta a incidentes, a fim de se preparar para responder a incidentes do mundo real. Os exercícios precisam testar canais de comunicação, tomada de decisões e fluxos de trabalho. Realize testes anualmente, no mínimo.</t>
  </si>
  <si>
    <t>Conduzir análises pós-incidente</t>
  </si>
  <si>
    <t>Conduza análises pós-incidente. As revisões pós-incidentes ajudam a prevenir a recorrência de incidentes através da identificação de lições aprendidas e ações de acompanhamento.</t>
  </si>
  <si>
    <t>Estabelecer e manter limites para incidentes de segurança</t>
  </si>
  <si>
    <t>Estabelecer e manter limites de incidentes de segurança, incluindo, no mínimo, a diferenciação entre um incidente e um evento. Os exemplos podem incluir: atividade anormal, vulnerabilidade de segurança, fraqueza de segurança, violação de dados, incidente de privacidade, etc. Revise anualmente ou quando ocorrerem mudanças significativas na empresa que possam impactar esta salvaguarda.</t>
  </si>
  <si>
    <t>Teste de penetração</t>
  </si>
  <si>
    <t>Teste a eficácia e a resiliência dos ativos empresariais identificando e explorando pontos fracos nos controles (pessoas, processos e tecnologia) e simulando os objetivos e ações de um invasor.</t>
  </si>
  <si>
    <t>Estabelecer e manter um programa de testes de penetração</t>
  </si>
  <si>
    <t>Estabeleça e mantenha um programa de testes de penetração apropriado ao tamanho, complexidade e maturidade da empresa. As características do programa de teste de penetração incluem escopo, como rede, aplicativo da web, interface de programação de aplicativos (API), serviços hospedados e controles de instalações físicas; frequência; limitações, como horários aceitáveis ​​e tipos de ataque excluídos; informações de ponto de contato; remediação, como a forma como as descobertas serão encaminhadas internamente; e requisitos retrospectivos.</t>
  </si>
  <si>
    <t>Realize testes periódicos de penetração externa</t>
  </si>
  <si>
    <t>Realize testes de penetração externos periódicos com base nos requisitos do programa, pelo menos uma vez por ano. Os testes de penetração externos devem incluir reconhecimento empresarial e ambiental para detectar informações exploráveis. O teste de penetração requer habilidades e experiência especializadas e deve ser conduzido por uma pessoa qualificada. O teste pode ser caixa transparente ou caixa opaca.</t>
  </si>
  <si>
    <t>Corrigir resultados do teste de penetração</t>
  </si>
  <si>
    <t>Corrija as descobertas dos testes de penetração com base na política da empresa para escopo e priorização de correção.</t>
  </si>
  <si>
    <t>Validar medidas de segurança</t>
  </si>
  <si>
    <t>Valide as medidas de segurança após cada teste de penetração. Se considerado necessário, modifique os conjuntos de regras e capacidades para detectar as técnicas utilizadas durante os testes.</t>
  </si>
  <si>
    <t>Realize testes periódicos de penetração interna</t>
  </si>
  <si>
    <t>Realize testes de penetração internos periódicos com base nos requisitos do programa, pelo menos uma vez por ano. O teste pode ser caixa transparente ou caixa opaca.</t>
  </si>
  <si>
    <t>NIST CSF</t>
  </si>
  <si>
    <t>Política definida</t>
  </si>
  <si>
    <t>Controle Implementado</t>
  </si>
  <si>
    <t>Controle Automatizado ou Tecnicamente Aplicado</t>
  </si>
  <si>
    <t>Controle reportado ao negócio</t>
  </si>
  <si>
    <t>Status da política</t>
  </si>
  <si>
    <t>Nenhuma política</t>
  </si>
  <si>
    <t>Política Informal</t>
  </si>
  <si>
    <t>Política Escrita Parcial</t>
  </si>
  <si>
    <t>Política Escrita</t>
  </si>
  <si>
    <t>Política escrita aprovada</t>
  </si>
  <si>
    <t>Status de implementação</t>
  </si>
  <si>
    <t>Não implementado</t>
  </si>
  <si>
    <t>Partes da política implementadas</t>
  </si>
  <si>
    <t>Implementado em alguns sistemas</t>
  </si>
  <si>
    <t>Implementado na maioria dos sistemas</t>
  </si>
  <si>
    <t>Implementado em todos os sistemas</t>
  </si>
  <si>
    <t>Status de automação</t>
  </si>
  <si>
    <t>Não automatizado</t>
  </si>
  <si>
    <t>Partes da política automatizadas</t>
  </si>
  <si>
    <t>Automatizado em alguns sistemas</t>
  </si>
  <si>
    <t>Automatizado na maioria dos sistemas</t>
  </si>
  <si>
    <t>Automatizado em todos os sistemas</t>
  </si>
  <si>
    <t>Status do relatório</t>
  </si>
  <si>
    <t>Não reportado</t>
  </si>
  <si>
    <t>Partes da política relatadas</t>
  </si>
  <si>
    <t>Relatado em alguns sistemas</t>
  </si>
  <si>
    <t>Relatado na maioria dos sistemas</t>
  </si>
  <si>
    <t>Relatado em todos os sistemas</t>
  </si>
  <si>
    <t>Grupo de Implementação</t>
  </si>
  <si>
    <t>Não aplicável</t>
  </si>
  <si>
    <t>EU IA</t>
  </si>
  <si>
    <t>Detalhe de controle CIS</t>
  </si>
  <si>
    <t>Porcentagem endereçada</t>
  </si>
  <si>
    <t>Instruções - Leia-me primeiro.</t>
  </si>
  <si>
    <t>Definições de campo</t>
  </si>
  <si>
    <t>Esses padrões para a função da Estrutura de Segurança Cibernética do NIST. Estas funções foram definidas pelo NIST no CSF ​​e atuam como características de controle.</t>
  </si>
  <si>
    <t>Sensor ou linha de base</t>
  </si>
  <si>
    <t>Política aprovada</t>
  </si>
  <si>
    <t>Controle Automatizado</t>
  </si>
  <si>
    <t>Todas as políticas aprovadas:</t>
  </si>
  <si>
    <t>Todos os controles implementados:</t>
  </si>
  <si>
    <t>Todos os controles automatizados:</t>
  </si>
  <si>
    <t>Todos os controles relatados:</t>
  </si>
  <si>
    <t>Porcentagem total concluída:</t>
  </si>
  <si>
    <t>Todos os controles automatizados</t>
  </si>
  <si>
    <t>Todos os controles relatados</t>
  </si>
  <si>
    <t>Atividade ATT&amp;CK</t>
  </si>
  <si>
    <t>Capacidade Preventiva</t>
  </si>
  <si>
    <t>Capacidade de detetive</t>
  </si>
  <si>
    <t>Pontuações do Grupo de Implementação</t>
  </si>
  <si>
    <t>Acesso Inicial</t>
  </si>
  <si>
    <t>Grupo 1</t>
  </si>
  <si>
    <t>Grupo #2</t>
  </si>
  <si>
    <t>Grupo #3</t>
  </si>
  <si>
    <t>Execução</t>
  </si>
  <si>
    <t>Persistência</t>
  </si>
  <si>
    <t>Escalação de privilégios</t>
  </si>
  <si>
    <t>Evasão de Defesa</t>
  </si>
  <si>
    <t>Acesso a credenciais</t>
  </si>
  <si>
    <t>Descoberta</t>
  </si>
  <si>
    <t>Movimento lateral</t>
  </si>
  <si>
    <t>Coleção</t>
  </si>
  <si>
    <t>Comando e controle</t>
  </si>
  <si>
    <t>Exfiltração</t>
  </si>
  <si>
    <t>Nivel de maturidade:</t>
  </si>
  <si>
    <t>Descrição:</t>
  </si>
  <si>
    <t>Pontuação:</t>
  </si>
  <si>
    <t>Nível um</t>
  </si>
  <si>
    <t>Políticas concluídas</t>
  </si>
  <si>
    <t>Nível Dois</t>
  </si>
  <si>
    <t>Controles 1-5 implementados</t>
  </si>
  <si>
    <t>Nível Três</t>
  </si>
  <si>
    <t>Nível Quatro</t>
  </si>
  <si>
    <t>Nível Cinco</t>
  </si>
  <si>
    <t>Classificação de maturidade*:</t>
  </si>
  <si>
    <t>*A classificação está numa escala de 0 a 5.</t>
  </si>
  <si>
    <t>Ferramenta de avaliação inicial de controles CIS (v8.0b)</t>
  </si>
  <si>
    <t>Sistema de inventário e descoberta de ativos</t>
  </si>
  <si>
    <t>Sistema de gerenciamento de registros</t>
  </si>
  <si>
    <t>Inventário de software e sistema de descoberta</t>
  </si>
  <si>
    <t>Sistema de controle de aplicativos</t>
  </si>
  <si>
    <t>Sistema de inventário de dados</t>
  </si>
  <si>
    <t>Sistema de gerenciamento de acesso</t>
  </si>
  <si>
    <t>Programa de Segurança Física</t>
  </si>
  <si>
    <t>Sistema de proteção de mídia removível</t>
  </si>
  <si>
    <t>Sistema de gerenciamento de configuração</t>
  </si>
  <si>
    <t>Sistema de Segmentação e Controle de Rede</t>
  </si>
  <si>
    <t>Sistema de filtragem de limite</t>
  </si>
  <si>
    <t>Sistema de gerenciamento de dispositivos de rede</t>
  </si>
  <si>
    <t>Sistema de proteção de endpoint</t>
  </si>
  <si>
    <t>Sistema de gerenciamento de contas privilegiadas</t>
  </si>
  <si>
    <t>Sistema de filtragem da web</t>
  </si>
  <si>
    <t>Sistema de gerenciamento de identidade</t>
  </si>
  <si>
    <t>Sistema de gerenciamento de vulnerabilidades</t>
  </si>
  <si>
    <t>Sistema de gerenciamento de patches</t>
  </si>
  <si>
    <t>Sistema de filtragem de e-mail</t>
  </si>
  <si>
    <t>Sistema de backup e recuperação</t>
  </si>
  <si>
    <t>Sistema de acesso remoto</t>
  </si>
  <si>
    <t>Programa de Educação e Conscientização</t>
  </si>
  <si>
    <t>Programa de gerenciamento de terceiros</t>
  </si>
  <si>
    <t>Padrões de desenvolvimento de software</t>
  </si>
  <si>
    <t>Sistema de análise de código estático</t>
  </si>
  <si>
    <t>Programa de Gestão de Auditoria</t>
  </si>
  <si>
    <t>Programa de gerenciamento de incidentes</t>
  </si>
  <si>
    <t>IG3 completo</t>
  </si>
  <si>
    <t>IG2 completo</t>
  </si>
  <si>
    <t>IG1 completo</t>
  </si>
  <si>
    <t>Este é o número de identificação do Controle CIS que contém a salvaguarda específica conforme incluída na documentação dos Controles CIS.</t>
  </si>
  <si>
    <t>Este é o número de identificação da referência específica do CIS Control Safeguard, conforme incluído na documentação do CIS Controls.</t>
  </si>
  <si>
    <t>Se a Salvaguarda fizer parte do grupo de implementação 1.</t>
  </si>
  <si>
    <t>Este é o tipo de sistema técnico ou linha de base que acreditamos ser necessário para implementar a Salvaguarda específica.</t>
  </si>
  <si>
    <t>Esta questão determina se a organização tem atualmente uma política definida que indica que ela deveria implementar a Salvaguarda definida.</t>
  </si>
  <si>
    <t>Esta questão determina se a organização implementou ou não esta salvaguarda e até que ponto o controlo foi implementado.</t>
  </si>
  <si>
    <t>Esta questão determina se a organização automatizou atualmente ou não a implementação desta Salvaguarda e até que ponto o controle foi automatizado.</t>
  </si>
  <si>
    <t>Esta questão determina se a organização está ou não reportando esta Salvaguarda aos representantes empresariais e até que ponto o controlo foi reportado.</t>
  </si>
  <si>
    <t>O objetivo desta ferramenta é fornecer às organizações uma ferramenta simples para realizar uma avaliação inicial do seu nível de maturidade de garantia de informação com base nos controles definidos pelos Controles CIS. Para utilizar esta ferramenta, o avaliador deve apenas preencher as respostas às listas de perguntas do menu suspenso na planilha "Controles V8". Ao escolher uma opção suspensa para cada salvaguarda, a ferramenta de avaliação gerará automaticamente pontuações e nível de maturidade com base nas respostas a cada pergunta. Com base nas respostas a cada pergunta, a planilha do painel será preenchida automaticamente com as pontuações gerais do nível de maturidade da organização como um todo. Essas pontuações podem, portanto, ser usadas para medir o progresso da organização e qual porcentagem dos Controles CIS ela está seguindo atualmente. Idealmente, a longo prazo, as organizações implementariam ferramentas que automatizassem a recolha destas informações, mas, entretanto, esta ferramenta pode ser usada para ajudar a iniciar o processo de avaliação manual do nível de maturidade da organização.</t>
  </si>
  <si>
    <t>Isso define o grupo mínimo de implementação relacionado a cada salvaguarda individual.</t>
  </si>
  <si>
    <t>Se a Salvaguarda fizer parte do grupo de implementação 2 (e, portanto, do grupo de implementação implícito 1).</t>
  </si>
  <si>
    <t>Se a Salvaguarda fizer parte do grupo de implementação 3 (e, portanto, dos grupos de implementação implícitos 1 e 2).</t>
  </si>
  <si>
    <t>Este é o detalhe por trás de cada Controle e Salvaguarda específico, conforme definido pela documentação de Controles do CIS.</t>
  </si>
  <si>
    <t>Título abreviado de cada Controle e Salvaguarda conforme definido pela documentação de Controles do CIS.</t>
  </si>
  <si>
    <t>Este é o tipo de ativo para o qual cada salvaguarda específica é relevante.</t>
  </si>
  <si>
    <t>Este trabalho é um derivado da "Ferramenta de avaliação inicial de controles CIS" da AuditScripts sob uma licença internacional Creative Commons Attribution-ShareAlike 4.0. Este trabalho está licenciado sob uma Licença Creative Commons Atribuição-Compartilhamento pela mesma Licença 4.0 Internacional de Martin Sohn Christensen (martinsohn.dk).</t>
  </si>
  <si>
    <r>
      <t>Criptografe dados em dispositivos de usuários finais que contenham dados confidenciais. Exemplos de implementações podem incluir: Windows BitLocker</t>
    </r>
    <r>
      <rPr>
        <vertAlign val="superscript"/>
        <sz val="11"/>
        <color theme="1"/>
        <rFont val="Arial"/>
        <family val="2"/>
      </rPr>
      <t>®</t>
    </r>
    <r>
      <rPr>
        <sz val="11"/>
        <color theme="1"/>
        <rFont val="Arial"/>
        <family val="2"/>
      </rPr>
      <t>, Apple FileVault</t>
    </r>
    <r>
      <rPr>
        <vertAlign val="superscript"/>
        <sz val="11"/>
        <color theme="1"/>
        <rFont val="Arial"/>
        <family val="2"/>
      </rPr>
      <t>®</t>
    </r>
    <r>
      <rPr>
        <sz val="11"/>
        <color theme="1"/>
        <rFont val="Arial"/>
        <family val="2"/>
      </rPr>
      <t>, Linux</t>
    </r>
    <r>
      <rPr>
        <vertAlign val="superscript"/>
        <sz val="11"/>
        <color theme="1"/>
        <rFont val="Arial"/>
        <family val="2"/>
      </rPr>
      <t>®</t>
    </r>
    <r>
      <rPr>
        <sz val="11"/>
        <color theme="1"/>
        <rFont val="Arial"/>
        <family val="2"/>
      </rPr>
      <t xml:space="preserve">dm-cripta.</t>
    </r>
  </si>
  <si>
    <r>
      <t>Registre o acesso a dados confidenciais, incluindo modificação e descarte.</t>
    </r>
    <r>
      <rPr>
        <sz val="11"/>
        <color rgb="FFFF5630"/>
        <rFont val="Arial"/>
        <family val="2"/>
      </rPr>
      <t xml:space="preserve"> </t>
    </r>
  </si>
  <si>
    <r>
      <t>Implementar e gerenciar um firewall em</t>
    </r>
    <r>
      <rPr>
        <sz val="11"/>
        <color rgb="FFFF5630"/>
        <rFont val="Arial"/>
        <family val="2"/>
      </rPr>
      <t xml:space="preserve"> </t>
    </r>
    <r>
      <rPr>
        <sz val="11"/>
        <color theme="1"/>
        <rFont val="Arial"/>
        <family val="2"/>
      </rPr>
      <t>Servidores</t>
    </r>
  </si>
  <si>
    <r>
      <t>Execute verificações automatizadas de vulnerabilidades de empresas internas</t>
    </r>
    <r>
      <rPr>
        <b/>
        <sz val="11"/>
        <color theme="1"/>
        <rFont val="Arial"/>
        <family val="2"/>
      </rPr>
      <t xml:space="preserve"> </t>
    </r>
    <r>
      <rPr>
        <sz val="11"/>
        <color theme="1"/>
        <rFont val="Arial"/>
        <family val="2"/>
      </rPr>
      <t>ativos trimestralmente ou com maior frequência. Conduza verificações autenticadas e não autenticadas usando uma ferramenta de verificação de vulnerabilidades compatível com SCAP.</t>
    </r>
  </si>
  <si>
    <r>
      <t>Estabeleça e mantenha um processo de gerenciamento de log de auditoria que defina os requisitos de log da empresa. No mínimo, aborde a coleta, revisão e retenção de logs de auditoria para ativos corporativos.</t>
    </r>
    <r>
      <rPr>
        <b/>
        <sz val="11"/>
        <color theme="1"/>
        <rFont val="Arial"/>
        <family val="2"/>
      </rPr>
      <t xml:space="preserve"> </t>
    </r>
    <r>
      <rPr>
        <sz val="11"/>
        <color theme="1"/>
        <rFont val="Arial"/>
        <family val="2"/>
      </rPr>
      <t>Revise e atualize a documentação anualmente ou quando ocorrerem mudanças significativas na empresa que possam impactar esta Salvaguarda.</t>
    </r>
  </si>
  <si>
    <r>
      <t>Colete logs de auditoria de linha de comando. Exemplos de implementações incluem a coleta de logs de auditoria do PowerShell</t>
    </r>
    <r>
      <rPr>
        <vertAlign val="superscript"/>
        <sz val="11"/>
        <color theme="1"/>
        <rFont val="Arial"/>
        <family val="2"/>
      </rPr>
      <t>®</t>
    </r>
    <r>
      <rPr>
        <sz val="11"/>
        <color theme="1"/>
        <rFont val="Arial"/>
        <family val="2"/>
      </rPr>
      <t>, BASH</t>
    </r>
    <r>
      <rPr>
        <vertAlign val="superscript"/>
        <sz val="11"/>
        <color theme="1"/>
        <rFont val="Arial"/>
        <family val="2"/>
      </rPr>
      <t>™</t>
    </r>
    <r>
      <rPr>
        <sz val="11"/>
        <color theme="1"/>
        <rFont val="Arial"/>
        <family val="2"/>
      </rPr>
      <t>e terminais administrativos remotos.</t>
    </r>
  </si>
  <si>
    <r>
      <t>Estabelecer e gerenciar um inventário de terceiros</t>
    </r>
    <r>
      <rPr>
        <sz val="11"/>
        <color rgb="FFFF5630"/>
        <rFont val="Arial"/>
        <family val="2"/>
      </rPr>
      <t>-</t>
    </r>
    <r>
      <rPr>
        <sz val="11"/>
        <color theme="1"/>
        <rFont val="Arial"/>
        <family val="2"/>
      </rPr>
      <t>Componentes de software de terceiros</t>
    </r>
  </si>
  <si>
    <t>Controles 6-18 Implementados</t>
  </si>
  <si>
    <t>#1</t>
  </si>
  <si>
    <t>#2</t>
  </si>
  <si>
    <t>#3</t>
  </si>
  <si>
    <t>#4</t>
  </si>
  <si>
    <t>#5</t>
  </si>
  <si>
    <t>#6</t>
  </si>
  <si>
    <t>#7</t>
  </si>
  <si>
    <t>#8</t>
  </si>
  <si>
    <t>#9</t>
  </si>
  <si>
    <t>#10</t>
  </si>
  <si>
    <t>#11</t>
  </si>
  <si>
    <t>#12</t>
  </si>
  <si>
    <t>#13</t>
  </si>
  <si>
    <t>#14</t>
  </si>
  <si>
    <t>#15</t>
  </si>
  <si>
    <t>#16</t>
  </si>
  <si>
    <t>#17</t>
  </si>
  <si>
    <t>#18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</si>
</sst>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Arial"/>
      <family val="2"/>
    </font>
    <font>
      <u/>
      <sz val="11"/>
      <color theme="10"/>
      <name val="Calibri"/>
      <family val="2"/>
      <scheme val="minor"/>
    </font>
    <font>
      <b/>
      <sz val="18"/>
      <color theme="0"/>
      <name val="Calibri"/>
      <family val="2"/>
      <scheme val="minor"/>
    </font>
    <font>
      <b/>
      <sz val="14"/>
      <color theme="0"/>
      <name val="Calibri"/>
      <family val="2"/>
      <scheme val="minor"/>
    </font>
    <font>
      <sz val="11"/>
      <color rgb="FF4374B7"/>
      <name val="Inherit"/>
    </font>
    <font>
      <sz val="11"/>
      <name val="Calibri"/>
      <family val="2"/>
      <scheme val="minor"/>
    </font>
    <font>
      <b/>
      <sz val="11"/>
      <color theme="0"/>
      <name val="Arial"/>
      <family val="2"/>
    </font>
    <font>
      <sz val="11"/>
      <name val="Arial"/>
      <family val="2"/>
    </font>
    <font>
      <sz val="11"/>
      <color rgb="FF71A850"/>
      <name val="Arial"/>
      <family val="2"/>
    </font>
    <font>
      <sz val="11"/>
      <color rgb="FFDB8A06"/>
      <name val="Arial"/>
      <family val="2"/>
    </font>
    <font>
      <sz val="11"/>
      <color rgb="FF00A3AD"/>
      <name val="Arial"/>
      <family val="2"/>
    </font>
    <font>
      <vertAlign val="superscript"/>
      <sz val="11"/>
      <color theme="1"/>
      <name val="Arial"/>
      <family val="2"/>
    </font>
    <font>
      <sz val="11"/>
      <color rgb="FFFF5630"/>
      <name val="Arial"/>
      <family val="2"/>
    </font>
    <font>
      <b/>
      <sz val="11"/>
      <color theme="1"/>
      <name val="Arial"/>
      <family val="2"/>
    </font>
  </fonts>
  <fills count="7">
    <fill>
      <patternFill patternType="none"/>
    </fill>
    <fill>
      <patternFill patternType="gray125"/>
    </fill>
    <fill>
      <patternFill patternType="solid">
        <fgColor theme="0"/>
        <bgColor indexed="64"/>
      </patternFill>
    </fill>
    <fill>
      <patternFill patternType="solid">
        <fgColor rgb="FF007054"/>
        <bgColor indexed="64"/>
      </patternFill>
    </fill>
    <fill>
      <patternFill patternType="solid">
        <fgColor theme="6" tint="0.79998168889431442"/>
        <bgColor indexed="64"/>
      </patternFill>
    </fill>
    <fill>
      <patternFill patternType="solid">
        <fgColor rgb="FF1B2D36"/>
        <bgColor indexed="64"/>
      </patternFill>
    </fill>
    <fill>
      <patternFill patternType="solid">
        <fgColor rgb="FF669BB6"/>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auto="1"/>
      </top>
      <bottom style="thin">
        <color rgb="FF0086BF"/>
      </bottom>
      <diagonal/>
    </border>
    <border>
      <left style="thin">
        <color rgb="FF0086BF"/>
      </left>
      <right style="thin">
        <color rgb="FF0086BF"/>
      </right>
      <top style="thin">
        <color rgb="FF0086BF"/>
      </top>
      <bottom style="thin">
        <color rgb="FF0086BF"/>
      </bottom>
      <diagonal/>
    </border>
    <border>
      <left style="thin">
        <color rgb="FF0086BF"/>
      </left>
      <right/>
      <top style="thin">
        <color rgb="FF0086BF"/>
      </top>
      <bottom style="thin">
        <color rgb="FF0086B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86BF"/>
      </left>
      <right/>
      <top style="thin">
        <color auto="1"/>
      </top>
      <bottom style="thin">
        <color rgb="FF0086BF"/>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55">
    <xf numFmtId="0" fontId="0" fillId="0" borderId="0" xfId="0"/>
    <xf numFmtId="0" fontId="4" fillId="0" borderId="0" xfId="0" applyFont="1"/>
    <xf numFmtId="0" fontId="4" fillId="0" borderId="0" xfId="0" applyFont="1" applyAlignment="1">
      <alignment horizontal="center"/>
    </xf>
    <xf numFmtId="0" fontId="0" fillId="0" borderId="0" xfId="0" applyAlignment="1">
      <alignment horizontal="center"/>
    </xf>
    <xf numFmtId="9" fontId="4" fillId="0" borderId="0" xfId="0" applyNumberFormat="1" applyFont="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center" vertical="center"/>
    </xf>
    <xf numFmtId="9" fontId="0" fillId="0" borderId="0" xfId="0" applyNumberFormat="1" applyAlignment="1">
      <alignment horizontal="center"/>
    </xf>
    <xf numFmtId="0" fontId="0" fillId="0" borderId="0" xfId="0" applyAlignment="1">
      <alignment horizontal="center" vertical="center"/>
    </xf>
    <xf numFmtId="0" fontId="2" fillId="4" borderId="0" xfId="0" applyFont="1" applyFill="1" applyAlignment="1">
      <alignment horizontal="center"/>
    </xf>
    <xf numFmtId="2" fontId="0" fillId="0" borderId="0" xfId="0" applyNumberFormat="1" applyAlignment="1">
      <alignment horizontal="center"/>
    </xf>
    <xf numFmtId="0" fontId="8" fillId="0" borderId="0" xfId="0" applyFont="1" applyAlignment="1">
      <alignment horizontal="left" vertical="center"/>
    </xf>
    <xf numFmtId="0" fontId="9" fillId="0" borderId="0" xfId="0" applyFont="1"/>
    <xf numFmtId="9" fontId="9" fillId="0" borderId="0" xfId="0" applyNumberFormat="1" applyFont="1" applyAlignment="1">
      <alignment horizontal="center"/>
    </xf>
    <xf numFmtId="0" fontId="9" fillId="0" borderId="0" xfId="0" applyFont="1" applyAlignment="1">
      <alignment horizontal="center"/>
    </xf>
    <xf numFmtId="0" fontId="5" fillId="0" borderId="0" xfId="1" applyAlignment="1">
      <alignment vertical="center"/>
    </xf>
    <xf numFmtId="0" fontId="1" fillId="5" borderId="0" xfId="0" applyFont="1" applyFill="1" applyAlignment="1">
      <alignment horizontal="center"/>
    </xf>
    <xf numFmtId="0" fontId="7" fillId="5" borderId="5" xfId="0" applyFont="1" applyFill="1" applyBorder="1"/>
    <xf numFmtId="2" fontId="7" fillId="5" borderId="6" xfId="0" applyNumberFormat="1" applyFont="1" applyFill="1" applyBorder="1" applyAlignment="1">
      <alignment horizontal="center"/>
    </xf>
    <xf numFmtId="0" fontId="3" fillId="5" borderId="0" xfId="0" applyFont="1" applyFill="1" applyAlignment="1">
      <alignment horizontal="center" vertical="center"/>
    </xf>
    <xf numFmtId="0" fontId="3" fillId="5" borderId="0" xfId="0" applyFont="1" applyFill="1" applyAlignment="1">
      <alignment horizontal="center" vertical="center" wrapText="1"/>
    </xf>
    <xf numFmtId="9" fontId="0" fillId="0" borderId="0" xfId="0" applyNumberFormat="1" applyAlignment="1">
      <alignment horizontal="center" vertical="center"/>
    </xf>
    <xf numFmtId="9" fontId="4" fillId="0" borderId="0" xfId="0" applyNumberFormat="1" applyFont="1" applyBorder="1" applyAlignment="1">
      <alignment horizontal="center" vertical="center"/>
    </xf>
    <xf numFmtId="0" fontId="10" fillId="5"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0" fillId="6" borderId="0" xfId="0" applyFont="1" applyFill="1" applyBorder="1" applyAlignment="1">
      <alignment vertical="center" wrapText="1"/>
    </xf>
    <xf numFmtId="0" fontId="10" fillId="6" borderId="1" xfId="0" applyFont="1" applyFill="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11" fillId="0" borderId="7"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0" fillId="6" borderId="8" xfId="0" applyFont="1" applyFill="1" applyBorder="1" applyAlignment="1">
      <alignment horizontal="center" vertical="center" wrapText="1"/>
    </xf>
    <xf numFmtId="0" fontId="4" fillId="2" borderId="0" xfId="0" applyFont="1" applyFill="1" applyBorder="1" applyAlignment="1">
      <alignment vertical="center" wrapText="1"/>
    </xf>
    <xf numFmtId="0" fontId="4" fillId="2" borderId="1" xfId="0" applyFont="1" applyFill="1" applyBorder="1" applyAlignment="1">
      <alignment vertical="center" wrapText="1"/>
    </xf>
    <xf numFmtId="0" fontId="4" fillId="2" borderId="0" xfId="0" applyFont="1" applyFill="1" applyBorder="1" applyAlignment="1">
      <alignment wrapText="1"/>
    </xf>
    <xf numFmtId="2" fontId="11" fillId="0" borderId="1" xfId="0" applyNumberFormat="1" applyFont="1" applyBorder="1" applyAlignment="1">
      <alignment horizontal="center" vertical="center" wrapText="1"/>
    </xf>
    <xf numFmtId="2" fontId="4" fillId="0" borderId="1" xfId="0" applyNumberFormat="1" applyFont="1" applyBorder="1" applyAlignment="1">
      <alignment horizontal="center" vertical="center" wrapText="1"/>
    </xf>
    <xf numFmtId="4" fontId="11" fillId="0" borderId="1" xfId="0" applyNumberFormat="1" applyFont="1" applyBorder="1" applyAlignment="1">
      <alignment horizontal="center" vertical="center" wrapText="1"/>
    </xf>
    <xf numFmtId="0" fontId="4" fillId="2" borderId="1" xfId="0" applyFont="1" applyFill="1" applyBorder="1" applyAlignment="1">
      <alignment horizontal="center" vertical="center" wrapText="1"/>
    </xf>
    <xf numFmtId="0" fontId="6" fillId="5" borderId="0" xfId="0" applyFont="1" applyFill="1" applyAlignment="1">
      <alignment horizontal="center" vertical="center"/>
    </xf>
    <xf numFmtId="0" fontId="1" fillId="5" borderId="0" xfId="0" applyFont="1" applyFill="1" applyAlignment="1">
      <alignment horizontal="center"/>
    </xf>
    <xf numFmtId="0" fontId="0" fillId="0" borderId="0" xfId="0" applyAlignment="1">
      <alignment horizontal="left" wrapText="1"/>
    </xf>
    <xf numFmtId="0" fontId="0" fillId="0" borderId="0" xfId="0" applyAlignment="1">
      <alignment horizontal="left"/>
    </xf>
    <xf numFmtId="0" fontId="2" fillId="0" borderId="0" xfId="0" applyFont="1" applyAlignment="1">
      <alignment horizontal="center"/>
    </xf>
    <xf numFmtId="0" fontId="5" fillId="0" borderId="0" xfId="1" applyAlignment="1">
      <alignment horizontal="center" vertical="center" wrapText="1"/>
    </xf>
    <xf numFmtId="0" fontId="1" fillId="3" borderId="0" xfId="0" applyFont="1" applyFill="1" applyAlignment="1">
      <alignment horizontal="center"/>
    </xf>
    <xf numFmtId="0" fontId="2" fillId="4" borderId="0" xfId="0" applyFont="1" applyFill="1" applyAlignment="1">
      <alignment horizontal="center"/>
    </xf>
    <xf numFmtId="0" fontId="1" fillId="0" borderId="0" xfId="0" applyFont="1" applyAlignment="1">
      <alignment horizontal="center"/>
    </xf>
    <xf numFmtId="0" fontId="5" fillId="0" borderId="0" xfId="1" applyFont="1" applyAlignment="1">
      <alignment horizontal="center" vertical="center" wrapText="1"/>
    </xf>
    <xf numFmtId="1" fontId="10" fillId="6" borderId="1" xfId="0" applyNumberFormat="1" applyFont="1" applyFill="1" applyBorder="1" applyAlignment="1">
      <alignment horizontal="center" vertical="center" wrapText="1"/>
    </xf>
    <xf numFmtId="1" fontId="4" fillId="0" borderId="1" xfId="0" applyNumberFormat="1" applyFont="1" applyBorder="1" applyAlignment="1">
      <alignment horizontal="center" vertical="center" wrapText="1"/>
    </xf>
  </cellXfs>
  <cellStyles count="2">
    <cellStyle name="Hyperlink" xfId="1" builtinId="8"/>
    <cellStyle name="Normal" xfId="0" builtinId="0"/>
  </cellStyles>
  <dxfs count="21">
    <dxf>
      <fill>
        <patternFill>
          <bgColor rgb="FFFF0000"/>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D0CECE"/>
        </patternFill>
      </fill>
    </dxf>
    <dxf>
      <fill>
        <patternFill>
          <bgColor rgb="FFFF0000"/>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D0CECE"/>
        </patternFill>
      </fill>
    </dxf>
    <dxf>
      <fill>
        <patternFill>
          <bgColor rgb="FFFF0000"/>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D0CECE"/>
        </patternFill>
      </fill>
    </dxf>
    <dxf>
      <fill>
        <patternFill>
          <bgColor theme="9"/>
        </patternFill>
      </fill>
    </dxf>
    <dxf>
      <fill>
        <patternFill>
          <bgColor theme="7"/>
        </patternFill>
      </fill>
    </dxf>
    <dxf>
      <fill>
        <patternFill>
          <bgColor rgb="FFA20000"/>
        </patternFill>
      </fill>
    </dxf>
  </dxfs>
  <tableStyles count="0" defaultTableStyle="TableStyleMedium2" defaultPivotStyle="PivotStyleLight16"/>
  <colors>
    <mruColors>
      <color rgb="FF345768"/>
      <color rgb="FF669BB6"/>
      <color rgb="FF548097"/>
      <color rgb="FFD0CECE"/>
      <color rgb="FF5B6C7A"/>
      <color rgb="FF445663"/>
      <color rgb="FF1B2D36"/>
      <color rgb="FFF1C40F"/>
      <color rgb="FFF39C12"/>
      <color rgb="FFE67E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Maturity Level Aggregat</a:t>
            </a:r>
            <a:r>
              <a:rPr lang="en-US" baseline="0"/>
              <a:t>e Scores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DK"/>
        </a:p>
      </c:txPr>
    </c:title>
    <c:autoTitleDeleted val="0"/>
    <c:plotArea>
      <c:layout/>
      <c:barChart>
        <c:barDir val="col"/>
        <c:grouping val="clustered"/>
        <c:varyColors val="0"/>
        <c:ser>
          <c:idx val="0"/>
          <c:order val="0"/>
          <c:tx>
            <c:strRef>
              <c:f>Dashboard!$C$17</c:f>
              <c:strCache>
                <c:ptCount val="1"/>
                <c:pt idx="0">
                  <c:v>Score:</c:v>
                </c:pt>
              </c:strCache>
            </c:strRef>
          </c:tx>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Dashboard!$B$18:$B$22</c:f>
              <c:strCache>
                <c:ptCount val="5"/>
                <c:pt idx="0">
                  <c:v>Policies Complete</c:v>
                </c:pt>
                <c:pt idx="1">
                  <c:v>Controls 1-5 Implemented</c:v>
                </c:pt>
                <c:pt idx="2">
                  <c:v>Controls 6-18 Implemented</c:v>
                </c:pt>
                <c:pt idx="3">
                  <c:v>All Controls Automated</c:v>
                </c:pt>
                <c:pt idx="4">
                  <c:v>All Controls Reported</c:v>
                </c:pt>
              </c:strCache>
            </c:strRef>
          </c:cat>
          <c:val>
            <c:numRef>
              <c:f>Dashboard!$C$18:$C$22</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7C64-4DC7-A456-269462894D9C}"/>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D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Implementation Percentage by Control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DK"/>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Dashboard!$R$20:$R$37</c:f>
              <c:strCach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strCache>
            </c:strRef>
          </c:cat>
          <c:val>
            <c:numRef>
              <c:f>Dashboard!$S$20:$S$37</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E832-49D5-AAB8-EC767DFB5721}"/>
            </c:ext>
          </c:extLst>
        </c:ser>
        <c:dLbls>
          <c:dLblPos val="inEnd"/>
          <c:showLegendKey val="0"/>
          <c:showVal val="1"/>
          <c:showCatName val="0"/>
          <c:showSerName val="0"/>
          <c:showPercent val="0"/>
          <c:showBubbleSize val="0"/>
        </c:dLbls>
        <c:gapWidth val="65"/>
        <c:axId val="469824968"/>
        <c:axId val="469823328"/>
      </c:barChart>
      <c:catAx>
        <c:axId val="46982496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469823328"/>
        <c:crosses val="autoZero"/>
        <c:auto val="1"/>
        <c:lblAlgn val="ctr"/>
        <c:lblOffset val="100"/>
        <c:noMultiLvlLbl val="0"/>
      </c:catAx>
      <c:valAx>
        <c:axId val="469823328"/>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crossAx val="46982496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D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Implementation</a:t>
            </a:r>
            <a:r>
              <a:rPr lang="en-US" baseline="0"/>
              <a:t> Group Scores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DK"/>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Dashboard!$R$16:$R$18</c:f>
              <c:strCache>
                <c:ptCount val="3"/>
                <c:pt idx="0">
                  <c:v>Group #1</c:v>
                </c:pt>
                <c:pt idx="1">
                  <c:v>Group #2</c:v>
                </c:pt>
                <c:pt idx="2">
                  <c:v>Group #3</c:v>
                </c:pt>
              </c:strCache>
            </c:strRef>
          </c:cat>
          <c:val>
            <c:numRef>
              <c:f>Dashboard!$S$16:$S$18</c:f>
              <c:numCache>
                <c:formatCode>0%</c:formatCode>
                <c:ptCount val="3"/>
                <c:pt idx="0">
                  <c:v>0</c:v>
                </c:pt>
                <c:pt idx="1">
                  <c:v>0</c:v>
                </c:pt>
                <c:pt idx="2">
                  <c:v>0</c:v>
                </c:pt>
              </c:numCache>
            </c:numRef>
          </c:val>
          <c:extLst>
            <c:ext xmlns:c16="http://schemas.microsoft.com/office/drawing/2014/chart" uri="{C3380CC4-5D6E-409C-BE32-E72D297353CC}">
              <c16:uniqueId val="{00000000-C7AB-49DD-851D-45506AED70C4}"/>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334011</xdr:colOff>
      <xdr:row>23</xdr:row>
      <xdr:rowOff>35560</xdr:rowOff>
    </xdr:from>
    <xdr:ext cx="578009" cy="299036"/>
    <xdr:pic>
      <xdr:nvPicPr>
        <xdr:cNvPr id="4" name="Picture 3" descr="Creative Commons License">
          <a:extLst>
            <a:ext uri="{FF2B5EF4-FFF2-40B4-BE49-F238E27FC236}">
              <a16:creationId xmlns:a16="http://schemas.microsoft.com/office/drawing/2014/main" id="{7F3B7672-1CDA-4E71-A490-F61FF27F3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639826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0</xdr:colOff>
      <xdr:row>16</xdr:row>
      <xdr:rowOff>0</xdr:rowOff>
    </xdr:from>
    <xdr:to>
      <xdr:col>16</xdr:col>
      <xdr:colOff>7055</xdr:colOff>
      <xdr:row>25</xdr:row>
      <xdr:rowOff>565</xdr:rowOff>
    </xdr:to>
    <xdr:graphicFrame macro="">
      <xdr:nvGraphicFramePr>
        <xdr:cNvPr id="2" name="Chart 1">
          <a:extLst>
            <a:ext uri="{FF2B5EF4-FFF2-40B4-BE49-F238E27FC236}">
              <a16:creationId xmlns:a16="http://schemas.microsoft.com/office/drawing/2014/main" id="{A6295375-4200-4797-AFB2-17D3F7D81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14111</xdr:colOff>
      <xdr:row>26</xdr:row>
      <xdr:rowOff>174626</xdr:rowOff>
    </xdr:from>
    <xdr:to>
      <xdr:col>16</xdr:col>
      <xdr:colOff>0</xdr:colOff>
      <xdr:row>40</xdr:row>
      <xdr:rowOff>28223</xdr:rowOff>
    </xdr:to>
    <xdr:graphicFrame macro="">
      <xdr:nvGraphicFramePr>
        <xdr:cNvPr id="6" name="Chart 5">
          <a:extLst>
            <a:ext uri="{FF2B5EF4-FFF2-40B4-BE49-F238E27FC236}">
              <a16:creationId xmlns:a16="http://schemas.microsoft.com/office/drawing/2014/main" id="{1262F039-2E6B-40E7-80A1-A88B31473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6</xdr:col>
      <xdr:colOff>592664</xdr:colOff>
      <xdr:row>5</xdr:row>
      <xdr:rowOff>7056</xdr:rowOff>
    </xdr:from>
    <xdr:to>
      <xdr:col>15</xdr:col>
      <xdr:colOff>599722</xdr:colOff>
      <xdr:row>14</xdr:row>
      <xdr:rowOff>21167</xdr:rowOff>
    </xdr:to>
    <xdr:graphicFrame macro="">
      <xdr:nvGraphicFramePr>
        <xdr:cNvPr id="7" name="Chart 6">
          <a:extLst>
            <a:ext uri="{FF2B5EF4-FFF2-40B4-BE49-F238E27FC236}">
              <a16:creationId xmlns:a16="http://schemas.microsoft.com/office/drawing/2014/main" id="{CE7A8766-FC86-474A-8778-A7E77617D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164678</xdr:colOff>
      <xdr:row>42</xdr:row>
      <xdr:rowOff>46142</xdr:rowOff>
    </xdr:from>
    <xdr:ext cx="578009" cy="299036"/>
    <xdr:pic>
      <xdr:nvPicPr>
        <xdr:cNvPr id="8" name="Picture 7" descr="Creative Commons License">
          <a:extLst>
            <a:ext uri="{FF2B5EF4-FFF2-40B4-BE49-F238E27FC236}">
              <a16:creationId xmlns:a16="http://schemas.microsoft.com/office/drawing/2014/main" id="{0A7542E0-E59D-4D4F-A6F0-FA2A1C64CB2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4678" y="8851475"/>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334011</xdr:colOff>
      <xdr:row>174</xdr:row>
      <xdr:rowOff>35560</xdr:rowOff>
    </xdr:from>
    <xdr:ext cx="578009" cy="299036"/>
    <xdr:pic>
      <xdr:nvPicPr>
        <xdr:cNvPr id="2" name="Picture 1" descr="Creative Commons License">
          <a:extLst>
            <a:ext uri="{FF2B5EF4-FFF2-40B4-BE49-F238E27FC236}">
              <a16:creationId xmlns:a16="http://schemas.microsoft.com/office/drawing/2014/main" id="{81BC8BD3-CEED-4BB2-9540-05E5276D0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639826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334011</xdr:colOff>
      <xdr:row>20</xdr:row>
      <xdr:rowOff>35560</xdr:rowOff>
    </xdr:from>
    <xdr:ext cx="578009" cy="299036"/>
    <xdr:pic>
      <xdr:nvPicPr>
        <xdr:cNvPr id="2" name="Picture 1" descr="Creative Commons License">
          <a:extLst>
            <a:ext uri="{FF2B5EF4-FFF2-40B4-BE49-F238E27FC236}">
              <a16:creationId xmlns:a16="http://schemas.microsoft.com/office/drawing/2014/main" id="{9F8313D9-CFCA-4BC3-8910-7BE295114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8928481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334011</xdr:colOff>
      <xdr:row>7</xdr:row>
      <xdr:rowOff>35560</xdr:rowOff>
    </xdr:from>
    <xdr:ext cx="578009" cy="299036"/>
    <xdr:pic>
      <xdr:nvPicPr>
        <xdr:cNvPr id="2" name="Picture 1" descr="Creative Commons License">
          <a:extLst>
            <a:ext uri="{FF2B5EF4-FFF2-40B4-BE49-F238E27FC236}">
              <a16:creationId xmlns:a16="http://schemas.microsoft.com/office/drawing/2014/main" id="{31655321-B937-49F5-B6E7-D8E8FBCBA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403606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12E6-F193-47AE-9AE1-6810442480E3}">
  <sheetPr>
    <pageSetUpPr fitToPage="1"/>
  </sheetPr>
  <dimension ref="A1:T24"/>
  <sheetViews>
    <sheetView zoomScaleNormal="100" workbookViewId="0">
      <selection sqref="A1:P1"/>
    </sheetView>
  </sheetViews>
  <sheetFormatPr defaultRowHeight="15"/>
  <cols>
    <col min="16" max="16" width="37" customWidth="1"/>
  </cols>
  <sheetData>
    <row r="1" spans="1:16" ht="59.65" customHeight="1">
      <c r="A1" s="43" t="s">
        <v>444</v>
      </c>
      <c r="B1" s="43"/>
      <c r="C1" s="43"/>
      <c r="D1" s="43"/>
      <c r="E1" s="43"/>
      <c r="F1" s="43"/>
      <c r="G1" s="43"/>
      <c r="H1" s="43"/>
      <c r="I1" s="43"/>
      <c r="J1" s="43"/>
      <c r="K1" s="43"/>
      <c r="L1" s="43"/>
      <c r="M1" s="43"/>
      <c r="N1" s="43"/>
      <c r="O1" s="43"/>
      <c r="P1" s="43"/>
    </row>
    <row r="3" spans="1:16">
      <c r="A3" s="44" t="s">
        <v>401</v>
      </c>
      <c r="B3" s="44"/>
      <c r="C3" s="44"/>
      <c r="D3" s="44"/>
      <c r="E3" s="44"/>
      <c r="F3" s="44"/>
      <c r="G3" s="44"/>
      <c r="H3" s="44"/>
      <c r="I3" s="44"/>
      <c r="J3" s="44"/>
      <c r="K3" s="44"/>
      <c r="L3" s="44"/>
      <c r="M3" s="44"/>
      <c r="N3" s="44"/>
      <c r="O3" s="44"/>
      <c r="P3" s="44"/>
    </row>
    <row r="4" spans="1:16" ht="126.75" customHeight="1">
      <c r="A4" s="45" t="s">
        <v>483</v>
      </c>
      <c r="B4" s="45"/>
      <c r="C4" s="45"/>
      <c r="D4" s="45"/>
      <c r="E4" s="45"/>
      <c r="F4" s="45"/>
      <c r="G4" s="45"/>
      <c r="H4" s="45"/>
      <c r="I4" s="45"/>
      <c r="J4" s="45"/>
      <c r="K4" s="45"/>
      <c r="L4" s="45"/>
      <c r="M4" s="45"/>
      <c r="N4" s="45"/>
      <c r="O4" s="45"/>
      <c r="P4" s="45"/>
    </row>
    <row r="6" spans="1:16">
      <c r="A6" s="44" t="s">
        <v>402</v>
      </c>
      <c r="B6" s="44"/>
      <c r="C6" s="44"/>
      <c r="D6" s="44"/>
      <c r="E6" s="44"/>
      <c r="F6" s="44"/>
      <c r="G6" s="44"/>
      <c r="H6" s="44"/>
      <c r="I6" s="44"/>
      <c r="J6" s="44"/>
      <c r="K6" s="44"/>
      <c r="L6" s="44"/>
      <c r="M6" s="44"/>
      <c r="N6" s="44"/>
      <c r="O6" s="44"/>
      <c r="P6" s="44"/>
    </row>
    <row r="7" spans="1:16">
      <c r="A7" s="47" t="s">
        <v>0</v>
      </c>
      <c r="B7" s="47"/>
      <c r="C7" s="47"/>
      <c r="D7" s="46" t="s">
        <v>475</v>
      </c>
      <c r="E7" s="46"/>
      <c r="F7" s="46"/>
      <c r="G7" s="46"/>
      <c r="H7" s="46"/>
      <c r="I7" s="46"/>
      <c r="J7" s="46"/>
      <c r="K7" s="46"/>
      <c r="L7" s="46"/>
      <c r="M7" s="46"/>
      <c r="N7" s="46"/>
      <c r="O7" s="46"/>
      <c r="P7" s="46"/>
    </row>
    <row r="8" spans="1:16">
      <c r="A8" s="47" t="s">
        <v>398</v>
      </c>
      <c r="B8" s="47"/>
      <c r="C8" s="47"/>
      <c r="D8" s="46" t="s">
        <v>476</v>
      </c>
      <c r="E8" s="46"/>
      <c r="F8" s="46"/>
      <c r="G8" s="46"/>
      <c r="H8" s="46"/>
      <c r="I8" s="46"/>
      <c r="J8" s="46"/>
      <c r="K8" s="46"/>
      <c r="L8" s="46"/>
      <c r="M8" s="46"/>
      <c r="N8" s="46"/>
      <c r="O8" s="46"/>
      <c r="P8" s="46"/>
    </row>
    <row r="9" spans="1:16">
      <c r="A9" s="47" t="s">
        <v>399</v>
      </c>
      <c r="B9" s="47"/>
      <c r="C9" s="47"/>
      <c r="D9" s="46" t="s">
        <v>487</v>
      </c>
      <c r="E9" s="46"/>
      <c r="F9" s="46"/>
      <c r="G9" s="46"/>
      <c r="H9" s="46"/>
      <c r="I9" s="46"/>
      <c r="J9" s="46"/>
      <c r="K9" s="46"/>
      <c r="L9" s="46"/>
      <c r="M9" s="46"/>
      <c r="N9" s="46"/>
      <c r="O9" s="46"/>
      <c r="P9" s="46"/>
    </row>
    <row r="10" spans="1:16">
      <c r="A10" s="47" t="s">
        <v>15</v>
      </c>
      <c r="B10" s="47"/>
      <c r="C10" s="47"/>
      <c r="D10" s="46" t="s">
        <v>489</v>
      </c>
      <c r="E10" s="46"/>
      <c r="F10" s="46"/>
      <c r="G10" s="46"/>
      <c r="H10" s="46"/>
      <c r="I10" s="46"/>
      <c r="J10" s="46"/>
      <c r="K10" s="46"/>
      <c r="L10" s="46"/>
      <c r="M10" s="46"/>
      <c r="N10" s="46"/>
      <c r="O10" s="46"/>
      <c r="P10" s="46"/>
    </row>
    <row r="11" spans="1:16">
      <c r="A11" s="47" t="s">
        <v>367</v>
      </c>
      <c r="B11" s="47"/>
      <c r="C11" s="47"/>
      <c r="D11" s="46" t="s">
        <v>403</v>
      </c>
      <c r="E11" s="46"/>
      <c r="F11" s="46"/>
      <c r="G11" s="46"/>
      <c r="H11" s="46"/>
      <c r="I11" s="46"/>
      <c r="J11" s="46"/>
      <c r="K11" s="46"/>
      <c r="L11" s="46"/>
      <c r="M11" s="46"/>
      <c r="N11" s="46"/>
      <c r="O11" s="46"/>
      <c r="P11" s="46"/>
    </row>
    <row r="12" spans="1:16">
      <c r="A12" s="47" t="s">
        <v>16</v>
      </c>
      <c r="B12" s="47"/>
      <c r="C12" s="47"/>
      <c r="D12" s="46" t="s">
        <v>488</v>
      </c>
      <c r="E12" s="46"/>
      <c r="F12" s="46"/>
      <c r="G12" s="46"/>
      <c r="H12" s="46"/>
      <c r="I12" s="46"/>
      <c r="J12" s="46"/>
      <c r="K12" s="46"/>
      <c r="L12" s="46"/>
      <c r="M12" s="46"/>
      <c r="N12" s="46"/>
      <c r="O12" s="46"/>
      <c r="P12" s="46"/>
    </row>
    <row r="13" spans="1:16">
      <c r="A13" s="47" t="s">
        <v>17</v>
      </c>
      <c r="B13" s="47"/>
      <c r="C13" s="47"/>
      <c r="D13" s="46" t="s">
        <v>477</v>
      </c>
      <c r="E13" s="46"/>
      <c r="F13" s="46"/>
      <c r="G13" s="46"/>
      <c r="H13" s="46"/>
      <c r="I13" s="46"/>
      <c r="J13" s="46"/>
      <c r="K13" s="46"/>
      <c r="L13" s="46"/>
      <c r="M13" s="46"/>
      <c r="N13" s="46"/>
      <c r="O13" s="46"/>
      <c r="P13" s="46"/>
    </row>
    <row r="14" spans="1:16">
      <c r="A14" s="47" t="s">
        <v>18</v>
      </c>
      <c r="B14" s="47"/>
      <c r="C14" s="47"/>
      <c r="D14" s="46" t="s">
        <v>485</v>
      </c>
      <c r="E14" s="46"/>
      <c r="F14" s="46"/>
      <c r="G14" s="46"/>
      <c r="H14" s="46"/>
      <c r="I14" s="46"/>
      <c r="J14" s="46"/>
      <c r="K14" s="46"/>
      <c r="L14" s="46"/>
      <c r="M14" s="46"/>
      <c r="N14" s="46"/>
      <c r="O14" s="46"/>
      <c r="P14" s="46"/>
    </row>
    <row r="15" spans="1:16">
      <c r="A15" s="47" t="s">
        <v>19</v>
      </c>
      <c r="B15" s="47"/>
      <c r="C15" s="47"/>
      <c r="D15" s="46" t="s">
        <v>486</v>
      </c>
      <c r="E15" s="46"/>
      <c r="F15" s="46"/>
      <c r="G15" s="46"/>
      <c r="H15" s="46"/>
      <c r="I15" s="46"/>
      <c r="J15" s="46"/>
      <c r="K15" s="46"/>
      <c r="L15" s="46"/>
      <c r="M15" s="46"/>
      <c r="N15" s="46"/>
      <c r="O15" s="46"/>
      <c r="P15" s="46"/>
    </row>
    <row r="16" spans="1:16">
      <c r="A16" s="47" t="s">
        <v>396</v>
      </c>
      <c r="B16" s="47"/>
      <c r="C16" s="47"/>
      <c r="D16" s="46" t="s">
        <v>484</v>
      </c>
      <c r="E16" s="46"/>
      <c r="F16" s="46"/>
      <c r="G16" s="46"/>
      <c r="H16" s="46"/>
      <c r="I16" s="46"/>
      <c r="J16" s="46"/>
      <c r="K16" s="46"/>
      <c r="L16" s="46"/>
      <c r="M16" s="46"/>
      <c r="N16" s="46"/>
      <c r="O16" s="46"/>
      <c r="P16" s="46"/>
    </row>
    <row r="17" spans="1:20">
      <c r="A17" s="47" t="s">
        <v>404</v>
      </c>
      <c r="B17" s="47"/>
      <c r="C17" s="47"/>
      <c r="D17" s="46" t="s">
        <v>478</v>
      </c>
      <c r="E17" s="46"/>
      <c r="F17" s="46"/>
      <c r="G17" s="46"/>
      <c r="H17" s="46"/>
      <c r="I17" s="46"/>
      <c r="J17" s="46"/>
      <c r="K17" s="46"/>
      <c r="L17" s="46"/>
      <c r="M17" s="46"/>
      <c r="N17" s="46"/>
      <c r="O17" s="46"/>
      <c r="P17" s="46"/>
    </row>
    <row r="18" spans="1:20">
      <c r="A18" s="47" t="s">
        <v>405</v>
      </c>
      <c r="B18" s="47"/>
      <c r="C18" s="47"/>
      <c r="D18" s="46" t="s">
        <v>479</v>
      </c>
      <c r="E18" s="46"/>
      <c r="F18" s="46"/>
      <c r="G18" s="46"/>
      <c r="H18" s="46"/>
      <c r="I18" s="46"/>
      <c r="J18" s="46"/>
      <c r="K18" s="46"/>
      <c r="L18" s="46"/>
      <c r="M18" s="46"/>
      <c r="N18" s="46"/>
      <c r="O18" s="46"/>
      <c r="P18" s="46"/>
    </row>
    <row r="19" spans="1:20">
      <c r="A19" s="47" t="s">
        <v>369</v>
      </c>
      <c r="B19" s="47"/>
      <c r="C19" s="47"/>
      <c r="D19" s="46" t="s">
        <v>480</v>
      </c>
      <c r="E19" s="46"/>
      <c r="F19" s="46"/>
      <c r="G19" s="46"/>
      <c r="H19" s="46"/>
      <c r="I19" s="46"/>
      <c r="J19" s="46"/>
      <c r="K19" s="46"/>
      <c r="L19" s="46"/>
      <c r="M19" s="46"/>
      <c r="N19" s="46"/>
      <c r="O19" s="46"/>
      <c r="P19" s="46"/>
    </row>
    <row r="20" spans="1:20">
      <c r="A20" s="47" t="s">
        <v>406</v>
      </c>
      <c r="B20" s="47"/>
      <c r="C20" s="47"/>
      <c r="D20" s="46" t="s">
        <v>481</v>
      </c>
      <c r="E20" s="46"/>
      <c r="F20" s="46"/>
      <c r="G20" s="46"/>
      <c r="H20" s="46"/>
      <c r="I20" s="46"/>
      <c r="J20" s="46"/>
      <c r="K20" s="46"/>
      <c r="L20" s="46"/>
      <c r="M20" s="46"/>
      <c r="N20" s="46"/>
      <c r="O20" s="46"/>
      <c r="P20" s="46"/>
    </row>
    <row r="21" spans="1:20">
      <c r="A21" s="47" t="s">
        <v>371</v>
      </c>
      <c r="B21" s="47"/>
      <c r="C21" s="47"/>
      <c r="D21" s="46" t="s">
        <v>482</v>
      </c>
      <c r="E21" s="46"/>
      <c r="F21" s="46"/>
      <c r="G21" s="46"/>
      <c r="H21" s="46"/>
      <c r="I21" s="46"/>
      <c r="J21" s="46"/>
      <c r="K21" s="46"/>
      <c r="L21" s="46"/>
      <c r="M21" s="46"/>
      <c r="N21" s="46"/>
      <c r="O21" s="46"/>
      <c r="P21" s="46"/>
    </row>
    <row r="24" spans="1:20" ht="30" customHeight="1">
      <c r="A24" s="48" t="s">
        <v>490</v>
      </c>
      <c r="B24" s="48"/>
      <c r="C24" s="48"/>
      <c r="D24" s="48"/>
      <c r="E24" s="48"/>
      <c r="F24" s="48"/>
      <c r="G24" s="48"/>
      <c r="H24" s="48"/>
      <c r="I24" s="48"/>
      <c r="J24" s="48"/>
      <c r="K24" s="48"/>
      <c r="L24" s="48"/>
      <c r="M24" s="48"/>
      <c r="N24" s="48"/>
      <c r="O24" s="48"/>
      <c r="P24" s="48"/>
      <c r="Q24" s="15"/>
      <c r="R24" s="15"/>
      <c r="S24" s="15"/>
      <c r="T24" s="15"/>
    </row>
  </sheetData>
  <mergeCells count="35">
    <mergeCell ref="A24:P24"/>
    <mergeCell ref="A13:C13"/>
    <mergeCell ref="A14:C14"/>
    <mergeCell ref="A15:C15"/>
    <mergeCell ref="D13:P13"/>
    <mergeCell ref="D14:P14"/>
    <mergeCell ref="D15:P15"/>
    <mergeCell ref="A20:C20"/>
    <mergeCell ref="A21:C21"/>
    <mergeCell ref="D21:P21"/>
    <mergeCell ref="D20:P20"/>
    <mergeCell ref="A6:P6"/>
    <mergeCell ref="A16:C16"/>
    <mergeCell ref="A7:C7"/>
    <mergeCell ref="A10:C10"/>
    <mergeCell ref="D10:P10"/>
    <mergeCell ref="D7:P7"/>
    <mergeCell ref="A12:C12"/>
    <mergeCell ref="D12:P12"/>
    <mergeCell ref="A1:P1"/>
    <mergeCell ref="A3:P3"/>
    <mergeCell ref="A4:P4"/>
    <mergeCell ref="D8:P8"/>
    <mergeCell ref="A19:C19"/>
    <mergeCell ref="A8:C8"/>
    <mergeCell ref="A9:C9"/>
    <mergeCell ref="A11:C11"/>
    <mergeCell ref="A17:C17"/>
    <mergeCell ref="A18:C18"/>
    <mergeCell ref="D16:P16"/>
    <mergeCell ref="D19:P19"/>
    <mergeCell ref="D18:P18"/>
    <mergeCell ref="D17:P17"/>
    <mergeCell ref="D11:P11"/>
    <mergeCell ref="D9:P9"/>
  </mergeCells>
  <hyperlinks>
    <hyperlink ref="A24" r:id="rId1" display="http://creativecommons.org/licenses/by-sa/4.0/" xr:uid="{16AF16A1-7E7D-4F1A-96CF-FB299DD7C836}"/>
    <hyperlink ref="A24:O24" r:id="rId2" display="This document, is a derivative of &quot;CIS Controls Initial Assessment Tool&quot; by AuditScripts, used under CC BY. This document is licensed under CC BY by Improsec A/S." xr:uid="{C74B79DB-BAC7-4ED7-B47C-FB0D589409E5}"/>
  </hyperlinks>
  <pageMargins left="0.7" right="0.7" top="0.75" bottom="0.75" header="0.3" footer="0.3"/>
  <pageSetup scale="72"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32FCB-0FB1-45F7-8957-8CCAC4FDE5D9}">
  <sheetPr>
    <pageSetUpPr fitToPage="1"/>
  </sheetPr>
  <dimension ref="A1:U48"/>
  <sheetViews>
    <sheetView tabSelected="1" topLeftCell="A13" zoomScaleNormal="100" workbookViewId="0">
      <selection activeCell="R21" sqref="R21:R37"/>
    </sheetView>
  </sheetViews>
  <sheetFormatPr defaultRowHeight="15"/>
  <cols>
    <col min="1" max="1" width="13.28515625" bestFit="1" customWidth="1"/>
    <col min="2" max="2" width="25.7109375" bestFit="1" customWidth="1"/>
    <col min="3" max="6" width="9.5703125" customWidth="1"/>
    <col min="17" max="21" width="9.140625" style="12"/>
  </cols>
  <sheetData>
    <row r="1" spans="1:19" ht="59.65" customHeight="1">
      <c r="A1" s="43" t="s">
        <v>444</v>
      </c>
      <c r="B1" s="43"/>
      <c r="C1" s="43"/>
      <c r="D1" s="43"/>
      <c r="E1" s="43"/>
      <c r="F1" s="43"/>
      <c r="G1" s="43"/>
      <c r="H1" s="43"/>
      <c r="I1" s="43"/>
      <c r="J1" s="43"/>
      <c r="K1" s="43"/>
      <c r="L1" s="43"/>
      <c r="M1" s="43"/>
      <c r="N1" s="43"/>
      <c r="O1" s="43"/>
      <c r="P1" s="43"/>
    </row>
    <row r="3" spans="1:19">
      <c r="A3" s="49" t="s">
        <v>414</v>
      </c>
      <c r="B3" s="49"/>
      <c r="C3" s="49" t="s">
        <v>415</v>
      </c>
      <c r="D3" s="49"/>
      <c r="E3" s="49" t="s">
        <v>416</v>
      </c>
      <c r="F3" s="49"/>
      <c r="H3" s="44" t="s">
        <v>417</v>
      </c>
      <c r="I3" s="44"/>
      <c r="J3" s="44"/>
      <c r="K3" s="44"/>
      <c r="L3" s="44"/>
      <c r="M3" s="44"/>
      <c r="N3" s="44"/>
      <c r="O3" s="44"/>
      <c r="P3" s="44"/>
    </row>
    <row r="4" spans="1:19">
      <c r="A4" s="50" t="s">
        <v>418</v>
      </c>
      <c r="B4" s="50"/>
      <c r="C4" s="51" t="str">
        <f>IF(AND(R4&gt;=0,R4&lt;=0.25),"Low",IF(AND(R4&gt;0.25,R4&lt;=0.75),"Moderate",IF(AND(R4&gt;0.75,R4&lt;=1),"High","INVALID")))</f>
        <v>Low</v>
      </c>
      <c r="D4" s="51"/>
      <c r="E4" s="51" t="str">
        <f t="shared" ref="E4:E14" si="0">IF(AND(S4&gt;=0,S4&lt;=0.25),"Low",IF(AND(S4&gt;0.25,S4&lt;=0.75),"Moderate",IF(AND(S4&gt;0.75,S4&lt;=1),"High","INVALID")))</f>
        <v>Low</v>
      </c>
      <c r="F4" s="51"/>
      <c r="H4" s="50" t="s">
        <v>419</v>
      </c>
      <c r="I4" s="50"/>
      <c r="J4" s="7">
        <f>S16</f>
        <v>0</v>
      </c>
      <c r="K4" s="50" t="s">
        <v>420</v>
      </c>
      <c r="L4" s="50"/>
      <c r="M4" s="7">
        <f>S17</f>
        <v>0</v>
      </c>
      <c r="N4" s="50" t="s">
        <v>421</v>
      </c>
      <c r="O4" s="50"/>
      <c r="P4" s="7">
        <f>S18</f>
        <v>0</v>
      </c>
      <c r="R4" s="13">
        <f>AVERAGE(S21,S26,S23,S24,S28)</f>
        <v>0</v>
      </c>
      <c r="S4" s="13">
        <f>AVERAGE(S20,S27)</f>
        <v>0</v>
      </c>
    </row>
    <row r="5" spans="1:19">
      <c r="A5" s="50" t="s">
        <v>422</v>
      </c>
      <c r="B5" s="50"/>
      <c r="C5" s="51" t="str">
        <f>IF(AND(R5&gt;=0,R5&lt;=0.25),"Low",IF(AND(R5&gt;0.25,R5&lt;=0.75),"Moderate",IF(AND(R5&gt;0.75,R5&lt;=1),"High","INVALID")))</f>
        <v>Low</v>
      </c>
      <c r="D5" s="51"/>
      <c r="E5" s="51" t="str">
        <f t="shared" si="0"/>
        <v>Low</v>
      </c>
      <c r="F5" s="51"/>
      <c r="R5" s="13">
        <f>AVERAGE(S21,S26,S23,S24)</f>
        <v>0</v>
      </c>
      <c r="S5" s="13">
        <f>AVERAGE(S20,S27)</f>
        <v>0</v>
      </c>
    </row>
    <row r="6" spans="1:19">
      <c r="A6" s="50" t="s">
        <v>423</v>
      </c>
      <c r="B6" s="50"/>
      <c r="C6" s="51" t="str">
        <f t="shared" ref="C6:C14" si="1">IF(AND(R6&gt;=0,R6&lt;=0.25),"Low",IF(AND(R6&gt;0.25,R6&lt;=0.75),"Moderate",IF(AND(R6&gt;0.75,R6&lt;=1),"High","INVALID")))</f>
        <v>Low</v>
      </c>
      <c r="D6" s="51"/>
      <c r="E6" s="51" t="str">
        <f t="shared" si="0"/>
        <v>Low</v>
      </c>
      <c r="F6" s="51"/>
      <c r="R6" s="13">
        <f>AVERAGE(S21,S26,S23,S24)</f>
        <v>0</v>
      </c>
      <c r="S6" s="13">
        <f>AVERAGE(S20,S27)</f>
        <v>0</v>
      </c>
    </row>
    <row r="7" spans="1:19">
      <c r="A7" s="50" t="s">
        <v>424</v>
      </c>
      <c r="B7" s="50"/>
      <c r="C7" s="51" t="str">
        <f t="shared" si="1"/>
        <v>Low</v>
      </c>
      <c r="D7" s="51"/>
      <c r="E7" s="51" t="str">
        <f t="shared" si="0"/>
        <v>Low</v>
      </c>
      <c r="F7" s="51"/>
      <c r="R7" s="13">
        <f>AVERAGE(S21,S26,S23,S24)</f>
        <v>0</v>
      </c>
      <c r="S7" s="13">
        <f>AVERAGE(S20,S27)</f>
        <v>0</v>
      </c>
    </row>
    <row r="8" spans="1:19">
      <c r="A8" s="50" t="s">
        <v>425</v>
      </c>
      <c r="B8" s="50"/>
      <c r="C8" s="51" t="str">
        <f t="shared" si="1"/>
        <v>Low</v>
      </c>
      <c r="D8" s="51"/>
      <c r="E8" s="51" t="str">
        <f t="shared" si="0"/>
        <v>Low</v>
      </c>
      <c r="F8" s="51"/>
      <c r="R8" s="13">
        <f>AVERAGE(S21,S26,S23,S24)</f>
        <v>0</v>
      </c>
      <c r="S8" s="13">
        <f>AVERAGE(S20,S27)</f>
        <v>0</v>
      </c>
    </row>
    <row r="9" spans="1:19">
      <c r="A9" s="50" t="s">
        <v>426</v>
      </c>
      <c r="B9" s="50"/>
      <c r="C9" s="51" t="str">
        <f t="shared" si="1"/>
        <v>Low</v>
      </c>
      <c r="D9" s="51"/>
      <c r="E9" s="51" t="str">
        <f t="shared" si="0"/>
        <v>Low</v>
      </c>
      <c r="F9" s="51"/>
      <c r="R9" s="13">
        <f>AVERAGE(S21,S26,S23,S24,S25)</f>
        <v>0</v>
      </c>
      <c r="S9" s="13">
        <f>AVERAGE(S20,S27)</f>
        <v>0</v>
      </c>
    </row>
    <row r="10" spans="1:19">
      <c r="A10" s="50" t="s">
        <v>427</v>
      </c>
      <c r="B10" s="50"/>
      <c r="C10" s="51" t="str">
        <f t="shared" si="1"/>
        <v>Low</v>
      </c>
      <c r="D10" s="51"/>
      <c r="E10" s="51" t="str">
        <f t="shared" si="0"/>
        <v>Low</v>
      </c>
      <c r="F10" s="51"/>
      <c r="R10" s="13">
        <f>AVERAGE(S21,S26,S23,S24,S32,S33,S25)</f>
        <v>0</v>
      </c>
      <c r="S10" s="13">
        <f>AVERAGE(S20,S27)</f>
        <v>0</v>
      </c>
    </row>
    <row r="11" spans="1:19">
      <c r="A11" s="50" t="s">
        <v>428</v>
      </c>
      <c r="B11" s="50"/>
      <c r="C11" s="51" t="str">
        <f t="shared" si="1"/>
        <v>Low</v>
      </c>
      <c r="D11" s="51"/>
      <c r="E11" s="51" t="str">
        <f t="shared" si="0"/>
        <v>Low</v>
      </c>
      <c r="F11" s="51"/>
      <c r="R11" s="13">
        <f>AVERAGE(S21,S26,S23,S24,S31,S32,S25)</f>
        <v>0</v>
      </c>
      <c r="S11" s="13">
        <f>AVERAGE(S20,S27)</f>
        <v>0</v>
      </c>
    </row>
    <row r="12" spans="1:19">
      <c r="A12" s="50" t="s">
        <v>429</v>
      </c>
      <c r="B12" s="50"/>
      <c r="C12" s="51" t="str">
        <f t="shared" si="1"/>
        <v>Low</v>
      </c>
      <c r="D12" s="51"/>
      <c r="E12" s="51" t="str">
        <f t="shared" si="0"/>
        <v>Low</v>
      </c>
      <c r="F12" s="51"/>
      <c r="R12" s="13">
        <f>AVERAGE(S21,S26,S23,S24,S31,S32,S25)</f>
        <v>0</v>
      </c>
      <c r="S12" s="13">
        <f>AVERAGE(S20,S27)</f>
        <v>0</v>
      </c>
    </row>
    <row r="13" spans="1:19">
      <c r="A13" s="50" t="s">
        <v>430</v>
      </c>
      <c r="B13" s="50"/>
      <c r="C13" s="51" t="str">
        <f t="shared" si="1"/>
        <v>Low</v>
      </c>
      <c r="D13" s="51"/>
      <c r="E13" s="51" t="str">
        <f t="shared" si="0"/>
        <v>Low</v>
      </c>
      <c r="F13" s="51"/>
      <c r="R13" s="13">
        <f>AVERAGE(S31,S32)</f>
        <v>0</v>
      </c>
      <c r="S13" s="13">
        <f>AVERAGE(S20,S27,S32)</f>
        <v>0</v>
      </c>
    </row>
    <row r="14" spans="1:19">
      <c r="A14" s="50" t="s">
        <v>431</v>
      </c>
      <c r="B14" s="50"/>
      <c r="C14" s="51" t="str">
        <f t="shared" si="1"/>
        <v>Low</v>
      </c>
      <c r="D14" s="51"/>
      <c r="E14" s="51" t="str">
        <f t="shared" si="0"/>
        <v>Low</v>
      </c>
      <c r="F14" s="51"/>
      <c r="R14" s="13">
        <f>AVERAGE(S31,S32)</f>
        <v>0</v>
      </c>
      <c r="S14" s="13">
        <f>AVERAGE(S20,S27,S32)</f>
        <v>0</v>
      </c>
    </row>
    <row r="15" spans="1:19">
      <c r="R15" s="14"/>
      <c r="S15" s="13"/>
    </row>
    <row r="16" spans="1:19">
      <c r="R16" s="14" t="s">
        <v>419</v>
      </c>
      <c r="S16" s="13">
        <f>AVERAGE(Calculations!G2:G19)</f>
        <v>0</v>
      </c>
    </row>
    <row r="17" spans="1:19">
      <c r="A17" s="16" t="s">
        <v>432</v>
      </c>
      <c r="B17" s="16" t="s">
        <v>433</v>
      </c>
      <c r="C17" s="16" t="s">
        <v>434</v>
      </c>
      <c r="R17" s="14" t="s">
        <v>420</v>
      </c>
      <c r="S17" s="13">
        <f>AVERAGE(Calculations!H2:H19)</f>
        <v>0</v>
      </c>
    </row>
    <row r="18" spans="1:19">
      <c r="A18" s="9" t="s">
        <v>435</v>
      </c>
      <c r="B18" t="s">
        <v>436</v>
      </c>
      <c r="C18" s="10">
        <f>AVERAGE('Controls V8'!L$3:L$172)</f>
        <v>0</v>
      </c>
      <c r="R18" s="14" t="s">
        <v>421</v>
      </c>
      <c r="S18" s="13">
        <f>AVERAGE(Calculations!I2:I19)</f>
        <v>0</v>
      </c>
    </row>
    <row r="19" spans="1:19">
      <c r="A19" s="9" t="s">
        <v>437</v>
      </c>
      <c r="B19" t="s">
        <v>438</v>
      </c>
      <c r="C19" s="10">
        <f>AVERAGEIFS('Controls V8'!M$3:M$172,'Controls V8'!$A$3:$A$172,"&lt;=5")</f>
        <v>0</v>
      </c>
      <c r="R19" s="14"/>
      <c r="S19" s="13"/>
    </row>
    <row r="20" spans="1:19">
      <c r="A20" s="9" t="s">
        <v>439</v>
      </c>
      <c r="B20" t="s">
        <v>498</v>
      </c>
      <c r="C20" s="10">
        <f>AVERAGEIFS('Controls V8'!M$3:M$172,'Controls V8'!$A$3:$A$172,"&gt;=6")</f>
        <v>0</v>
      </c>
      <c r="R20" s="14" t="s">
        <v>499</v>
      </c>
      <c r="S20" s="13">
        <f>Calculations!C2</f>
        <v>0</v>
      </c>
    </row>
    <row r="21" spans="1:19">
      <c r="A21" s="9" t="s">
        <v>440</v>
      </c>
      <c r="B21" t="s">
        <v>412</v>
      </c>
      <c r="C21" s="10">
        <f>AVERAGE('Controls V8'!N$3:N$172)</f>
        <v>0</v>
      </c>
      <c r="R21" s="14" t="s">
        <v>500</v>
      </c>
      <c r="S21" s="13">
        <f>Calculations!C3</f>
        <v>0</v>
      </c>
    </row>
    <row r="22" spans="1:19">
      <c r="A22" s="9" t="s">
        <v>441</v>
      </c>
      <c r="B22" t="s">
        <v>413</v>
      </c>
      <c r="C22" s="10">
        <f>AVERAGE('Controls V8'!O$3:O$172)</f>
        <v>0</v>
      </c>
      <c r="R22" s="14" t="s">
        <v>501</v>
      </c>
      <c r="S22" s="13">
        <f>Calculations!C4</f>
        <v>0</v>
      </c>
    </row>
    <row r="23" spans="1:19">
      <c r="C23" s="3"/>
      <c r="R23" s="14" t="s">
        <v>502</v>
      </c>
      <c r="S23" s="13">
        <f>Calculations!C5</f>
        <v>0</v>
      </c>
    </row>
    <row r="24" spans="1:19" ht="18.75">
      <c r="B24" s="17" t="s">
        <v>442</v>
      </c>
      <c r="C24" s="18">
        <f>SUM(C18:C22)</f>
        <v>0</v>
      </c>
      <c r="R24" s="14" t="s">
        <v>503</v>
      </c>
      <c r="S24" s="13">
        <f>Calculations!C6</f>
        <v>0</v>
      </c>
    </row>
    <row r="25" spans="1:19">
      <c r="B25" t="s">
        <v>443</v>
      </c>
      <c r="R25" s="14" t="s">
        <v>504</v>
      </c>
      <c r="S25" s="13">
        <f>Calculations!C7</f>
        <v>0</v>
      </c>
    </row>
    <row r="26" spans="1:19">
      <c r="R26" s="14" t="s">
        <v>505</v>
      </c>
      <c r="S26" s="13">
        <f>Calculations!C8</f>
        <v>0</v>
      </c>
    </row>
    <row r="27" spans="1:19">
      <c r="R27" s="14" t="s">
        <v>506</v>
      </c>
      <c r="S27" s="13">
        <f>Calculations!C9</f>
        <v>0</v>
      </c>
    </row>
    <row r="28" spans="1:19">
      <c r="R28" s="14" t="s">
        <v>507</v>
      </c>
      <c r="S28" s="13">
        <f>Calculations!C10</f>
        <v>0</v>
      </c>
    </row>
    <row r="29" spans="1:19">
      <c r="R29" s="14" t="s">
        <v>508</v>
      </c>
      <c r="S29" s="13">
        <f>Calculations!C11</f>
        <v>0</v>
      </c>
    </row>
    <row r="30" spans="1:19">
      <c r="R30" s="14" t="s">
        <v>509</v>
      </c>
      <c r="S30" s="13">
        <f>Calculations!C12</f>
        <v>0</v>
      </c>
    </row>
    <row r="31" spans="1:19">
      <c r="R31" s="14" t="s">
        <v>510</v>
      </c>
      <c r="S31" s="13">
        <f>Calculations!C13</f>
        <v>0</v>
      </c>
    </row>
    <row r="32" spans="1:19">
      <c r="R32" s="14" t="s">
        <v>511</v>
      </c>
      <c r="S32" s="13">
        <f>Calculations!C14</f>
        <v>0</v>
      </c>
    </row>
    <row r="33" spans="1:19">
      <c r="R33" s="14" t="s">
        <v>512</v>
      </c>
      <c r="S33" s="13">
        <f>Calculations!C15</f>
        <v>0</v>
      </c>
    </row>
    <row r="34" spans="1:19">
      <c r="R34" s="14" t="s">
        <v>513</v>
      </c>
      <c r="S34" s="13">
        <f>Calculations!C16</f>
        <v>0</v>
      </c>
    </row>
    <row r="35" spans="1:19">
      <c r="R35" s="14" t="s">
        <v>514</v>
      </c>
      <c r="S35" s="13">
        <f>Calculations!C17</f>
        <v>0</v>
      </c>
    </row>
    <row r="36" spans="1:19">
      <c r="R36" s="14" t="s">
        <v>515</v>
      </c>
      <c r="S36" s="13">
        <f>Calculations!C18</f>
        <v>0</v>
      </c>
    </row>
    <row r="37" spans="1:19">
      <c r="R37" s="14" t="s">
        <v>516</v>
      </c>
      <c r="S37" s="13">
        <f>Calculations!C19</f>
        <v>0</v>
      </c>
    </row>
    <row r="38" spans="1:19">
      <c r="R38" s="14"/>
      <c r="S38" s="13"/>
    </row>
    <row r="39" spans="1:19">
      <c r="R39" s="14"/>
      <c r="S39" s="13"/>
    </row>
    <row r="42" spans="1:19">
      <c r="R42" s="14"/>
      <c r="S42" s="13"/>
    </row>
    <row r="43" spans="1:19" ht="33" customHeight="1">
      <c r="A43" s="48" t="s">
        <v>490</v>
      </c>
      <c r="B43" s="48"/>
      <c r="C43" s="48"/>
      <c r="D43" s="48"/>
      <c r="E43" s="48"/>
      <c r="F43" s="48"/>
      <c r="G43" s="48"/>
      <c r="H43" s="48"/>
      <c r="I43" s="48"/>
      <c r="J43" s="48"/>
      <c r="K43" s="48"/>
      <c r="L43" s="48"/>
      <c r="M43" s="48"/>
      <c r="N43" s="48"/>
      <c r="O43" s="48"/>
      <c r="P43" s="48"/>
    </row>
    <row r="45" spans="1:19">
      <c r="A45" s="11"/>
    </row>
    <row r="48" spans="1:19" ht="30" customHeight="1"/>
  </sheetData>
  <mergeCells count="42">
    <mergeCell ref="A43:P43"/>
    <mergeCell ref="A13:B13"/>
    <mergeCell ref="C13:D13"/>
    <mergeCell ref="E13:F13"/>
    <mergeCell ref="A14:B14"/>
    <mergeCell ref="C14:D14"/>
    <mergeCell ref="E14:F14"/>
    <mergeCell ref="A11:B11"/>
    <mergeCell ref="C11:D11"/>
    <mergeCell ref="E11:F11"/>
    <mergeCell ref="A12:B12"/>
    <mergeCell ref="C12:D12"/>
    <mergeCell ref="E12:F12"/>
    <mergeCell ref="A9:B9"/>
    <mergeCell ref="C9:D9"/>
    <mergeCell ref="E9:F9"/>
    <mergeCell ref="A10:B10"/>
    <mergeCell ref="C10:D10"/>
    <mergeCell ref="E10:F10"/>
    <mergeCell ref="A7:B7"/>
    <mergeCell ref="C7:D7"/>
    <mergeCell ref="E7:F7"/>
    <mergeCell ref="A8:B8"/>
    <mergeCell ref="C8:D8"/>
    <mergeCell ref="E8:F8"/>
    <mergeCell ref="N4:O4"/>
    <mergeCell ref="A5:B5"/>
    <mergeCell ref="C5:D5"/>
    <mergeCell ref="E5:F5"/>
    <mergeCell ref="A6:B6"/>
    <mergeCell ref="C6:D6"/>
    <mergeCell ref="E6:F6"/>
    <mergeCell ref="A4:B4"/>
    <mergeCell ref="C4:D4"/>
    <mergeCell ref="E4:F4"/>
    <mergeCell ref="H4:I4"/>
    <mergeCell ref="K4:L4"/>
    <mergeCell ref="A1:P1"/>
    <mergeCell ref="A3:B3"/>
    <mergeCell ref="C3:D3"/>
    <mergeCell ref="E3:F3"/>
    <mergeCell ref="H3:P3"/>
  </mergeCells>
  <conditionalFormatting sqref="C4:F14">
    <cfRule type="cellIs" dxfId="20" priority="1" operator="equal">
      <formula>"Low"</formula>
    </cfRule>
    <cfRule type="cellIs" dxfId="19" priority="2" operator="equal">
      <formula>"Moderate"</formula>
    </cfRule>
    <cfRule type="cellIs" dxfId="18" priority="3" operator="equal">
      <formula>"High"</formula>
    </cfRule>
  </conditionalFormatting>
  <hyperlinks>
    <hyperlink ref="A43" r:id="rId1" display="http://creativecommons.org/licenses/by-sa/4.0/" xr:uid="{FC16D1E5-DDB7-4FB6-81CE-8902A93A591A}"/>
    <hyperlink ref="A43:O43" r:id="rId2" display="This document, is a derivative of &quot;CIS Controls Initial Assessment Tool&quot; by AuditScripts, used under CC BY. This document is licensed under CC BY by Improsec A/S." xr:uid="{F099D229-A7D4-4776-8D0E-21736A3A9B2B}"/>
  </hyperlinks>
  <pageMargins left="0.7" right="0.7" top="0.75" bottom="0.75" header="0.3" footer="0.3"/>
  <pageSetup scale="66"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5C045-304B-4BAD-BCCB-FAFC61479C0C}">
  <dimension ref="A1:P175"/>
  <sheetViews>
    <sheetView zoomScale="85" zoomScaleNormal="85" workbookViewId="0">
      <pane ySplit="1" topLeftCell="A2" activePane="bottomLeft" state="frozen"/>
      <selection activeCell="A9" sqref="A9"/>
      <selection pane="bottomLeft"/>
    </sheetView>
  </sheetViews>
  <sheetFormatPr defaultColWidth="9.140625" defaultRowHeight="14.25"/>
  <cols>
    <col min="1" max="1" width="20" style="2" bestFit="1" customWidth="1"/>
    <col min="2" max="2" width="13.42578125" style="2" bestFit="1" customWidth="1"/>
    <col min="3" max="3" width="106.140625" style="1" customWidth="1"/>
    <col min="4" max="4" width="19.5703125" style="2" customWidth="1"/>
    <col min="5" max="5" width="14.5703125" style="2" customWidth="1"/>
    <col min="6" max="6" width="29.7109375" style="2" bestFit="1" customWidth="1"/>
    <col min="7" max="7" width="34.85546875" style="2" customWidth="1"/>
    <col min="8" max="10" width="9.140625" style="1" customWidth="1"/>
    <col min="11" max="11" width="19.28515625" style="5" customWidth="1"/>
    <col min="12" max="15" width="22.5703125" style="4" customWidth="1"/>
    <col min="16" max="16384" width="9.140625" style="1"/>
  </cols>
  <sheetData>
    <row r="1" spans="1:15" ht="30">
      <c r="A1" s="23" t="s">
        <v>0</v>
      </c>
      <c r="B1" s="23" t="s">
        <v>398</v>
      </c>
      <c r="C1" s="23" t="s">
        <v>399</v>
      </c>
      <c r="D1" s="23" t="s">
        <v>15</v>
      </c>
      <c r="E1" s="23" t="s">
        <v>367</v>
      </c>
      <c r="F1" s="23" t="s">
        <v>404</v>
      </c>
      <c r="G1" s="23" t="s">
        <v>16</v>
      </c>
      <c r="H1" s="23" t="s">
        <v>17</v>
      </c>
      <c r="I1" s="23" t="s">
        <v>18</v>
      </c>
      <c r="J1" s="23" t="s">
        <v>19</v>
      </c>
      <c r="K1" s="23" t="s">
        <v>396</v>
      </c>
      <c r="L1" s="23" t="s">
        <v>368</v>
      </c>
      <c r="M1" s="23" t="s">
        <v>369</v>
      </c>
      <c r="N1" s="23" t="s">
        <v>370</v>
      </c>
      <c r="O1" s="23" t="s">
        <v>371</v>
      </c>
    </row>
    <row r="2" spans="1:15" ht="90">
      <c r="A2" s="53" t="s">
        <v>9</v>
      </c>
      <c r="B2" s="24">
        <v>1</v>
      </c>
      <c r="C2" s="25" t="s">
        <v>21</v>
      </c>
      <c r="D2" s="24"/>
      <c r="E2" s="24"/>
      <c r="F2" s="24"/>
      <c r="G2" s="24" t="s">
        <v>20</v>
      </c>
      <c r="H2" s="24"/>
      <c r="I2" s="24"/>
      <c r="J2" s="24"/>
      <c r="K2" s="24"/>
      <c r="L2" s="24"/>
      <c r="M2" s="24"/>
      <c r="N2" s="24"/>
      <c r="O2" s="24"/>
    </row>
    <row r="3" spans="1:15" ht="128.25">
      <c r="A3" s="54">
        <v>1</v>
      </c>
      <c r="B3" s="27">
        <v>1.01</v>
      </c>
      <c r="C3" s="28" t="s">
        <v>25</v>
      </c>
      <c r="D3" s="27" t="s">
        <v>22</v>
      </c>
      <c r="E3" s="29" t="s">
        <v>23</v>
      </c>
      <c r="F3" s="30" t="s">
        <v>445</v>
      </c>
      <c r="G3" s="27" t="s">
        <v>24</v>
      </c>
      <c r="H3" s="31" t="s">
        <v>26</v>
      </c>
      <c r="I3" s="32" t="s">
        <v>26</v>
      </c>
      <c r="J3" s="33" t="s">
        <v>26</v>
      </c>
      <c r="K3" s="6" t="str">
        <f>IF(ISBLANK(H3),IF(ISBLANK(I3),"IG3","IG2"),"IG1")</f>
        <v>IG1</v>
      </c>
      <c r="L3" s="4">
        <v>0</v>
      </c>
      <c r="M3" s="4">
        <v>0</v>
      </c>
      <c r="N3" s="4">
        <v>0</v>
      </c>
      <c r="O3" s="4">
        <v>0</v>
      </c>
    </row>
    <row r="4" spans="1:15" ht="42.75">
      <c r="A4" s="54">
        <v>1</v>
      </c>
      <c r="B4" s="27">
        <v>1.02</v>
      </c>
      <c r="C4" s="28" t="s">
        <v>29</v>
      </c>
      <c r="D4" s="27" t="s">
        <v>22</v>
      </c>
      <c r="E4" s="34" t="s">
        <v>27</v>
      </c>
      <c r="F4" s="30" t="s">
        <v>445</v>
      </c>
      <c r="G4" s="27" t="s">
        <v>28</v>
      </c>
      <c r="H4" s="31" t="s">
        <v>26</v>
      </c>
      <c r="I4" s="32" t="s">
        <v>26</v>
      </c>
      <c r="J4" s="33" t="s">
        <v>26</v>
      </c>
      <c r="K4" s="6" t="str">
        <f>IF(ISBLANK(H4),IF(ISBLANK(I4),"IG3","IG2"),"IG1")</f>
        <v>IG1</v>
      </c>
      <c r="L4" s="4">
        <v>0</v>
      </c>
      <c r="M4" s="4">
        <v>0</v>
      </c>
      <c r="N4" s="4" t="s">
        <v>397</v>
      </c>
      <c r="O4" s="4" t="s">
        <v>397</v>
      </c>
    </row>
    <row r="5" spans="1:15" ht="28.5">
      <c r="A5" s="54">
        <v>1</v>
      </c>
      <c r="B5" s="27">
        <v>1.03</v>
      </c>
      <c r="C5" s="28" t="s">
        <v>32</v>
      </c>
      <c r="D5" s="27" t="s">
        <v>22</v>
      </c>
      <c r="E5" s="34" t="s">
        <v>30</v>
      </c>
      <c r="F5" s="30" t="s">
        <v>445</v>
      </c>
      <c r="G5" s="27" t="s">
        <v>31</v>
      </c>
      <c r="H5" s="27"/>
      <c r="I5" s="32" t="s">
        <v>26</v>
      </c>
      <c r="J5" s="33" t="s">
        <v>26</v>
      </c>
      <c r="K5" s="6" t="str">
        <f>IF(ISBLANK(H5),IF(ISBLANK(I5),"IG3","IG2"),"IG1")</f>
        <v>IG2</v>
      </c>
      <c r="L5" s="4">
        <v>0</v>
      </c>
      <c r="M5" s="4">
        <v>0</v>
      </c>
      <c r="N5" s="4">
        <v>0</v>
      </c>
      <c r="O5" s="4">
        <v>0</v>
      </c>
    </row>
    <row r="6" spans="1:15" ht="42.75">
      <c r="A6" s="54">
        <v>1</v>
      </c>
      <c r="B6" s="27">
        <v>1.04</v>
      </c>
      <c r="C6" s="28" t="s">
        <v>34</v>
      </c>
      <c r="D6" s="27" t="s">
        <v>22</v>
      </c>
      <c r="E6" s="29" t="s">
        <v>23</v>
      </c>
      <c r="F6" s="30" t="s">
        <v>446</v>
      </c>
      <c r="G6" s="27" t="s">
        <v>33</v>
      </c>
      <c r="H6" s="27"/>
      <c r="I6" s="32" t="s">
        <v>26</v>
      </c>
      <c r="J6" s="33" t="s">
        <v>26</v>
      </c>
      <c r="K6" s="6" t="str">
        <f>IF(ISBLANK(H6),IF(ISBLANK(I6),"IG3","IG2"),"IG1")</f>
        <v>IG2</v>
      </c>
      <c r="L6" s="4">
        <v>0</v>
      </c>
      <c r="M6" s="4">
        <v>0</v>
      </c>
      <c r="N6" s="4">
        <v>0</v>
      </c>
      <c r="O6" s="4">
        <v>0</v>
      </c>
    </row>
    <row r="7" spans="1:15" ht="28.5">
      <c r="A7" s="54">
        <v>1</v>
      </c>
      <c r="B7" s="27">
        <v>1.05</v>
      </c>
      <c r="C7" s="28" t="s">
        <v>36</v>
      </c>
      <c r="D7" s="27" t="s">
        <v>22</v>
      </c>
      <c r="E7" s="34" t="s">
        <v>30</v>
      </c>
      <c r="F7" s="30" t="s">
        <v>445</v>
      </c>
      <c r="G7" s="27" t="s">
        <v>35</v>
      </c>
      <c r="H7" s="27"/>
      <c r="I7" s="27"/>
      <c r="J7" s="33" t="s">
        <v>26</v>
      </c>
      <c r="K7" s="6" t="str">
        <f>IF(ISBLANK(H7),IF(ISBLANK(I7),"IG3","IG2"),"IG1")</f>
        <v>IG3</v>
      </c>
      <c r="L7" s="4">
        <v>0</v>
      </c>
      <c r="M7" s="4">
        <v>0</v>
      </c>
      <c r="N7" s="4">
        <v>0</v>
      </c>
      <c r="O7" s="4">
        <v>0</v>
      </c>
    </row>
    <row r="8" spans="1:15" ht="45">
      <c r="A8" s="53" t="s">
        <v>1</v>
      </c>
      <c r="B8" s="24">
        <v>2</v>
      </c>
      <c r="C8" s="26" t="s">
        <v>38</v>
      </c>
      <c r="D8" s="24"/>
      <c r="E8" s="24"/>
      <c r="F8" s="35"/>
      <c r="G8" s="24" t="s">
        <v>37</v>
      </c>
      <c r="H8" s="24"/>
      <c r="I8" s="24"/>
      <c r="J8" s="24"/>
      <c r="K8" s="24"/>
      <c r="L8" s="24"/>
      <c r="M8" s="24"/>
      <c r="N8" s="24"/>
      <c r="O8" s="24"/>
    </row>
    <row r="9" spans="1:15" ht="71.25">
      <c r="A9" s="54">
        <v>2</v>
      </c>
      <c r="B9" s="27">
        <v>2.0099999999999998</v>
      </c>
      <c r="C9" s="28" t="s">
        <v>41</v>
      </c>
      <c r="D9" s="27" t="s">
        <v>39</v>
      </c>
      <c r="E9" s="29" t="s">
        <v>23</v>
      </c>
      <c r="F9" s="30" t="s">
        <v>447</v>
      </c>
      <c r="G9" s="27" t="s">
        <v>40</v>
      </c>
      <c r="H9" s="31" t="s">
        <v>26</v>
      </c>
      <c r="I9" s="32" t="s">
        <v>26</v>
      </c>
      <c r="J9" s="33" t="s">
        <v>26</v>
      </c>
      <c r="K9" s="6" t="str">
        <f t="shared" ref="K9:K15" si="0">IF(ISBLANK(H9),IF(ISBLANK(I9),"IG3","IG2"),"IG1")</f>
        <v>IG1</v>
      </c>
      <c r="L9" s="4">
        <v>0</v>
      </c>
      <c r="M9" s="4">
        <v>0</v>
      </c>
      <c r="N9" s="4" t="s">
        <v>397</v>
      </c>
      <c r="O9" s="4" t="s">
        <v>397</v>
      </c>
    </row>
    <row r="10" spans="1:15" ht="71.25">
      <c r="A10" s="54">
        <v>2</v>
      </c>
      <c r="B10" s="27">
        <v>2.02</v>
      </c>
      <c r="C10" s="36" t="s">
        <v>43</v>
      </c>
      <c r="D10" s="27" t="s">
        <v>39</v>
      </c>
      <c r="E10" s="29" t="s">
        <v>23</v>
      </c>
      <c r="F10" s="30" t="s">
        <v>447</v>
      </c>
      <c r="G10" s="27" t="s">
        <v>42</v>
      </c>
      <c r="H10" s="31" t="s">
        <v>26</v>
      </c>
      <c r="I10" s="32" t="s">
        <v>26</v>
      </c>
      <c r="J10" s="33" t="s">
        <v>26</v>
      </c>
      <c r="K10" s="6" t="str">
        <f t="shared" si="0"/>
        <v>IG1</v>
      </c>
      <c r="L10" s="4">
        <v>0</v>
      </c>
      <c r="M10" s="4">
        <v>0</v>
      </c>
      <c r="N10" s="4" t="s">
        <v>397</v>
      </c>
      <c r="O10" s="4" t="s">
        <v>397</v>
      </c>
    </row>
    <row r="11" spans="1:15" ht="28.5">
      <c r="A11" s="54">
        <v>2</v>
      </c>
      <c r="B11" s="27">
        <v>2.0299999999999998</v>
      </c>
      <c r="C11" s="28" t="s">
        <v>45</v>
      </c>
      <c r="D11" s="27" t="s">
        <v>39</v>
      </c>
      <c r="E11" s="34" t="s">
        <v>27</v>
      </c>
      <c r="F11" s="30" t="s">
        <v>447</v>
      </c>
      <c r="G11" s="27" t="s">
        <v>44</v>
      </c>
      <c r="H11" s="31" t="s">
        <v>26</v>
      </c>
      <c r="I11" s="32" t="s">
        <v>26</v>
      </c>
      <c r="J11" s="33" t="s">
        <v>26</v>
      </c>
      <c r="K11" s="6" t="str">
        <f t="shared" si="0"/>
        <v>IG1</v>
      </c>
      <c r="L11" s="4">
        <v>0</v>
      </c>
      <c r="M11" s="4">
        <v>0</v>
      </c>
      <c r="N11" s="4" t="s">
        <v>397</v>
      </c>
      <c r="O11" s="4" t="s">
        <v>397</v>
      </c>
    </row>
    <row r="12" spans="1:15" ht="28.5">
      <c r="A12" s="54">
        <v>2</v>
      </c>
      <c r="B12" s="27">
        <v>2.04</v>
      </c>
      <c r="C12" s="28" t="s">
        <v>47</v>
      </c>
      <c r="D12" s="27" t="s">
        <v>39</v>
      </c>
      <c r="E12" s="34" t="s">
        <v>30</v>
      </c>
      <c r="F12" s="30" t="s">
        <v>447</v>
      </c>
      <c r="G12" s="27" t="s">
        <v>46</v>
      </c>
      <c r="H12" s="27"/>
      <c r="I12" s="32" t="s">
        <v>26</v>
      </c>
      <c r="J12" s="33" t="s">
        <v>26</v>
      </c>
      <c r="K12" s="6" t="str">
        <f t="shared" si="0"/>
        <v>IG2</v>
      </c>
      <c r="L12" s="4">
        <v>0</v>
      </c>
      <c r="M12" s="4">
        <v>0</v>
      </c>
      <c r="N12" s="4">
        <v>0</v>
      </c>
      <c r="O12" s="4">
        <v>0</v>
      </c>
    </row>
    <row r="13" spans="1:15" ht="28.5">
      <c r="A13" s="54">
        <v>2</v>
      </c>
      <c r="B13" s="27">
        <v>2.0499999999999998</v>
      </c>
      <c r="C13" s="28" t="s">
        <v>50</v>
      </c>
      <c r="D13" s="27" t="s">
        <v>39</v>
      </c>
      <c r="E13" s="34" t="s">
        <v>48</v>
      </c>
      <c r="F13" s="30" t="s">
        <v>448</v>
      </c>
      <c r="G13" s="27" t="s">
        <v>49</v>
      </c>
      <c r="H13" s="27"/>
      <c r="I13" s="32" t="s">
        <v>26</v>
      </c>
      <c r="J13" s="33" t="s">
        <v>26</v>
      </c>
      <c r="K13" s="6" t="str">
        <f t="shared" si="0"/>
        <v>IG2</v>
      </c>
      <c r="L13" s="4">
        <v>0</v>
      </c>
      <c r="M13" s="4">
        <v>0</v>
      </c>
      <c r="N13" s="4">
        <v>0</v>
      </c>
      <c r="O13" s="4">
        <v>0</v>
      </c>
    </row>
    <row r="14" spans="1:15" ht="42.75">
      <c r="A14" s="54">
        <v>2</v>
      </c>
      <c r="B14" s="27">
        <v>2.06</v>
      </c>
      <c r="C14" s="37" t="s">
        <v>52</v>
      </c>
      <c r="D14" s="27" t="s">
        <v>39</v>
      </c>
      <c r="E14" s="34" t="s">
        <v>48</v>
      </c>
      <c r="F14" s="30" t="s">
        <v>448</v>
      </c>
      <c r="G14" s="27" t="s">
        <v>51</v>
      </c>
      <c r="H14" s="27"/>
      <c r="I14" s="32" t="s">
        <v>26</v>
      </c>
      <c r="J14" s="33" t="s">
        <v>26</v>
      </c>
      <c r="K14" s="6" t="str">
        <f t="shared" si="0"/>
        <v>IG2</v>
      </c>
      <c r="L14" s="4">
        <v>0</v>
      </c>
      <c r="M14" s="4">
        <v>0</v>
      </c>
      <c r="N14" s="4">
        <v>0</v>
      </c>
      <c r="O14" s="4">
        <v>0</v>
      </c>
    </row>
    <row r="15" spans="1:15" ht="42.75">
      <c r="A15" s="54">
        <v>2</v>
      </c>
      <c r="B15" s="27">
        <v>2.0699999999999998</v>
      </c>
      <c r="C15" s="36" t="s">
        <v>54</v>
      </c>
      <c r="D15" s="27" t="s">
        <v>39</v>
      </c>
      <c r="E15" s="34" t="s">
        <v>48</v>
      </c>
      <c r="F15" s="30" t="s">
        <v>448</v>
      </c>
      <c r="G15" s="27" t="s">
        <v>53</v>
      </c>
      <c r="H15" s="27"/>
      <c r="I15" s="28"/>
      <c r="J15" s="33" t="s">
        <v>26</v>
      </c>
      <c r="K15" s="6" t="str">
        <f t="shared" si="0"/>
        <v>IG3</v>
      </c>
      <c r="L15" s="4">
        <v>0</v>
      </c>
      <c r="M15" s="4">
        <v>0</v>
      </c>
      <c r="N15" s="4">
        <v>0</v>
      </c>
      <c r="O15" s="4">
        <v>0</v>
      </c>
    </row>
    <row r="16" spans="1:15" ht="30">
      <c r="A16" s="53" t="s">
        <v>2</v>
      </c>
      <c r="B16" s="24">
        <v>3</v>
      </c>
      <c r="C16" s="26" t="s">
        <v>56</v>
      </c>
      <c r="D16" s="24"/>
      <c r="E16" s="24"/>
      <c r="F16" s="35"/>
      <c r="G16" s="24" t="s">
        <v>55</v>
      </c>
      <c r="H16" s="24"/>
      <c r="I16" s="24"/>
      <c r="J16" s="24"/>
      <c r="K16" s="24"/>
      <c r="L16" s="24"/>
      <c r="M16" s="24"/>
      <c r="N16" s="24"/>
      <c r="O16" s="24"/>
    </row>
    <row r="17" spans="1:15" ht="57">
      <c r="A17" s="54">
        <v>3</v>
      </c>
      <c r="B17" s="27">
        <v>3.01</v>
      </c>
      <c r="C17" s="28" t="s">
        <v>59</v>
      </c>
      <c r="D17" s="27" t="s">
        <v>57</v>
      </c>
      <c r="E17" s="29" t="s">
        <v>23</v>
      </c>
      <c r="F17" s="30" t="s">
        <v>449</v>
      </c>
      <c r="G17" s="27" t="s">
        <v>58</v>
      </c>
      <c r="H17" s="31" t="s">
        <v>26</v>
      </c>
      <c r="I17" s="32" t="s">
        <v>26</v>
      </c>
      <c r="J17" s="33" t="s">
        <v>26</v>
      </c>
      <c r="K17" s="6" t="str">
        <f t="shared" ref="K17:K30" si="1">IF(ISBLANK(H17),IF(ISBLANK(I17),"IG3","IG2"),"IG1")</f>
        <v>IG1</v>
      </c>
      <c r="L17" s="4">
        <v>0</v>
      </c>
      <c r="M17" s="4">
        <v>0</v>
      </c>
      <c r="N17" s="4" t="s">
        <v>397</v>
      </c>
      <c r="O17" s="4" t="s">
        <v>397</v>
      </c>
    </row>
    <row r="18" spans="1:15" ht="42.75">
      <c r="A18" s="54">
        <v>3</v>
      </c>
      <c r="B18" s="27">
        <v>3.02</v>
      </c>
      <c r="C18" s="28" t="s">
        <v>61</v>
      </c>
      <c r="D18" s="27" t="s">
        <v>57</v>
      </c>
      <c r="E18" s="29" t="s">
        <v>23</v>
      </c>
      <c r="F18" s="30" t="s">
        <v>449</v>
      </c>
      <c r="G18" s="27" t="s">
        <v>60</v>
      </c>
      <c r="H18" s="31" t="s">
        <v>26</v>
      </c>
      <c r="I18" s="32" t="s">
        <v>26</v>
      </c>
      <c r="J18" s="33" t="s">
        <v>26</v>
      </c>
      <c r="K18" s="6" t="str">
        <f t="shared" si="1"/>
        <v>IG1</v>
      </c>
      <c r="L18" s="4">
        <v>0</v>
      </c>
      <c r="M18" s="4">
        <v>0</v>
      </c>
      <c r="N18" s="4" t="s">
        <v>397</v>
      </c>
      <c r="O18" s="4" t="s">
        <v>397</v>
      </c>
    </row>
    <row r="19" spans="1:15" ht="28.5">
      <c r="A19" s="54">
        <v>3</v>
      </c>
      <c r="B19" s="27">
        <v>3.03</v>
      </c>
      <c r="C19" s="28" t="s">
        <v>63</v>
      </c>
      <c r="D19" s="27" t="s">
        <v>57</v>
      </c>
      <c r="E19" s="34" t="s">
        <v>48</v>
      </c>
      <c r="F19" s="30" t="s">
        <v>450</v>
      </c>
      <c r="G19" s="27" t="s">
        <v>62</v>
      </c>
      <c r="H19" s="31" t="s">
        <v>26</v>
      </c>
      <c r="I19" s="32" t="s">
        <v>26</v>
      </c>
      <c r="J19" s="33" t="s">
        <v>26</v>
      </c>
      <c r="K19" s="6" t="str">
        <f t="shared" si="1"/>
        <v>IG1</v>
      </c>
      <c r="L19" s="4">
        <v>0</v>
      </c>
      <c r="M19" s="4">
        <v>0</v>
      </c>
      <c r="N19" s="4" t="s">
        <v>397</v>
      </c>
      <c r="O19" s="4" t="s">
        <v>397</v>
      </c>
    </row>
    <row r="20" spans="1:15" ht="28.5">
      <c r="A20" s="54">
        <v>3</v>
      </c>
      <c r="B20" s="27">
        <v>3.04</v>
      </c>
      <c r="C20" s="28" t="s">
        <v>65</v>
      </c>
      <c r="D20" s="27" t="s">
        <v>57</v>
      </c>
      <c r="E20" s="34" t="s">
        <v>48</v>
      </c>
      <c r="F20" s="30" t="s">
        <v>450</v>
      </c>
      <c r="G20" s="27" t="s">
        <v>64</v>
      </c>
      <c r="H20" s="31" t="s">
        <v>26</v>
      </c>
      <c r="I20" s="32" t="s">
        <v>26</v>
      </c>
      <c r="J20" s="33" t="s">
        <v>26</v>
      </c>
      <c r="K20" s="6" t="str">
        <f t="shared" si="1"/>
        <v>IG1</v>
      </c>
      <c r="L20" s="4">
        <v>0</v>
      </c>
      <c r="M20" s="4">
        <v>0</v>
      </c>
      <c r="N20" s="4" t="s">
        <v>397</v>
      </c>
      <c r="O20" s="4" t="s">
        <v>397</v>
      </c>
    </row>
    <row r="21" spans="1:15" ht="28.5">
      <c r="A21" s="54">
        <v>3</v>
      </c>
      <c r="B21" s="27">
        <v>3.05</v>
      </c>
      <c r="C21" s="28" t="s">
        <v>67</v>
      </c>
      <c r="D21" s="27" t="s">
        <v>57</v>
      </c>
      <c r="E21" s="34" t="s">
        <v>48</v>
      </c>
      <c r="F21" s="30" t="s">
        <v>451</v>
      </c>
      <c r="G21" s="27" t="s">
        <v>66</v>
      </c>
      <c r="H21" s="31" t="s">
        <v>26</v>
      </c>
      <c r="I21" s="32" t="s">
        <v>26</v>
      </c>
      <c r="J21" s="33" t="s">
        <v>26</v>
      </c>
      <c r="K21" s="6" t="str">
        <f t="shared" si="1"/>
        <v>IG1</v>
      </c>
      <c r="L21" s="4">
        <v>0</v>
      </c>
      <c r="M21" s="4">
        <v>0</v>
      </c>
      <c r="N21" s="4" t="s">
        <v>397</v>
      </c>
      <c r="O21" s="4" t="s">
        <v>397</v>
      </c>
    </row>
    <row r="22" spans="1:15" ht="30.75">
      <c r="A22" s="54">
        <v>3</v>
      </c>
      <c r="B22" s="27">
        <v>3.06</v>
      </c>
      <c r="C22" s="38" t="s">
        <v>491</v>
      </c>
      <c r="D22" s="27" t="s">
        <v>22</v>
      </c>
      <c r="E22" s="34" t="s">
        <v>48</v>
      </c>
      <c r="F22" s="30" t="s">
        <v>452</v>
      </c>
      <c r="G22" s="27" t="s">
        <v>68</v>
      </c>
      <c r="H22" s="31" t="s">
        <v>26</v>
      </c>
      <c r="I22" s="32" t="s">
        <v>26</v>
      </c>
      <c r="J22" s="33" t="s">
        <v>26</v>
      </c>
      <c r="K22" s="6" t="str">
        <f t="shared" si="1"/>
        <v>IG1</v>
      </c>
      <c r="L22" s="4">
        <v>0</v>
      </c>
      <c r="M22" s="4">
        <v>0</v>
      </c>
      <c r="N22" s="4">
        <v>0</v>
      </c>
      <c r="O22" s="4">
        <v>0</v>
      </c>
    </row>
    <row r="23" spans="1:15" ht="57">
      <c r="A23" s="54">
        <v>3</v>
      </c>
      <c r="B23" s="27">
        <v>3.07</v>
      </c>
      <c r="C23" s="37" t="s">
        <v>70</v>
      </c>
      <c r="D23" s="27" t="s">
        <v>57</v>
      </c>
      <c r="E23" s="29" t="s">
        <v>23</v>
      </c>
      <c r="F23" s="30" t="s">
        <v>449</v>
      </c>
      <c r="G23" s="27" t="s">
        <v>69</v>
      </c>
      <c r="H23" s="28"/>
      <c r="I23" s="32" t="s">
        <v>26</v>
      </c>
      <c r="J23" s="33" t="s">
        <v>26</v>
      </c>
      <c r="K23" s="6" t="str">
        <f t="shared" si="1"/>
        <v>IG2</v>
      </c>
      <c r="L23" s="4">
        <v>0</v>
      </c>
      <c r="M23" s="4">
        <v>0</v>
      </c>
      <c r="N23" s="4" t="s">
        <v>397</v>
      </c>
      <c r="O23" s="4" t="s">
        <v>397</v>
      </c>
    </row>
    <row r="24" spans="1:15" ht="42.75">
      <c r="A24" s="54">
        <v>3</v>
      </c>
      <c r="B24" s="27">
        <v>3.08</v>
      </c>
      <c r="C24" s="28" t="s">
        <v>72</v>
      </c>
      <c r="D24" s="27" t="s">
        <v>57</v>
      </c>
      <c r="E24" s="29" t="s">
        <v>23</v>
      </c>
      <c r="F24" s="30" t="s">
        <v>449</v>
      </c>
      <c r="G24" s="27" t="s">
        <v>71</v>
      </c>
      <c r="H24" s="27"/>
      <c r="I24" s="32" t="s">
        <v>26</v>
      </c>
      <c r="J24" s="33" t="s">
        <v>26</v>
      </c>
      <c r="K24" s="6" t="str">
        <f t="shared" si="1"/>
        <v>IG2</v>
      </c>
      <c r="L24" s="4">
        <v>0</v>
      </c>
      <c r="M24" s="4">
        <v>0</v>
      </c>
      <c r="N24" s="4" t="s">
        <v>397</v>
      </c>
      <c r="O24" s="4" t="s">
        <v>397</v>
      </c>
    </row>
    <row r="25" spans="1:15" ht="28.5">
      <c r="A25" s="54">
        <v>3</v>
      </c>
      <c r="B25" s="27">
        <v>3.09</v>
      </c>
      <c r="C25" s="28" t="s">
        <v>74</v>
      </c>
      <c r="D25" s="27" t="s">
        <v>57</v>
      </c>
      <c r="E25" s="34" t="s">
        <v>48</v>
      </c>
      <c r="F25" s="30" t="s">
        <v>452</v>
      </c>
      <c r="G25" s="27" t="s">
        <v>73</v>
      </c>
      <c r="H25" s="28"/>
      <c r="I25" s="32" t="s">
        <v>26</v>
      </c>
      <c r="J25" s="33" t="s">
        <v>26</v>
      </c>
      <c r="K25" s="6" t="str">
        <f t="shared" si="1"/>
        <v>IG2</v>
      </c>
      <c r="L25" s="4">
        <v>0</v>
      </c>
      <c r="M25" s="4">
        <v>0</v>
      </c>
      <c r="N25" s="4">
        <v>0</v>
      </c>
      <c r="O25" s="4">
        <v>0</v>
      </c>
    </row>
    <row r="26" spans="1:15" ht="28.5">
      <c r="A26" s="54">
        <v>3</v>
      </c>
      <c r="B26" s="39">
        <v>3.1</v>
      </c>
      <c r="C26" s="36" t="s">
        <v>76</v>
      </c>
      <c r="D26" s="27" t="s">
        <v>57</v>
      </c>
      <c r="E26" s="34" t="s">
        <v>48</v>
      </c>
      <c r="F26" s="30" t="s">
        <v>453</v>
      </c>
      <c r="G26" s="27" t="s">
        <v>75</v>
      </c>
      <c r="H26" s="27"/>
      <c r="I26" s="32" t="s">
        <v>26</v>
      </c>
      <c r="J26" s="33" t="s">
        <v>26</v>
      </c>
      <c r="K26" s="6" t="str">
        <f t="shared" si="1"/>
        <v>IG2</v>
      </c>
      <c r="L26" s="4">
        <v>0</v>
      </c>
      <c r="M26" s="4">
        <v>0</v>
      </c>
      <c r="N26" s="4">
        <v>0</v>
      </c>
      <c r="O26" s="4">
        <v>0</v>
      </c>
    </row>
    <row r="27" spans="1:15" ht="57">
      <c r="A27" s="54">
        <v>3</v>
      </c>
      <c r="B27" s="27">
        <v>3.11</v>
      </c>
      <c r="C27" s="38" t="s">
        <v>78</v>
      </c>
      <c r="D27" s="27" t="s">
        <v>57</v>
      </c>
      <c r="E27" s="34" t="s">
        <v>48</v>
      </c>
      <c r="F27" s="30" t="s">
        <v>450</v>
      </c>
      <c r="G27" s="42" t="s">
        <v>77</v>
      </c>
      <c r="H27" s="28"/>
      <c r="I27" s="32" t="s">
        <v>26</v>
      </c>
      <c r="J27" s="33" t="s">
        <v>26</v>
      </c>
      <c r="K27" s="6" t="str">
        <f t="shared" si="1"/>
        <v>IG2</v>
      </c>
      <c r="L27" s="4">
        <v>0</v>
      </c>
      <c r="M27" s="4">
        <v>0</v>
      </c>
      <c r="N27" s="4">
        <v>0</v>
      </c>
      <c r="O27" s="4">
        <v>0</v>
      </c>
    </row>
    <row r="28" spans="1:15" ht="28.5">
      <c r="A28" s="54">
        <v>3</v>
      </c>
      <c r="B28" s="27">
        <v>3.12</v>
      </c>
      <c r="C28" s="36" t="s">
        <v>81</v>
      </c>
      <c r="D28" s="27" t="s">
        <v>79</v>
      </c>
      <c r="E28" s="34" t="s">
        <v>48</v>
      </c>
      <c r="F28" s="30" t="s">
        <v>454</v>
      </c>
      <c r="G28" s="27" t="s">
        <v>80</v>
      </c>
      <c r="H28" s="27"/>
      <c r="I28" s="32" t="s">
        <v>26</v>
      </c>
      <c r="J28" s="33" t="s">
        <v>26</v>
      </c>
      <c r="K28" s="6" t="str">
        <f t="shared" si="1"/>
        <v>IG2</v>
      </c>
      <c r="L28" s="4">
        <v>0</v>
      </c>
      <c r="M28" s="4">
        <v>0</v>
      </c>
      <c r="N28" s="4" t="s">
        <v>397</v>
      </c>
      <c r="O28" s="4" t="s">
        <v>397</v>
      </c>
    </row>
    <row r="29" spans="1:15" ht="42.75">
      <c r="A29" s="54">
        <v>3</v>
      </c>
      <c r="B29" s="27">
        <v>3.13</v>
      </c>
      <c r="C29" s="28" t="s">
        <v>83</v>
      </c>
      <c r="D29" s="27" t="s">
        <v>57</v>
      </c>
      <c r="E29" s="34" t="s">
        <v>48</v>
      </c>
      <c r="F29" s="30" t="s">
        <v>455</v>
      </c>
      <c r="G29" s="27" t="s">
        <v>82</v>
      </c>
      <c r="H29" s="28"/>
      <c r="I29" s="28"/>
      <c r="J29" s="33" t="s">
        <v>26</v>
      </c>
      <c r="K29" s="6" t="str">
        <f t="shared" si="1"/>
        <v>IG3</v>
      </c>
      <c r="L29" s="4">
        <v>0</v>
      </c>
      <c r="M29" s="4">
        <v>0</v>
      </c>
      <c r="N29" s="4">
        <v>0</v>
      </c>
      <c r="O29" s="4">
        <v>0</v>
      </c>
    </row>
    <row r="30" spans="1:15">
      <c r="A30" s="54">
        <v>3</v>
      </c>
      <c r="B30" s="27">
        <v>3.14</v>
      </c>
      <c r="C30" s="28" t="s">
        <v>492</v>
      </c>
      <c r="D30" s="27" t="s">
        <v>57</v>
      </c>
      <c r="E30" s="34" t="s">
        <v>30</v>
      </c>
      <c r="F30" s="30" t="s">
        <v>446</v>
      </c>
      <c r="G30" s="27" t="s">
        <v>84</v>
      </c>
      <c r="H30" s="27"/>
      <c r="I30" s="27"/>
      <c r="J30" s="33" t="s">
        <v>26</v>
      </c>
      <c r="K30" s="6" t="str">
        <f t="shared" si="1"/>
        <v>IG3</v>
      </c>
      <c r="L30" s="4">
        <v>0</v>
      </c>
      <c r="M30" s="4">
        <v>0</v>
      </c>
      <c r="N30" s="4">
        <v>0</v>
      </c>
      <c r="O30" s="4">
        <v>0</v>
      </c>
    </row>
    <row r="31" spans="1:15" ht="45">
      <c r="A31" s="53" t="s">
        <v>3</v>
      </c>
      <c r="B31" s="24">
        <v>4</v>
      </c>
      <c r="C31" s="26" t="s">
        <v>86</v>
      </c>
      <c r="D31" s="24"/>
      <c r="E31" s="24"/>
      <c r="F31" s="35"/>
      <c r="G31" s="24" t="s">
        <v>85</v>
      </c>
      <c r="H31" s="24"/>
      <c r="I31" s="24"/>
      <c r="J31" s="24"/>
      <c r="K31" s="24"/>
      <c r="L31" s="24"/>
      <c r="M31" s="24"/>
      <c r="N31" s="24"/>
      <c r="O31" s="24"/>
    </row>
    <row r="32" spans="1:15" ht="57">
      <c r="A32" s="54">
        <v>4</v>
      </c>
      <c r="B32" s="27">
        <v>4.01</v>
      </c>
      <c r="C32" s="37" t="s">
        <v>88</v>
      </c>
      <c r="D32" s="27" t="s">
        <v>39</v>
      </c>
      <c r="E32" s="34" t="s">
        <v>48</v>
      </c>
      <c r="F32" s="30" t="s">
        <v>453</v>
      </c>
      <c r="G32" s="27" t="s">
        <v>87</v>
      </c>
      <c r="H32" s="31" t="s">
        <v>26</v>
      </c>
      <c r="I32" s="32" t="s">
        <v>26</v>
      </c>
      <c r="J32" s="33" t="s">
        <v>26</v>
      </c>
      <c r="K32" s="6" t="str">
        <f t="shared" ref="K32:K43" si="2">IF(ISBLANK(H32),IF(ISBLANK(I32),"IG3","IG2"),"IG1")</f>
        <v>IG1</v>
      </c>
      <c r="L32" s="4">
        <v>0</v>
      </c>
      <c r="M32" s="4">
        <v>0</v>
      </c>
      <c r="N32" s="4" t="s">
        <v>397</v>
      </c>
      <c r="O32" s="4" t="s">
        <v>397</v>
      </c>
    </row>
    <row r="33" spans="1:15" ht="42.75">
      <c r="A33" s="54">
        <v>4</v>
      </c>
      <c r="B33" s="27">
        <v>4.0199999999999996</v>
      </c>
      <c r="C33" s="28" t="s">
        <v>90</v>
      </c>
      <c r="D33" s="27" t="s">
        <v>79</v>
      </c>
      <c r="E33" s="34" t="s">
        <v>48</v>
      </c>
      <c r="F33" s="30" t="s">
        <v>456</v>
      </c>
      <c r="G33" s="27" t="s">
        <v>89</v>
      </c>
      <c r="H33" s="31" t="s">
        <v>26</v>
      </c>
      <c r="I33" s="32" t="s">
        <v>26</v>
      </c>
      <c r="J33" s="33" t="s">
        <v>26</v>
      </c>
      <c r="K33" s="6" t="str">
        <f t="shared" si="2"/>
        <v>IG1</v>
      </c>
      <c r="L33" s="4">
        <v>0</v>
      </c>
      <c r="M33" s="4">
        <v>0</v>
      </c>
      <c r="N33" s="4" t="s">
        <v>397</v>
      </c>
      <c r="O33" s="4" t="s">
        <v>397</v>
      </c>
    </row>
    <row r="34" spans="1:15" ht="42.75">
      <c r="A34" s="54">
        <v>4</v>
      </c>
      <c r="B34" s="27">
        <v>4.03</v>
      </c>
      <c r="C34" s="28" t="s">
        <v>93</v>
      </c>
      <c r="D34" s="27" t="s">
        <v>91</v>
      </c>
      <c r="E34" s="34" t="s">
        <v>48</v>
      </c>
      <c r="F34" s="30" t="s">
        <v>453</v>
      </c>
      <c r="G34" s="27" t="s">
        <v>92</v>
      </c>
      <c r="H34" s="31" t="s">
        <v>26</v>
      </c>
      <c r="I34" s="32" t="s">
        <v>26</v>
      </c>
      <c r="J34" s="33" t="s">
        <v>26</v>
      </c>
      <c r="K34" s="6" t="str">
        <f t="shared" si="2"/>
        <v>IG1</v>
      </c>
      <c r="L34" s="4">
        <v>0</v>
      </c>
      <c r="M34" s="4">
        <v>0</v>
      </c>
      <c r="N34" s="4">
        <v>0</v>
      </c>
      <c r="O34" s="4">
        <v>0</v>
      </c>
    </row>
    <row r="35" spans="1:15" ht="28.5">
      <c r="A35" s="54">
        <v>4</v>
      </c>
      <c r="B35" s="27">
        <v>4.04</v>
      </c>
      <c r="C35" s="28" t="s">
        <v>94</v>
      </c>
      <c r="D35" s="27" t="s">
        <v>22</v>
      </c>
      <c r="E35" s="34" t="s">
        <v>48</v>
      </c>
      <c r="F35" s="30" t="s">
        <v>457</v>
      </c>
      <c r="G35" s="27" t="s">
        <v>493</v>
      </c>
      <c r="H35" s="31" t="s">
        <v>26</v>
      </c>
      <c r="I35" s="32" t="s">
        <v>26</v>
      </c>
      <c r="J35" s="33" t="s">
        <v>26</v>
      </c>
      <c r="K35" s="6" t="str">
        <f t="shared" si="2"/>
        <v>IG1</v>
      </c>
      <c r="L35" s="4">
        <v>0</v>
      </c>
      <c r="M35" s="4">
        <v>0</v>
      </c>
      <c r="N35" s="4">
        <v>0</v>
      </c>
      <c r="O35" s="4">
        <v>0</v>
      </c>
    </row>
    <row r="36" spans="1:15" ht="28.5">
      <c r="A36" s="54">
        <v>4</v>
      </c>
      <c r="B36" s="27">
        <v>4.05</v>
      </c>
      <c r="C36" s="28" t="s">
        <v>96</v>
      </c>
      <c r="D36" s="27" t="s">
        <v>22</v>
      </c>
      <c r="E36" s="34" t="s">
        <v>48</v>
      </c>
      <c r="F36" s="30" t="s">
        <v>457</v>
      </c>
      <c r="G36" s="27" t="s">
        <v>95</v>
      </c>
      <c r="H36" s="31" t="s">
        <v>26</v>
      </c>
      <c r="I36" s="32" t="s">
        <v>26</v>
      </c>
      <c r="J36" s="33" t="s">
        <v>26</v>
      </c>
      <c r="K36" s="6" t="str">
        <f t="shared" si="2"/>
        <v>IG1</v>
      </c>
      <c r="L36" s="4">
        <v>0</v>
      </c>
      <c r="M36" s="4">
        <v>0</v>
      </c>
      <c r="N36" s="4">
        <v>0</v>
      </c>
      <c r="O36" s="4">
        <v>0</v>
      </c>
    </row>
    <row r="37" spans="1:15" ht="57">
      <c r="A37" s="54">
        <v>4</v>
      </c>
      <c r="B37" s="27">
        <v>4.0599999999999996</v>
      </c>
      <c r="C37" s="38" t="s">
        <v>98</v>
      </c>
      <c r="D37" s="27" t="s">
        <v>79</v>
      </c>
      <c r="E37" s="34" t="s">
        <v>48</v>
      </c>
      <c r="F37" s="30" t="s">
        <v>456</v>
      </c>
      <c r="G37" s="27" t="s">
        <v>97</v>
      </c>
      <c r="H37" s="31" t="s">
        <v>26</v>
      </c>
      <c r="I37" s="32" t="s">
        <v>26</v>
      </c>
      <c r="J37" s="33" t="s">
        <v>26</v>
      </c>
      <c r="K37" s="6" t="str">
        <f t="shared" si="2"/>
        <v>IG1</v>
      </c>
      <c r="L37" s="4">
        <v>0</v>
      </c>
      <c r="M37" s="4">
        <v>0</v>
      </c>
      <c r="N37" s="4">
        <v>0</v>
      </c>
      <c r="O37" s="4">
        <v>0</v>
      </c>
    </row>
    <row r="38" spans="1:15" ht="42.75">
      <c r="A38" s="54">
        <v>4</v>
      </c>
      <c r="B38" s="27">
        <v>4.07</v>
      </c>
      <c r="C38" s="37" t="s">
        <v>100</v>
      </c>
      <c r="D38" s="27" t="s">
        <v>91</v>
      </c>
      <c r="E38" s="34" t="s">
        <v>48</v>
      </c>
      <c r="F38" s="30" t="s">
        <v>458</v>
      </c>
      <c r="G38" s="27" t="s">
        <v>99</v>
      </c>
      <c r="H38" s="31" t="s">
        <v>26</v>
      </c>
      <c r="I38" s="32" t="s">
        <v>26</v>
      </c>
      <c r="J38" s="33" t="s">
        <v>26</v>
      </c>
      <c r="K38" s="6" t="str">
        <f t="shared" si="2"/>
        <v>IG1</v>
      </c>
      <c r="L38" s="4">
        <v>0</v>
      </c>
      <c r="M38" s="4">
        <v>0</v>
      </c>
      <c r="N38" s="4">
        <v>0</v>
      </c>
      <c r="O38" s="4">
        <v>0</v>
      </c>
    </row>
    <row r="39" spans="1:15" ht="42.75">
      <c r="A39" s="54">
        <v>4</v>
      </c>
      <c r="B39" s="27">
        <v>4.08</v>
      </c>
      <c r="C39" s="37" t="s">
        <v>102</v>
      </c>
      <c r="D39" s="27" t="s">
        <v>22</v>
      </c>
      <c r="E39" s="34" t="s">
        <v>48</v>
      </c>
      <c r="F39" s="30" t="s">
        <v>453</v>
      </c>
      <c r="G39" s="42" t="s">
        <v>101</v>
      </c>
      <c r="H39" s="27"/>
      <c r="I39" s="32" t="s">
        <v>26</v>
      </c>
      <c r="J39" s="33" t="s">
        <v>26</v>
      </c>
      <c r="K39" s="6" t="str">
        <f t="shared" si="2"/>
        <v>IG2</v>
      </c>
      <c r="L39" s="4">
        <v>0</v>
      </c>
      <c r="M39" s="4">
        <v>0</v>
      </c>
      <c r="N39" s="4">
        <v>0</v>
      </c>
      <c r="O39" s="4">
        <v>0</v>
      </c>
    </row>
    <row r="40" spans="1:15" ht="28.5">
      <c r="A40" s="54">
        <v>4</v>
      </c>
      <c r="B40" s="27">
        <v>4.09</v>
      </c>
      <c r="C40" s="37" t="s">
        <v>104</v>
      </c>
      <c r="D40" s="27" t="s">
        <v>22</v>
      </c>
      <c r="E40" s="34" t="s">
        <v>48</v>
      </c>
      <c r="F40" s="30" t="s">
        <v>459</v>
      </c>
      <c r="G40" s="27" t="s">
        <v>103</v>
      </c>
      <c r="H40" s="28"/>
      <c r="I40" s="32" t="s">
        <v>26</v>
      </c>
      <c r="J40" s="33" t="s">
        <v>26</v>
      </c>
      <c r="K40" s="6" t="str">
        <f t="shared" si="2"/>
        <v>IG2</v>
      </c>
      <c r="L40" s="4">
        <v>0</v>
      </c>
      <c r="M40" s="4">
        <v>0</v>
      </c>
      <c r="N40" s="4">
        <v>0</v>
      </c>
      <c r="O40" s="4">
        <v>0</v>
      </c>
    </row>
    <row r="41" spans="1:15" ht="57">
      <c r="A41" s="54">
        <v>4</v>
      </c>
      <c r="B41" s="40">
        <v>4.0999999999999996</v>
      </c>
      <c r="C41" s="37" t="s">
        <v>106</v>
      </c>
      <c r="D41" s="27" t="s">
        <v>22</v>
      </c>
      <c r="E41" s="34" t="s">
        <v>27</v>
      </c>
      <c r="F41" s="30" t="s">
        <v>453</v>
      </c>
      <c r="G41" s="27" t="s">
        <v>105</v>
      </c>
      <c r="H41" s="27"/>
      <c r="I41" s="32" t="s">
        <v>26</v>
      </c>
      <c r="J41" s="33" t="s">
        <v>26</v>
      </c>
      <c r="K41" s="6" t="str">
        <f t="shared" si="2"/>
        <v>IG2</v>
      </c>
      <c r="L41" s="4">
        <v>0</v>
      </c>
      <c r="M41" s="4">
        <v>0</v>
      </c>
      <c r="N41" s="4">
        <v>0</v>
      </c>
      <c r="O41" s="4">
        <v>0</v>
      </c>
    </row>
    <row r="42" spans="1:15" ht="28.5">
      <c r="A42" s="54">
        <v>4</v>
      </c>
      <c r="B42" s="27">
        <v>4.1100000000000003</v>
      </c>
      <c r="C42" s="37" t="s">
        <v>108</v>
      </c>
      <c r="D42" s="27" t="s">
        <v>22</v>
      </c>
      <c r="E42" s="34" t="s">
        <v>48</v>
      </c>
      <c r="F42" s="30" t="s">
        <v>451</v>
      </c>
      <c r="G42" s="27" t="s">
        <v>107</v>
      </c>
      <c r="H42" s="28"/>
      <c r="I42" s="32" t="s">
        <v>26</v>
      </c>
      <c r="J42" s="33" t="s">
        <v>26</v>
      </c>
      <c r="K42" s="6" t="str">
        <f t="shared" si="2"/>
        <v>IG2</v>
      </c>
      <c r="L42" s="4">
        <v>0</v>
      </c>
      <c r="M42" s="4">
        <v>0</v>
      </c>
      <c r="N42" s="4" t="s">
        <v>397</v>
      </c>
      <c r="O42" s="4" t="s">
        <v>397</v>
      </c>
    </row>
    <row r="43" spans="1:15" ht="42.75">
      <c r="A43" s="54">
        <v>4</v>
      </c>
      <c r="B43" s="27">
        <v>4.12</v>
      </c>
      <c r="C43" s="37" t="s">
        <v>110</v>
      </c>
      <c r="D43" s="27" t="s">
        <v>22</v>
      </c>
      <c r="E43" s="34" t="s">
        <v>48</v>
      </c>
      <c r="F43" s="30" t="s">
        <v>457</v>
      </c>
      <c r="G43" s="27" t="s">
        <v>109</v>
      </c>
      <c r="H43" s="27"/>
      <c r="I43" s="27"/>
      <c r="J43" s="33" t="s">
        <v>26</v>
      </c>
      <c r="K43" s="6" t="str">
        <f t="shared" si="2"/>
        <v>IG3</v>
      </c>
      <c r="L43" s="4">
        <v>0</v>
      </c>
      <c r="M43" s="4">
        <v>0</v>
      </c>
      <c r="N43" s="4">
        <v>0</v>
      </c>
      <c r="O43" s="4">
        <v>0</v>
      </c>
    </row>
    <row r="44" spans="1:15" ht="30">
      <c r="A44" s="53" t="s">
        <v>10</v>
      </c>
      <c r="B44" s="24">
        <v>5</v>
      </c>
      <c r="C44" s="26" t="s">
        <v>112</v>
      </c>
      <c r="D44" s="24"/>
      <c r="E44" s="24"/>
      <c r="F44" s="35"/>
      <c r="G44" s="24" t="s">
        <v>111</v>
      </c>
      <c r="H44" s="24"/>
      <c r="I44" s="24"/>
      <c r="J44" s="24"/>
      <c r="K44" s="24"/>
      <c r="L44" s="24"/>
      <c r="M44" s="24"/>
      <c r="N44" s="24"/>
      <c r="O44" s="24"/>
    </row>
    <row r="45" spans="1:15" ht="57">
      <c r="A45" s="54">
        <v>5</v>
      </c>
      <c r="B45" s="27">
        <v>5.01</v>
      </c>
      <c r="C45" s="28" t="s">
        <v>114</v>
      </c>
      <c r="D45" s="27" t="s">
        <v>91</v>
      </c>
      <c r="E45" s="29" t="s">
        <v>23</v>
      </c>
      <c r="F45" s="30" t="s">
        <v>460</v>
      </c>
      <c r="G45" s="27" t="s">
        <v>113</v>
      </c>
      <c r="H45" s="31" t="s">
        <v>26</v>
      </c>
      <c r="I45" s="32" t="s">
        <v>26</v>
      </c>
      <c r="J45" s="33" t="s">
        <v>26</v>
      </c>
      <c r="K45" s="6" t="str">
        <f t="shared" ref="K45:K50" si="3">IF(ISBLANK(H45),IF(ISBLANK(I45),"IG3","IG2"),"IG1")</f>
        <v>IG1</v>
      </c>
      <c r="L45" s="4">
        <v>0</v>
      </c>
      <c r="M45" s="4">
        <v>0</v>
      </c>
      <c r="N45" s="4" t="s">
        <v>397</v>
      </c>
      <c r="O45" s="4" t="s">
        <v>397</v>
      </c>
    </row>
    <row r="46" spans="1:15" ht="28.5">
      <c r="A46" s="54">
        <v>5</v>
      </c>
      <c r="B46" s="27">
        <v>5.0199999999999996</v>
      </c>
      <c r="C46" s="28" t="s">
        <v>116</v>
      </c>
      <c r="D46" s="27" t="s">
        <v>91</v>
      </c>
      <c r="E46" s="34" t="s">
        <v>48</v>
      </c>
      <c r="F46" s="30" t="s">
        <v>458</v>
      </c>
      <c r="G46" s="27" t="s">
        <v>115</v>
      </c>
      <c r="H46" s="31" t="s">
        <v>26</v>
      </c>
      <c r="I46" s="32" t="s">
        <v>26</v>
      </c>
      <c r="J46" s="33" t="s">
        <v>26</v>
      </c>
      <c r="K46" s="6" t="str">
        <f t="shared" si="3"/>
        <v>IG1</v>
      </c>
      <c r="L46" s="4">
        <v>0</v>
      </c>
      <c r="M46" s="4">
        <v>0</v>
      </c>
      <c r="N46" s="4">
        <v>0</v>
      </c>
      <c r="O46" s="4">
        <v>0</v>
      </c>
    </row>
    <row r="47" spans="1:15">
      <c r="A47" s="54">
        <v>5</v>
      </c>
      <c r="B47" s="27">
        <v>5.03</v>
      </c>
      <c r="C47" s="28" t="s">
        <v>118</v>
      </c>
      <c r="D47" s="27" t="s">
        <v>91</v>
      </c>
      <c r="E47" s="34" t="s">
        <v>27</v>
      </c>
      <c r="F47" s="30" t="s">
        <v>460</v>
      </c>
      <c r="G47" s="27" t="s">
        <v>117</v>
      </c>
      <c r="H47" s="31" t="s">
        <v>26</v>
      </c>
      <c r="I47" s="32" t="s">
        <v>26</v>
      </c>
      <c r="J47" s="33" t="s">
        <v>26</v>
      </c>
      <c r="K47" s="6" t="str">
        <f t="shared" si="3"/>
        <v>IG1</v>
      </c>
      <c r="L47" s="4">
        <v>0</v>
      </c>
      <c r="M47" s="4">
        <v>0</v>
      </c>
      <c r="N47" s="4">
        <v>0</v>
      </c>
      <c r="O47" s="4">
        <v>0</v>
      </c>
    </row>
    <row r="48" spans="1:15" ht="42.75">
      <c r="A48" s="54">
        <v>5</v>
      </c>
      <c r="B48" s="27">
        <v>5.04</v>
      </c>
      <c r="C48" s="38" t="s">
        <v>120</v>
      </c>
      <c r="D48" s="27" t="s">
        <v>91</v>
      </c>
      <c r="E48" s="34" t="s">
        <v>48</v>
      </c>
      <c r="F48" s="30" t="s">
        <v>458</v>
      </c>
      <c r="G48" s="27" t="s">
        <v>119</v>
      </c>
      <c r="H48" s="31" t="s">
        <v>26</v>
      </c>
      <c r="I48" s="32" t="s">
        <v>26</v>
      </c>
      <c r="J48" s="33" t="s">
        <v>26</v>
      </c>
      <c r="K48" s="6" t="str">
        <f t="shared" si="3"/>
        <v>IG1</v>
      </c>
      <c r="L48" s="4">
        <v>0</v>
      </c>
      <c r="M48" s="4">
        <v>0</v>
      </c>
      <c r="N48" s="4">
        <v>0</v>
      </c>
      <c r="O48" s="4">
        <v>0</v>
      </c>
    </row>
    <row r="49" spans="1:15" ht="42.75">
      <c r="A49" s="54">
        <v>5</v>
      </c>
      <c r="B49" s="27">
        <v>5.05</v>
      </c>
      <c r="C49" s="36" t="s">
        <v>122</v>
      </c>
      <c r="D49" s="27" t="s">
        <v>91</v>
      </c>
      <c r="E49" s="29" t="s">
        <v>23</v>
      </c>
      <c r="F49" s="30" t="s">
        <v>458</v>
      </c>
      <c r="G49" s="27" t="s">
        <v>121</v>
      </c>
      <c r="H49" s="27"/>
      <c r="I49" s="32" t="s">
        <v>26</v>
      </c>
      <c r="J49" s="33" t="s">
        <v>26</v>
      </c>
      <c r="K49" s="6" t="str">
        <f t="shared" si="3"/>
        <v>IG2</v>
      </c>
      <c r="L49" s="4">
        <v>0</v>
      </c>
      <c r="M49" s="4">
        <v>0</v>
      </c>
      <c r="N49" s="4" t="s">
        <v>397</v>
      </c>
      <c r="O49" s="4" t="s">
        <v>397</v>
      </c>
    </row>
    <row r="50" spans="1:15">
      <c r="A50" s="54">
        <v>5</v>
      </c>
      <c r="B50" s="27">
        <v>5.0599999999999996</v>
      </c>
      <c r="C50" s="28" t="s">
        <v>124</v>
      </c>
      <c r="D50" s="27" t="s">
        <v>91</v>
      </c>
      <c r="E50" s="34" t="s">
        <v>48</v>
      </c>
      <c r="F50" s="30" t="s">
        <v>460</v>
      </c>
      <c r="G50" s="27" t="s">
        <v>123</v>
      </c>
      <c r="H50" s="28"/>
      <c r="I50" s="32" t="s">
        <v>26</v>
      </c>
      <c r="J50" s="33" t="s">
        <v>26</v>
      </c>
      <c r="K50" s="6" t="str">
        <f t="shared" si="3"/>
        <v>IG2</v>
      </c>
      <c r="L50" s="4">
        <v>0</v>
      </c>
      <c r="M50" s="4">
        <v>0</v>
      </c>
      <c r="N50" s="4">
        <v>0</v>
      </c>
      <c r="O50" s="4">
        <v>0</v>
      </c>
    </row>
    <row r="51" spans="1:15" ht="30">
      <c r="A51" s="53" t="s">
        <v>11</v>
      </c>
      <c r="B51" s="24">
        <v>6</v>
      </c>
      <c r="C51" s="26" t="s">
        <v>126</v>
      </c>
      <c r="D51" s="24"/>
      <c r="E51" s="24"/>
      <c r="F51" s="35"/>
      <c r="G51" s="24" t="s">
        <v>125</v>
      </c>
      <c r="H51" s="24"/>
      <c r="I51" s="24"/>
      <c r="J51" s="24"/>
      <c r="K51" s="24"/>
      <c r="L51" s="24"/>
      <c r="M51" s="24"/>
      <c r="N51" s="24"/>
      <c r="O51" s="24"/>
    </row>
    <row r="52" spans="1:15" ht="28.5">
      <c r="A52" s="54">
        <v>6</v>
      </c>
      <c r="B52" s="27">
        <v>6.01</v>
      </c>
      <c r="C52" s="28" t="s">
        <v>128</v>
      </c>
      <c r="D52" s="27" t="s">
        <v>91</v>
      </c>
      <c r="E52" s="34" t="s">
        <v>48</v>
      </c>
      <c r="F52" s="30" t="s">
        <v>460</v>
      </c>
      <c r="G52" s="27" t="s">
        <v>127</v>
      </c>
      <c r="H52" s="31" t="s">
        <v>26</v>
      </c>
      <c r="I52" s="32" t="s">
        <v>26</v>
      </c>
      <c r="J52" s="33" t="s">
        <v>26</v>
      </c>
      <c r="K52" s="6" t="str">
        <f t="shared" ref="K52:K59" si="4">IF(ISBLANK(H52),IF(ISBLANK(I52),"IG3","IG2"),"IG1")</f>
        <v>IG1</v>
      </c>
      <c r="L52" s="4">
        <v>0</v>
      </c>
      <c r="M52" s="4">
        <v>0</v>
      </c>
      <c r="N52" s="4">
        <v>0</v>
      </c>
      <c r="O52" s="4">
        <v>0</v>
      </c>
    </row>
    <row r="53" spans="1:15" ht="42.75">
      <c r="A53" s="54">
        <v>6</v>
      </c>
      <c r="B53" s="27">
        <v>6.02</v>
      </c>
      <c r="C53" s="28" t="s">
        <v>130</v>
      </c>
      <c r="D53" s="27" t="s">
        <v>91</v>
      </c>
      <c r="E53" s="34" t="s">
        <v>48</v>
      </c>
      <c r="F53" s="30" t="s">
        <v>460</v>
      </c>
      <c r="G53" s="27" t="s">
        <v>129</v>
      </c>
      <c r="H53" s="31" t="s">
        <v>26</v>
      </c>
      <c r="I53" s="32" t="s">
        <v>26</v>
      </c>
      <c r="J53" s="33" t="s">
        <v>26</v>
      </c>
      <c r="K53" s="6" t="str">
        <f t="shared" si="4"/>
        <v>IG1</v>
      </c>
      <c r="L53" s="4">
        <v>0</v>
      </c>
      <c r="M53" s="4">
        <v>0</v>
      </c>
      <c r="N53" s="4">
        <v>0</v>
      </c>
      <c r="O53" s="4">
        <v>0</v>
      </c>
    </row>
    <row r="54" spans="1:15" ht="28.5">
      <c r="A54" s="54">
        <v>6</v>
      </c>
      <c r="B54" s="27">
        <v>6.03</v>
      </c>
      <c r="C54" s="28" t="s">
        <v>132</v>
      </c>
      <c r="D54" s="27" t="s">
        <v>91</v>
      </c>
      <c r="E54" s="34" t="s">
        <v>48</v>
      </c>
      <c r="F54" s="30" t="s">
        <v>460</v>
      </c>
      <c r="G54" s="27" t="s">
        <v>131</v>
      </c>
      <c r="H54" s="31" t="s">
        <v>26</v>
      </c>
      <c r="I54" s="32" t="s">
        <v>26</v>
      </c>
      <c r="J54" s="33" t="s">
        <v>26</v>
      </c>
      <c r="K54" s="6" t="str">
        <f t="shared" si="4"/>
        <v>IG1</v>
      </c>
      <c r="L54" s="4">
        <v>0</v>
      </c>
      <c r="M54" s="4">
        <v>0</v>
      </c>
      <c r="N54" s="4">
        <v>0</v>
      </c>
      <c r="O54" s="4">
        <v>0</v>
      </c>
    </row>
    <row r="55" spans="1:15" ht="28.5">
      <c r="A55" s="54">
        <v>6</v>
      </c>
      <c r="B55" s="27">
        <v>6.04</v>
      </c>
      <c r="C55" s="28" t="s">
        <v>134</v>
      </c>
      <c r="D55" s="27" t="s">
        <v>91</v>
      </c>
      <c r="E55" s="34" t="s">
        <v>48</v>
      </c>
      <c r="F55" s="30" t="s">
        <v>460</v>
      </c>
      <c r="G55" s="27" t="s">
        <v>133</v>
      </c>
      <c r="H55" s="31" t="s">
        <v>26</v>
      </c>
      <c r="I55" s="32" t="s">
        <v>26</v>
      </c>
      <c r="J55" s="33" t="s">
        <v>26</v>
      </c>
      <c r="K55" s="6" t="str">
        <f t="shared" si="4"/>
        <v>IG1</v>
      </c>
      <c r="L55" s="4">
        <v>0</v>
      </c>
      <c r="M55" s="4">
        <v>0</v>
      </c>
      <c r="N55" s="4">
        <v>0</v>
      </c>
      <c r="O55" s="4">
        <v>0</v>
      </c>
    </row>
    <row r="56" spans="1:15" ht="28.5">
      <c r="A56" s="54">
        <v>6</v>
      </c>
      <c r="B56" s="27">
        <v>6.05</v>
      </c>
      <c r="C56" s="28" t="s">
        <v>136</v>
      </c>
      <c r="D56" s="27" t="s">
        <v>91</v>
      </c>
      <c r="E56" s="34" t="s">
        <v>48</v>
      </c>
      <c r="F56" s="30" t="s">
        <v>460</v>
      </c>
      <c r="G56" s="27" t="s">
        <v>135</v>
      </c>
      <c r="H56" s="31" t="s">
        <v>26</v>
      </c>
      <c r="I56" s="32" t="s">
        <v>26</v>
      </c>
      <c r="J56" s="33" t="s">
        <v>26</v>
      </c>
      <c r="K56" s="6" t="str">
        <f t="shared" si="4"/>
        <v>IG1</v>
      </c>
      <c r="L56" s="4">
        <v>0</v>
      </c>
      <c r="M56" s="4">
        <v>0</v>
      </c>
      <c r="N56" s="4">
        <v>0</v>
      </c>
      <c r="O56" s="4">
        <v>0</v>
      </c>
    </row>
    <row r="57" spans="1:15" ht="42.75">
      <c r="A57" s="54">
        <v>6</v>
      </c>
      <c r="B57" s="27">
        <v>6.06</v>
      </c>
      <c r="C57" s="28" t="s">
        <v>138</v>
      </c>
      <c r="D57" s="27" t="s">
        <v>91</v>
      </c>
      <c r="E57" s="29" t="s">
        <v>23</v>
      </c>
      <c r="F57" s="30" t="s">
        <v>460</v>
      </c>
      <c r="G57" s="27" t="s">
        <v>137</v>
      </c>
      <c r="H57" s="27"/>
      <c r="I57" s="32" t="s">
        <v>26</v>
      </c>
      <c r="J57" s="33" t="s">
        <v>26</v>
      </c>
      <c r="K57" s="6" t="str">
        <f t="shared" si="4"/>
        <v>IG2</v>
      </c>
      <c r="L57" s="4">
        <v>0</v>
      </c>
      <c r="M57" s="4">
        <v>0</v>
      </c>
      <c r="N57" s="4" t="s">
        <v>397</v>
      </c>
      <c r="O57" s="4" t="s">
        <v>397</v>
      </c>
    </row>
    <row r="58" spans="1:15" ht="28.5">
      <c r="A58" s="54">
        <v>6</v>
      </c>
      <c r="B58" s="27">
        <v>6.07</v>
      </c>
      <c r="C58" s="28" t="s">
        <v>140</v>
      </c>
      <c r="D58" s="27" t="s">
        <v>91</v>
      </c>
      <c r="E58" s="34" t="s">
        <v>48</v>
      </c>
      <c r="F58" s="30" t="s">
        <v>460</v>
      </c>
      <c r="G58" s="27" t="s">
        <v>139</v>
      </c>
      <c r="H58" s="28"/>
      <c r="I58" s="32" t="s">
        <v>26</v>
      </c>
      <c r="J58" s="33" t="s">
        <v>26</v>
      </c>
      <c r="K58" s="6" t="str">
        <f t="shared" si="4"/>
        <v>IG2</v>
      </c>
      <c r="L58" s="4">
        <v>0</v>
      </c>
      <c r="M58" s="4">
        <v>0</v>
      </c>
      <c r="N58" s="4">
        <v>0</v>
      </c>
      <c r="O58" s="4">
        <v>0</v>
      </c>
    </row>
    <row r="59" spans="1:15" ht="57">
      <c r="A59" s="54">
        <v>6</v>
      </c>
      <c r="B59" s="27">
        <v>6.08</v>
      </c>
      <c r="C59" s="37" t="s">
        <v>142</v>
      </c>
      <c r="D59" s="27" t="s">
        <v>57</v>
      </c>
      <c r="E59" s="34" t="s">
        <v>48</v>
      </c>
      <c r="F59" s="30" t="s">
        <v>450</v>
      </c>
      <c r="G59" s="27" t="s">
        <v>141</v>
      </c>
      <c r="H59" s="28"/>
      <c r="I59" s="28"/>
      <c r="J59" s="33" t="s">
        <v>26</v>
      </c>
      <c r="K59" s="6" t="str">
        <f t="shared" si="4"/>
        <v>IG3</v>
      </c>
      <c r="L59" s="4">
        <v>0</v>
      </c>
      <c r="M59" s="4">
        <v>0</v>
      </c>
      <c r="N59" s="4" t="s">
        <v>397</v>
      </c>
      <c r="O59" s="4" t="s">
        <v>397</v>
      </c>
    </row>
    <row r="60" spans="1:15" ht="45">
      <c r="A60" s="53" t="s">
        <v>12</v>
      </c>
      <c r="B60" s="24">
        <v>7</v>
      </c>
      <c r="C60" s="26" t="s">
        <v>144</v>
      </c>
      <c r="D60" s="24"/>
      <c r="E60" s="24"/>
      <c r="F60" s="35"/>
      <c r="G60" s="24" t="s">
        <v>143</v>
      </c>
      <c r="H60" s="24"/>
      <c r="I60" s="24"/>
      <c r="J60" s="24"/>
      <c r="K60" s="24"/>
      <c r="L60" s="24"/>
      <c r="M60" s="24"/>
      <c r="N60" s="24"/>
      <c r="O60" s="24"/>
    </row>
    <row r="61" spans="1:15" ht="42.75">
      <c r="A61" s="54">
        <v>7</v>
      </c>
      <c r="B61" s="27">
        <v>7.01</v>
      </c>
      <c r="C61" s="28" t="s">
        <v>146</v>
      </c>
      <c r="D61" s="27" t="s">
        <v>39</v>
      </c>
      <c r="E61" s="34" t="s">
        <v>48</v>
      </c>
      <c r="F61" s="30" t="s">
        <v>461</v>
      </c>
      <c r="G61" s="27" t="s">
        <v>145</v>
      </c>
      <c r="H61" s="31" t="s">
        <v>26</v>
      </c>
      <c r="I61" s="32" t="s">
        <v>26</v>
      </c>
      <c r="J61" s="33" t="s">
        <v>26</v>
      </c>
      <c r="K61" s="6" t="str">
        <f t="shared" ref="K61:K67" si="5">IF(ISBLANK(H61),IF(ISBLANK(I61),"IG3","IG2"),"IG1")</f>
        <v>IG1</v>
      </c>
      <c r="L61" s="4">
        <v>0</v>
      </c>
      <c r="M61" s="4">
        <v>0</v>
      </c>
      <c r="N61" s="4" t="s">
        <v>397</v>
      </c>
      <c r="O61" s="4" t="s">
        <v>397</v>
      </c>
    </row>
    <row r="62" spans="1:15" ht="28.5">
      <c r="A62" s="54">
        <v>7</v>
      </c>
      <c r="B62" s="27">
        <v>7.02</v>
      </c>
      <c r="C62" s="28" t="s">
        <v>148</v>
      </c>
      <c r="D62" s="27" t="s">
        <v>39</v>
      </c>
      <c r="E62" s="34" t="s">
        <v>27</v>
      </c>
      <c r="F62" s="30" t="s">
        <v>461</v>
      </c>
      <c r="G62" s="27" t="s">
        <v>147</v>
      </c>
      <c r="H62" s="31" t="s">
        <v>26</v>
      </c>
      <c r="I62" s="32" t="s">
        <v>26</v>
      </c>
      <c r="J62" s="33" t="s">
        <v>26</v>
      </c>
      <c r="K62" s="6" t="str">
        <f t="shared" si="5"/>
        <v>IG1</v>
      </c>
      <c r="L62" s="4">
        <v>0</v>
      </c>
      <c r="M62" s="4">
        <v>0</v>
      </c>
      <c r="N62" s="4" t="s">
        <v>397</v>
      </c>
      <c r="O62" s="4" t="s">
        <v>397</v>
      </c>
    </row>
    <row r="63" spans="1:15" ht="28.5">
      <c r="A63" s="54">
        <v>7</v>
      </c>
      <c r="B63" s="27">
        <v>7.03</v>
      </c>
      <c r="C63" s="28" t="s">
        <v>150</v>
      </c>
      <c r="D63" s="27" t="s">
        <v>39</v>
      </c>
      <c r="E63" s="34" t="s">
        <v>48</v>
      </c>
      <c r="F63" s="30" t="s">
        <v>462</v>
      </c>
      <c r="G63" s="27" t="s">
        <v>149</v>
      </c>
      <c r="H63" s="31" t="s">
        <v>26</v>
      </c>
      <c r="I63" s="32" t="s">
        <v>26</v>
      </c>
      <c r="J63" s="33" t="s">
        <v>26</v>
      </c>
      <c r="K63" s="6" t="str">
        <f t="shared" si="5"/>
        <v>IG1</v>
      </c>
      <c r="L63" s="4">
        <v>0</v>
      </c>
      <c r="M63" s="4">
        <v>0</v>
      </c>
      <c r="N63" s="4">
        <v>0</v>
      </c>
      <c r="O63" s="4">
        <v>0</v>
      </c>
    </row>
    <row r="64" spans="1:15" ht="28.5">
      <c r="A64" s="54">
        <v>7</v>
      </c>
      <c r="B64" s="27">
        <v>7.04</v>
      </c>
      <c r="C64" s="28" t="s">
        <v>152</v>
      </c>
      <c r="D64" s="27" t="s">
        <v>39</v>
      </c>
      <c r="E64" s="34" t="s">
        <v>48</v>
      </c>
      <c r="F64" s="30" t="s">
        <v>462</v>
      </c>
      <c r="G64" s="27" t="s">
        <v>151</v>
      </c>
      <c r="H64" s="31" t="s">
        <v>26</v>
      </c>
      <c r="I64" s="32" t="s">
        <v>26</v>
      </c>
      <c r="J64" s="33" t="s">
        <v>26</v>
      </c>
      <c r="K64" s="6" t="str">
        <f t="shared" si="5"/>
        <v>IG1</v>
      </c>
      <c r="L64" s="4">
        <v>0</v>
      </c>
      <c r="M64" s="4">
        <v>0</v>
      </c>
      <c r="N64" s="4">
        <v>0</v>
      </c>
      <c r="O64" s="4">
        <v>0</v>
      </c>
    </row>
    <row r="65" spans="1:15" ht="29.25">
      <c r="A65" s="54">
        <v>7</v>
      </c>
      <c r="B65" s="27">
        <v>7.05</v>
      </c>
      <c r="C65" s="28" t="s">
        <v>494</v>
      </c>
      <c r="D65" s="27" t="s">
        <v>39</v>
      </c>
      <c r="E65" s="29" t="s">
        <v>23</v>
      </c>
      <c r="F65" s="30" t="s">
        <v>461</v>
      </c>
      <c r="G65" s="27" t="s">
        <v>153</v>
      </c>
      <c r="H65" s="28"/>
      <c r="I65" s="32" t="s">
        <v>26</v>
      </c>
      <c r="J65" s="33" t="s">
        <v>26</v>
      </c>
      <c r="K65" s="6" t="str">
        <f t="shared" si="5"/>
        <v>IG2</v>
      </c>
      <c r="L65" s="4">
        <v>0</v>
      </c>
      <c r="M65" s="4">
        <v>0</v>
      </c>
      <c r="N65" s="4">
        <v>0</v>
      </c>
      <c r="O65" s="4">
        <v>0</v>
      </c>
    </row>
    <row r="66" spans="1:15" ht="42.75">
      <c r="A66" s="54">
        <v>7</v>
      </c>
      <c r="B66" s="27">
        <v>7.06</v>
      </c>
      <c r="C66" s="28" t="s">
        <v>155</v>
      </c>
      <c r="D66" s="27" t="s">
        <v>39</v>
      </c>
      <c r="E66" s="29" t="s">
        <v>23</v>
      </c>
      <c r="F66" s="30" t="s">
        <v>461</v>
      </c>
      <c r="G66" s="27" t="s">
        <v>154</v>
      </c>
      <c r="H66" s="28"/>
      <c r="I66" s="32" t="s">
        <v>26</v>
      </c>
      <c r="J66" s="33" t="s">
        <v>26</v>
      </c>
      <c r="K66" s="6" t="str">
        <f t="shared" si="5"/>
        <v>IG2</v>
      </c>
      <c r="L66" s="4">
        <v>0</v>
      </c>
      <c r="M66" s="4">
        <v>0</v>
      </c>
      <c r="N66" s="4">
        <v>0</v>
      </c>
      <c r="O66" s="4">
        <v>0</v>
      </c>
    </row>
    <row r="67" spans="1:15" ht="28.5">
      <c r="A67" s="54">
        <v>7</v>
      </c>
      <c r="B67" s="27">
        <v>7.07</v>
      </c>
      <c r="C67" s="28" t="s">
        <v>157</v>
      </c>
      <c r="D67" s="27" t="s">
        <v>39</v>
      </c>
      <c r="E67" s="34" t="s">
        <v>27</v>
      </c>
      <c r="F67" s="30" t="s">
        <v>461</v>
      </c>
      <c r="G67" s="27" t="s">
        <v>156</v>
      </c>
      <c r="H67" s="28"/>
      <c r="I67" s="32" t="s">
        <v>26</v>
      </c>
      <c r="J67" s="33" t="s">
        <v>26</v>
      </c>
      <c r="K67" s="6" t="str">
        <f t="shared" si="5"/>
        <v>IG2</v>
      </c>
      <c r="L67" s="4">
        <v>0</v>
      </c>
      <c r="M67" s="4">
        <v>0</v>
      </c>
      <c r="N67" s="4">
        <v>0</v>
      </c>
      <c r="O67" s="4">
        <v>0</v>
      </c>
    </row>
    <row r="68" spans="1:15" ht="30">
      <c r="A68" s="53" t="s">
        <v>4</v>
      </c>
      <c r="B68" s="24">
        <v>8</v>
      </c>
      <c r="C68" s="26" t="s">
        <v>159</v>
      </c>
      <c r="D68" s="24"/>
      <c r="E68" s="24"/>
      <c r="F68" s="35"/>
      <c r="G68" s="24" t="s">
        <v>158</v>
      </c>
      <c r="H68" s="24"/>
      <c r="I68" s="24"/>
      <c r="J68" s="24"/>
      <c r="K68" s="24"/>
      <c r="L68" s="24"/>
      <c r="M68" s="24"/>
      <c r="N68" s="24"/>
      <c r="O68" s="24"/>
    </row>
    <row r="69" spans="1:15" ht="57.75">
      <c r="A69" s="54">
        <v>8</v>
      </c>
      <c r="B69" s="27">
        <v>8.01</v>
      </c>
      <c r="C69" s="28" t="s">
        <v>495</v>
      </c>
      <c r="D69" s="27" t="s">
        <v>79</v>
      </c>
      <c r="E69" s="34" t="s">
        <v>48</v>
      </c>
      <c r="F69" s="30" t="s">
        <v>446</v>
      </c>
      <c r="G69" s="27" t="s">
        <v>160</v>
      </c>
      <c r="H69" s="31" t="s">
        <v>26</v>
      </c>
      <c r="I69" s="32" t="s">
        <v>26</v>
      </c>
      <c r="J69" s="33" t="s">
        <v>26</v>
      </c>
      <c r="K69" s="6" t="str">
        <f t="shared" ref="K69:K80" si="6">IF(ISBLANK(H69),IF(ISBLANK(I69),"IG3","IG2"),"IG1")</f>
        <v>IG1</v>
      </c>
      <c r="L69" s="4">
        <v>0</v>
      </c>
      <c r="M69" s="4">
        <v>0</v>
      </c>
      <c r="N69" s="4">
        <v>0</v>
      </c>
      <c r="O69" s="4">
        <v>0</v>
      </c>
    </row>
    <row r="70" spans="1:15" ht="28.5">
      <c r="A70" s="54">
        <v>8</v>
      </c>
      <c r="B70" s="27">
        <v>8.02</v>
      </c>
      <c r="C70" s="28" t="s">
        <v>162</v>
      </c>
      <c r="D70" s="27" t="s">
        <v>79</v>
      </c>
      <c r="E70" s="34" t="s">
        <v>30</v>
      </c>
      <c r="F70" s="30" t="s">
        <v>446</v>
      </c>
      <c r="G70" s="27" t="s">
        <v>161</v>
      </c>
      <c r="H70" s="31" t="s">
        <v>26</v>
      </c>
      <c r="I70" s="32" t="s">
        <v>26</v>
      </c>
      <c r="J70" s="33" t="s">
        <v>26</v>
      </c>
      <c r="K70" s="6" t="str">
        <f t="shared" si="6"/>
        <v>IG1</v>
      </c>
      <c r="L70" s="4">
        <v>0</v>
      </c>
      <c r="M70" s="4">
        <v>0</v>
      </c>
      <c r="N70" s="4">
        <v>0</v>
      </c>
      <c r="O70" s="4">
        <v>0</v>
      </c>
    </row>
    <row r="71" spans="1:15" ht="28.5">
      <c r="A71" s="54">
        <v>8</v>
      </c>
      <c r="B71" s="27">
        <v>8.0299999999999994</v>
      </c>
      <c r="C71" s="28" t="s">
        <v>164</v>
      </c>
      <c r="D71" s="27" t="s">
        <v>79</v>
      </c>
      <c r="E71" s="34" t="s">
        <v>48</v>
      </c>
      <c r="F71" s="30" t="s">
        <v>446</v>
      </c>
      <c r="G71" s="27" t="s">
        <v>163</v>
      </c>
      <c r="H71" s="31" t="s">
        <v>26</v>
      </c>
      <c r="I71" s="32" t="s">
        <v>26</v>
      </c>
      <c r="J71" s="33" t="s">
        <v>26</v>
      </c>
      <c r="K71" s="6" t="str">
        <f t="shared" si="6"/>
        <v>IG1</v>
      </c>
      <c r="L71" s="4">
        <v>0</v>
      </c>
      <c r="M71" s="4">
        <v>0</v>
      </c>
      <c r="N71" s="4">
        <v>0</v>
      </c>
      <c r="O71" s="4">
        <v>0</v>
      </c>
    </row>
    <row r="72" spans="1:15" ht="28.5">
      <c r="A72" s="54">
        <v>8</v>
      </c>
      <c r="B72" s="27">
        <v>8.0399999999999991</v>
      </c>
      <c r="C72" s="28" t="s">
        <v>166</v>
      </c>
      <c r="D72" s="27" t="s">
        <v>79</v>
      </c>
      <c r="E72" s="34" t="s">
        <v>48</v>
      </c>
      <c r="F72" s="30" t="s">
        <v>446</v>
      </c>
      <c r="G72" s="27" t="s">
        <v>165</v>
      </c>
      <c r="H72" s="27"/>
      <c r="I72" s="32" t="s">
        <v>26</v>
      </c>
      <c r="J72" s="33" t="s">
        <v>26</v>
      </c>
      <c r="K72" s="6" t="str">
        <f t="shared" si="6"/>
        <v>IG2</v>
      </c>
      <c r="L72" s="4">
        <v>0</v>
      </c>
      <c r="M72" s="4">
        <v>0</v>
      </c>
      <c r="N72" s="4">
        <v>0</v>
      </c>
      <c r="O72" s="4">
        <v>0</v>
      </c>
    </row>
    <row r="73" spans="1:15" ht="42.75">
      <c r="A73" s="54">
        <v>8</v>
      </c>
      <c r="B73" s="27">
        <v>8.0500000000000007</v>
      </c>
      <c r="C73" s="28" t="s">
        <v>168</v>
      </c>
      <c r="D73" s="27" t="s">
        <v>79</v>
      </c>
      <c r="E73" s="34" t="s">
        <v>30</v>
      </c>
      <c r="F73" s="30" t="s">
        <v>446</v>
      </c>
      <c r="G73" s="27" t="s">
        <v>167</v>
      </c>
      <c r="H73" s="28"/>
      <c r="I73" s="32" t="s">
        <v>26</v>
      </c>
      <c r="J73" s="33" t="s">
        <v>26</v>
      </c>
      <c r="K73" s="6" t="str">
        <f t="shared" si="6"/>
        <v>IG2</v>
      </c>
      <c r="L73" s="4">
        <v>0</v>
      </c>
      <c r="M73" s="4">
        <v>0</v>
      </c>
      <c r="N73" s="4">
        <v>0</v>
      </c>
      <c r="O73" s="4">
        <v>0</v>
      </c>
    </row>
    <row r="74" spans="1:15">
      <c r="A74" s="54">
        <v>8</v>
      </c>
      <c r="B74" s="27">
        <v>8.06</v>
      </c>
      <c r="C74" s="28" t="s">
        <v>170</v>
      </c>
      <c r="D74" s="27" t="s">
        <v>79</v>
      </c>
      <c r="E74" s="34" t="s">
        <v>30</v>
      </c>
      <c r="F74" s="30" t="s">
        <v>446</v>
      </c>
      <c r="G74" s="27" t="s">
        <v>169</v>
      </c>
      <c r="H74" s="27"/>
      <c r="I74" s="32" t="s">
        <v>26</v>
      </c>
      <c r="J74" s="33" t="s">
        <v>26</v>
      </c>
      <c r="K74" s="6" t="str">
        <f t="shared" si="6"/>
        <v>IG2</v>
      </c>
      <c r="L74" s="4">
        <v>0</v>
      </c>
      <c r="M74" s="4">
        <v>0</v>
      </c>
      <c r="N74" s="4">
        <v>0</v>
      </c>
      <c r="O74" s="4">
        <v>0</v>
      </c>
    </row>
    <row r="75" spans="1:15">
      <c r="A75" s="54">
        <v>8</v>
      </c>
      <c r="B75" s="27">
        <v>8.07</v>
      </c>
      <c r="C75" s="28" t="s">
        <v>172</v>
      </c>
      <c r="D75" s="27" t="s">
        <v>79</v>
      </c>
      <c r="E75" s="34" t="s">
        <v>30</v>
      </c>
      <c r="F75" s="30" t="s">
        <v>446</v>
      </c>
      <c r="G75" s="27" t="s">
        <v>171</v>
      </c>
      <c r="H75" s="27"/>
      <c r="I75" s="32" t="s">
        <v>26</v>
      </c>
      <c r="J75" s="33" t="s">
        <v>26</v>
      </c>
      <c r="K75" s="6" t="str">
        <f t="shared" si="6"/>
        <v>IG2</v>
      </c>
      <c r="L75" s="4">
        <v>0</v>
      </c>
      <c r="M75" s="4">
        <v>0</v>
      </c>
      <c r="N75" s="4">
        <v>0</v>
      </c>
      <c r="O75" s="4">
        <v>0</v>
      </c>
    </row>
    <row r="76" spans="1:15" ht="33">
      <c r="A76" s="54">
        <v>8</v>
      </c>
      <c r="B76" s="27">
        <v>8.08</v>
      </c>
      <c r="C76" s="36" t="s">
        <v>496</v>
      </c>
      <c r="D76" s="27" t="s">
        <v>22</v>
      </c>
      <c r="E76" s="34" t="s">
        <v>30</v>
      </c>
      <c r="F76" s="30" t="s">
        <v>446</v>
      </c>
      <c r="G76" s="27" t="s">
        <v>173</v>
      </c>
      <c r="H76" s="27"/>
      <c r="I76" s="32" t="s">
        <v>26</v>
      </c>
      <c r="J76" s="33" t="s">
        <v>26</v>
      </c>
      <c r="K76" s="6" t="str">
        <f t="shared" si="6"/>
        <v>IG2</v>
      </c>
      <c r="L76" s="4">
        <v>0</v>
      </c>
      <c r="M76" s="4">
        <v>0</v>
      </c>
      <c r="N76" s="4">
        <v>0</v>
      </c>
      <c r="O76" s="4">
        <v>0</v>
      </c>
    </row>
    <row r="77" spans="1:15">
      <c r="A77" s="54">
        <v>8</v>
      </c>
      <c r="B77" s="27">
        <v>8.09</v>
      </c>
      <c r="C77" s="38" t="s">
        <v>175</v>
      </c>
      <c r="D77" s="27" t="s">
        <v>79</v>
      </c>
      <c r="E77" s="34" t="s">
        <v>30</v>
      </c>
      <c r="F77" s="30" t="s">
        <v>446</v>
      </c>
      <c r="G77" s="27" t="s">
        <v>174</v>
      </c>
      <c r="H77" s="27"/>
      <c r="I77" s="32" t="s">
        <v>26</v>
      </c>
      <c r="J77" s="33" t="s">
        <v>26</v>
      </c>
      <c r="K77" s="6" t="str">
        <f t="shared" si="6"/>
        <v>IG2</v>
      </c>
      <c r="L77" s="4">
        <v>0</v>
      </c>
      <c r="M77" s="4">
        <v>0</v>
      </c>
      <c r="N77" s="4">
        <v>0</v>
      </c>
      <c r="O77" s="4">
        <v>0</v>
      </c>
    </row>
    <row r="78" spans="1:15">
      <c r="A78" s="54">
        <v>8</v>
      </c>
      <c r="B78" s="39">
        <v>8.1</v>
      </c>
      <c r="C78" s="28" t="s">
        <v>177</v>
      </c>
      <c r="D78" s="27" t="s">
        <v>79</v>
      </c>
      <c r="E78" s="34" t="s">
        <v>48</v>
      </c>
      <c r="F78" s="30" t="s">
        <v>446</v>
      </c>
      <c r="G78" s="27" t="s">
        <v>176</v>
      </c>
      <c r="H78" s="27"/>
      <c r="I78" s="32" t="s">
        <v>26</v>
      </c>
      <c r="J78" s="33" t="s">
        <v>26</v>
      </c>
      <c r="K78" s="6" t="str">
        <f t="shared" si="6"/>
        <v>IG2</v>
      </c>
      <c r="L78" s="4">
        <v>0</v>
      </c>
      <c r="M78" s="4">
        <v>0</v>
      </c>
      <c r="N78" s="4">
        <v>0</v>
      </c>
      <c r="O78" s="4">
        <v>0</v>
      </c>
    </row>
    <row r="79" spans="1:15" ht="28.5">
      <c r="A79" s="54">
        <v>8</v>
      </c>
      <c r="B79" s="27">
        <v>8.11</v>
      </c>
      <c r="C79" s="28" t="s">
        <v>179</v>
      </c>
      <c r="D79" s="27" t="s">
        <v>79</v>
      </c>
      <c r="E79" s="34" t="s">
        <v>30</v>
      </c>
      <c r="F79" s="30" t="s">
        <v>446</v>
      </c>
      <c r="G79" s="27" t="s">
        <v>178</v>
      </c>
      <c r="H79" s="27"/>
      <c r="I79" s="32" t="s">
        <v>26</v>
      </c>
      <c r="J79" s="33" t="s">
        <v>26</v>
      </c>
      <c r="K79" s="6" t="str">
        <f t="shared" si="6"/>
        <v>IG2</v>
      </c>
      <c r="L79" s="4">
        <v>0</v>
      </c>
      <c r="M79" s="4">
        <v>0</v>
      </c>
      <c r="N79" s="4">
        <v>0</v>
      </c>
      <c r="O79" s="4">
        <v>0</v>
      </c>
    </row>
    <row r="80" spans="1:15" ht="28.5">
      <c r="A80" s="54">
        <v>8</v>
      </c>
      <c r="B80" s="27">
        <v>8.1199999999999992</v>
      </c>
      <c r="C80" s="37" t="s">
        <v>181</v>
      </c>
      <c r="D80" s="27" t="s">
        <v>57</v>
      </c>
      <c r="E80" s="34" t="s">
        <v>30</v>
      </c>
      <c r="F80" s="30" t="s">
        <v>446</v>
      </c>
      <c r="G80" s="27" t="s">
        <v>180</v>
      </c>
      <c r="H80" s="28"/>
      <c r="I80" s="28"/>
      <c r="J80" s="33" t="s">
        <v>26</v>
      </c>
      <c r="K80" s="6" t="str">
        <f t="shared" si="6"/>
        <v>IG3</v>
      </c>
      <c r="L80" s="4">
        <v>0</v>
      </c>
      <c r="M80" s="4">
        <v>0</v>
      </c>
      <c r="N80" s="4">
        <v>0</v>
      </c>
      <c r="O80" s="4">
        <v>0</v>
      </c>
    </row>
    <row r="81" spans="1:15" ht="30">
      <c r="A81" s="53" t="s">
        <v>5</v>
      </c>
      <c r="B81" s="24">
        <v>9</v>
      </c>
      <c r="C81" s="26" t="s">
        <v>183</v>
      </c>
      <c r="D81" s="24"/>
      <c r="E81" s="24"/>
      <c r="F81" s="35"/>
      <c r="G81" s="24" t="s">
        <v>182</v>
      </c>
      <c r="H81" s="24"/>
      <c r="I81" s="24"/>
      <c r="J81" s="24"/>
      <c r="K81" s="24"/>
      <c r="L81" s="24"/>
      <c r="M81" s="24"/>
      <c r="N81" s="24"/>
      <c r="O81" s="24"/>
    </row>
    <row r="82" spans="1:15" ht="42.75">
      <c r="A82" s="54">
        <v>9</v>
      </c>
      <c r="B82" s="27">
        <v>9.01</v>
      </c>
      <c r="C82" s="28" t="s">
        <v>185</v>
      </c>
      <c r="D82" s="27" t="s">
        <v>39</v>
      </c>
      <c r="E82" s="34" t="s">
        <v>48</v>
      </c>
      <c r="F82" s="30" t="s">
        <v>448</v>
      </c>
      <c r="G82" s="27" t="s">
        <v>184</v>
      </c>
      <c r="H82" s="31" t="s">
        <v>26</v>
      </c>
      <c r="I82" s="32" t="s">
        <v>26</v>
      </c>
      <c r="J82" s="33" t="s">
        <v>26</v>
      </c>
      <c r="K82" s="6" t="str">
        <f t="shared" ref="K82:K88" si="7">IF(ISBLANK(H82),IF(ISBLANK(I82),"IG3","IG2"),"IG1")</f>
        <v>IG1</v>
      </c>
      <c r="L82" s="4">
        <v>0</v>
      </c>
      <c r="M82" s="4">
        <v>0</v>
      </c>
      <c r="N82" s="4">
        <v>0</v>
      </c>
      <c r="O82" s="4">
        <v>0</v>
      </c>
    </row>
    <row r="83" spans="1:15">
      <c r="A83" s="54">
        <v>9</v>
      </c>
      <c r="B83" s="27">
        <v>9.02</v>
      </c>
      <c r="C83" s="28" t="s">
        <v>187</v>
      </c>
      <c r="D83" s="27" t="s">
        <v>79</v>
      </c>
      <c r="E83" s="34" t="s">
        <v>48</v>
      </c>
      <c r="F83" s="30" t="s">
        <v>459</v>
      </c>
      <c r="G83" s="27" t="s">
        <v>186</v>
      </c>
      <c r="H83" s="31" t="s">
        <v>26</v>
      </c>
      <c r="I83" s="32" t="s">
        <v>26</v>
      </c>
      <c r="J83" s="33" t="s">
        <v>26</v>
      </c>
      <c r="K83" s="6" t="str">
        <f t="shared" si="7"/>
        <v>IG1</v>
      </c>
      <c r="L83" s="4">
        <v>0</v>
      </c>
      <c r="M83" s="4">
        <v>0</v>
      </c>
      <c r="N83" s="4">
        <v>0</v>
      </c>
      <c r="O83" s="4">
        <v>0</v>
      </c>
    </row>
    <row r="84" spans="1:15" ht="42.75">
      <c r="A84" s="54">
        <v>9</v>
      </c>
      <c r="B84" s="27">
        <v>9.02</v>
      </c>
      <c r="C84" s="28" t="s">
        <v>189</v>
      </c>
      <c r="D84" s="27" t="s">
        <v>79</v>
      </c>
      <c r="E84" s="34" t="s">
        <v>48</v>
      </c>
      <c r="F84" s="30" t="s">
        <v>459</v>
      </c>
      <c r="G84" s="27" t="s">
        <v>188</v>
      </c>
      <c r="H84" s="28"/>
      <c r="I84" s="32" t="s">
        <v>26</v>
      </c>
      <c r="J84" s="33" t="s">
        <v>26</v>
      </c>
      <c r="K84" s="6" t="str">
        <f t="shared" si="7"/>
        <v>IG2</v>
      </c>
      <c r="L84" s="4">
        <v>0</v>
      </c>
      <c r="M84" s="4">
        <v>0</v>
      </c>
      <c r="N84" s="4">
        <v>0</v>
      </c>
      <c r="O84" s="4">
        <v>0</v>
      </c>
    </row>
    <row r="85" spans="1:15" ht="42.75">
      <c r="A85" s="54">
        <v>9</v>
      </c>
      <c r="B85" s="27">
        <v>9.0399999999999991</v>
      </c>
      <c r="C85" s="28" t="s">
        <v>191</v>
      </c>
      <c r="D85" s="27" t="s">
        <v>39</v>
      </c>
      <c r="E85" s="34" t="s">
        <v>48</v>
      </c>
      <c r="F85" s="30" t="s">
        <v>448</v>
      </c>
      <c r="G85" s="27" t="s">
        <v>190</v>
      </c>
      <c r="H85" s="27"/>
      <c r="I85" s="32" t="s">
        <v>26</v>
      </c>
      <c r="J85" s="33" t="s">
        <v>26</v>
      </c>
      <c r="K85" s="6" t="str">
        <f t="shared" si="7"/>
        <v>IG2</v>
      </c>
      <c r="L85" s="4">
        <v>0</v>
      </c>
      <c r="M85" s="4">
        <v>0</v>
      </c>
      <c r="N85" s="4">
        <v>0</v>
      </c>
      <c r="O85" s="4">
        <v>0</v>
      </c>
    </row>
    <row r="86" spans="1:15" ht="42.75">
      <c r="A86" s="54">
        <v>9</v>
      </c>
      <c r="B86" s="27">
        <v>9.0500000000000007</v>
      </c>
      <c r="C86" s="28" t="s">
        <v>193</v>
      </c>
      <c r="D86" s="27" t="s">
        <v>79</v>
      </c>
      <c r="E86" s="34" t="s">
        <v>48</v>
      </c>
      <c r="F86" s="30" t="s">
        <v>463</v>
      </c>
      <c r="G86" s="27" t="s">
        <v>192</v>
      </c>
      <c r="H86" s="27"/>
      <c r="I86" s="32" t="s">
        <v>26</v>
      </c>
      <c r="J86" s="33" t="s">
        <v>26</v>
      </c>
      <c r="K86" s="6" t="str">
        <f t="shared" si="7"/>
        <v>IG2</v>
      </c>
      <c r="L86" s="4">
        <v>0</v>
      </c>
      <c r="M86" s="4">
        <v>0</v>
      </c>
      <c r="N86" s="4">
        <v>0</v>
      </c>
      <c r="O86" s="4">
        <v>0</v>
      </c>
    </row>
    <row r="87" spans="1:15">
      <c r="A87" s="54">
        <v>9</v>
      </c>
      <c r="B87" s="27">
        <v>9.06</v>
      </c>
      <c r="C87" s="28" t="s">
        <v>195</v>
      </c>
      <c r="D87" s="27" t="s">
        <v>79</v>
      </c>
      <c r="E87" s="34" t="s">
        <v>48</v>
      </c>
      <c r="F87" s="30" t="s">
        <v>463</v>
      </c>
      <c r="G87" s="27" t="s">
        <v>194</v>
      </c>
      <c r="H87" s="27"/>
      <c r="I87" s="32" t="s">
        <v>26</v>
      </c>
      <c r="J87" s="33" t="s">
        <v>26</v>
      </c>
      <c r="K87" s="6" t="str">
        <f t="shared" si="7"/>
        <v>IG2</v>
      </c>
      <c r="L87" s="4">
        <v>0</v>
      </c>
      <c r="M87" s="4">
        <v>0</v>
      </c>
      <c r="N87" s="4">
        <v>0</v>
      </c>
      <c r="O87" s="4">
        <v>0</v>
      </c>
    </row>
    <row r="88" spans="1:15" ht="28.5">
      <c r="A88" s="54">
        <v>9</v>
      </c>
      <c r="B88" s="27">
        <v>9.07</v>
      </c>
      <c r="C88" s="28" t="s">
        <v>197</v>
      </c>
      <c r="D88" s="27" t="s">
        <v>79</v>
      </c>
      <c r="E88" s="34" t="s">
        <v>48</v>
      </c>
      <c r="F88" s="30" t="s">
        <v>463</v>
      </c>
      <c r="G88" s="27" t="s">
        <v>196</v>
      </c>
      <c r="H88" s="27"/>
      <c r="I88" s="27"/>
      <c r="J88" s="33" t="s">
        <v>26</v>
      </c>
      <c r="K88" s="6" t="str">
        <f t="shared" si="7"/>
        <v>IG3</v>
      </c>
      <c r="L88" s="4">
        <v>0</v>
      </c>
      <c r="M88" s="4">
        <v>0</v>
      </c>
      <c r="N88" s="4">
        <v>0</v>
      </c>
      <c r="O88" s="4">
        <v>0</v>
      </c>
    </row>
    <row r="89" spans="1:15" ht="30">
      <c r="A89" s="53" t="s">
        <v>6</v>
      </c>
      <c r="B89" s="24">
        <v>10</v>
      </c>
      <c r="C89" s="26" t="s">
        <v>199</v>
      </c>
      <c r="D89" s="24"/>
      <c r="E89" s="24"/>
      <c r="F89" s="35"/>
      <c r="G89" s="24" t="s">
        <v>198</v>
      </c>
      <c r="H89" s="24"/>
      <c r="I89" s="24"/>
      <c r="J89" s="24"/>
      <c r="K89" s="24"/>
      <c r="L89" s="24"/>
      <c r="M89" s="24"/>
      <c r="N89" s="24"/>
      <c r="O89" s="24"/>
    </row>
    <row r="90" spans="1:15" ht="28.5">
      <c r="A90" s="54">
        <v>10</v>
      </c>
      <c r="B90" s="27">
        <v>10.01</v>
      </c>
      <c r="C90" s="28" t="s">
        <v>201</v>
      </c>
      <c r="D90" s="27" t="s">
        <v>22</v>
      </c>
      <c r="E90" s="34" t="s">
        <v>48</v>
      </c>
      <c r="F90" s="30" t="s">
        <v>457</v>
      </c>
      <c r="G90" s="27" t="s">
        <v>200</v>
      </c>
      <c r="H90" s="31" t="s">
        <v>26</v>
      </c>
      <c r="I90" s="32" t="s">
        <v>26</v>
      </c>
      <c r="J90" s="33" t="s">
        <v>26</v>
      </c>
      <c r="K90" s="6" t="str">
        <f t="shared" ref="K90:K96" si="8">IF(ISBLANK(H90),IF(ISBLANK(I90),"IG3","IG2"),"IG1")</f>
        <v>IG1</v>
      </c>
      <c r="L90" s="4">
        <v>0</v>
      </c>
      <c r="M90" s="4">
        <v>0</v>
      </c>
      <c r="N90" s="4">
        <v>0</v>
      </c>
      <c r="O90" s="4">
        <v>0</v>
      </c>
    </row>
    <row r="91" spans="1:15" ht="28.5">
      <c r="A91" s="54">
        <v>10</v>
      </c>
      <c r="B91" s="27">
        <v>10.02</v>
      </c>
      <c r="C91" s="28" t="s">
        <v>203</v>
      </c>
      <c r="D91" s="27" t="s">
        <v>22</v>
      </c>
      <c r="E91" s="34" t="s">
        <v>48</v>
      </c>
      <c r="F91" s="30" t="s">
        <v>457</v>
      </c>
      <c r="G91" s="27" t="s">
        <v>202</v>
      </c>
      <c r="H91" s="31" t="s">
        <v>26</v>
      </c>
      <c r="I91" s="32" t="s">
        <v>26</v>
      </c>
      <c r="J91" s="33" t="s">
        <v>26</v>
      </c>
      <c r="K91" s="6" t="str">
        <f t="shared" si="8"/>
        <v>IG1</v>
      </c>
      <c r="L91" s="4">
        <v>0</v>
      </c>
      <c r="M91" s="4">
        <v>0</v>
      </c>
      <c r="N91" s="4">
        <v>0</v>
      </c>
      <c r="O91" s="4">
        <v>0</v>
      </c>
    </row>
    <row r="92" spans="1:15" ht="28.5">
      <c r="A92" s="54">
        <v>10</v>
      </c>
      <c r="B92" s="27">
        <v>10.029999999999999</v>
      </c>
      <c r="C92" s="28" t="s">
        <v>205</v>
      </c>
      <c r="D92" s="27" t="s">
        <v>22</v>
      </c>
      <c r="E92" s="34" t="s">
        <v>48</v>
      </c>
      <c r="F92" s="30" t="s">
        <v>457</v>
      </c>
      <c r="G92" s="27" t="s">
        <v>204</v>
      </c>
      <c r="H92" s="31" t="s">
        <v>26</v>
      </c>
      <c r="I92" s="32" t="s">
        <v>26</v>
      </c>
      <c r="J92" s="33" t="s">
        <v>26</v>
      </c>
      <c r="K92" s="6" t="str">
        <f t="shared" si="8"/>
        <v>IG1</v>
      </c>
      <c r="L92" s="4">
        <v>0</v>
      </c>
      <c r="M92" s="4">
        <v>0</v>
      </c>
      <c r="N92" s="4">
        <v>0</v>
      </c>
      <c r="O92" s="4">
        <v>0</v>
      </c>
    </row>
    <row r="93" spans="1:15" ht="28.5">
      <c r="A93" s="54">
        <v>10</v>
      </c>
      <c r="B93" s="27">
        <v>10.039999999999999</v>
      </c>
      <c r="C93" s="28" t="s">
        <v>207</v>
      </c>
      <c r="D93" s="27" t="s">
        <v>22</v>
      </c>
      <c r="E93" s="34" t="s">
        <v>30</v>
      </c>
      <c r="F93" s="30" t="s">
        <v>457</v>
      </c>
      <c r="G93" s="27" t="s">
        <v>206</v>
      </c>
      <c r="H93" s="28"/>
      <c r="I93" s="32" t="s">
        <v>26</v>
      </c>
      <c r="J93" s="33" t="s">
        <v>26</v>
      </c>
      <c r="K93" s="6" t="str">
        <f t="shared" si="8"/>
        <v>IG2</v>
      </c>
      <c r="L93" s="4">
        <v>0</v>
      </c>
      <c r="M93" s="4">
        <v>0</v>
      </c>
      <c r="N93" s="4">
        <v>0</v>
      </c>
      <c r="O93" s="4">
        <v>0</v>
      </c>
    </row>
    <row r="94" spans="1:15" ht="42.75">
      <c r="A94" s="54">
        <v>10</v>
      </c>
      <c r="B94" s="27">
        <v>10.050000000000001</v>
      </c>
      <c r="C94" s="37" t="s">
        <v>209</v>
      </c>
      <c r="D94" s="27" t="s">
        <v>22</v>
      </c>
      <c r="E94" s="34" t="s">
        <v>48</v>
      </c>
      <c r="F94" s="30" t="s">
        <v>453</v>
      </c>
      <c r="G94" s="27" t="s">
        <v>208</v>
      </c>
      <c r="H94" s="28"/>
      <c r="I94" s="32" t="s">
        <v>26</v>
      </c>
      <c r="J94" s="33" t="s">
        <v>26</v>
      </c>
      <c r="K94" s="6" t="str">
        <f t="shared" si="8"/>
        <v>IG2</v>
      </c>
      <c r="L94" s="4">
        <v>0</v>
      </c>
      <c r="M94" s="4">
        <v>0</v>
      </c>
      <c r="N94" s="4">
        <v>0</v>
      </c>
      <c r="O94" s="4">
        <v>0</v>
      </c>
    </row>
    <row r="95" spans="1:15" ht="28.5">
      <c r="A95" s="54">
        <v>10</v>
      </c>
      <c r="B95" s="27">
        <v>10.06</v>
      </c>
      <c r="C95" s="28" t="s">
        <v>211</v>
      </c>
      <c r="D95" s="27" t="s">
        <v>22</v>
      </c>
      <c r="E95" s="34" t="s">
        <v>48</v>
      </c>
      <c r="F95" s="30" t="s">
        <v>457</v>
      </c>
      <c r="G95" s="27" t="s">
        <v>210</v>
      </c>
      <c r="H95" s="27"/>
      <c r="I95" s="32" t="s">
        <v>26</v>
      </c>
      <c r="J95" s="33" t="s">
        <v>26</v>
      </c>
      <c r="K95" s="6" t="str">
        <f t="shared" si="8"/>
        <v>IG2</v>
      </c>
      <c r="L95" s="4">
        <v>0</v>
      </c>
      <c r="M95" s="4">
        <v>0</v>
      </c>
      <c r="N95" s="4">
        <v>0</v>
      </c>
      <c r="O95" s="4">
        <v>0</v>
      </c>
    </row>
    <row r="96" spans="1:15" ht="28.5">
      <c r="A96" s="54">
        <v>10</v>
      </c>
      <c r="B96" s="27">
        <v>10.07</v>
      </c>
      <c r="C96" s="28" t="s">
        <v>213</v>
      </c>
      <c r="D96" s="27" t="s">
        <v>22</v>
      </c>
      <c r="E96" s="34" t="s">
        <v>30</v>
      </c>
      <c r="F96" s="30" t="s">
        <v>457</v>
      </c>
      <c r="G96" s="27" t="s">
        <v>212</v>
      </c>
      <c r="H96" s="27"/>
      <c r="I96" s="32" t="s">
        <v>26</v>
      </c>
      <c r="J96" s="33" t="s">
        <v>26</v>
      </c>
      <c r="K96" s="6" t="str">
        <f t="shared" si="8"/>
        <v>IG2</v>
      </c>
      <c r="L96" s="4">
        <v>0</v>
      </c>
      <c r="M96" s="4">
        <v>0</v>
      </c>
      <c r="N96" s="4">
        <v>0</v>
      </c>
      <c r="O96" s="4">
        <v>0</v>
      </c>
    </row>
    <row r="97" spans="1:15" ht="30">
      <c r="A97" s="53" t="s">
        <v>13</v>
      </c>
      <c r="B97" s="24">
        <v>11</v>
      </c>
      <c r="C97" s="26" t="s">
        <v>215</v>
      </c>
      <c r="D97" s="24"/>
      <c r="E97" s="24"/>
      <c r="F97" s="35"/>
      <c r="G97" s="24" t="s">
        <v>214</v>
      </c>
      <c r="H97" s="24"/>
      <c r="I97" s="24"/>
      <c r="J97" s="24"/>
      <c r="K97" s="24"/>
      <c r="L97" s="24"/>
      <c r="M97" s="24"/>
      <c r="N97" s="24"/>
      <c r="O97" s="24"/>
    </row>
    <row r="98" spans="1:15" ht="42.75">
      <c r="A98" s="54">
        <v>11</v>
      </c>
      <c r="B98" s="27">
        <v>11.01</v>
      </c>
      <c r="C98" s="28" t="s">
        <v>218</v>
      </c>
      <c r="D98" s="27" t="s">
        <v>57</v>
      </c>
      <c r="E98" s="29" t="s">
        <v>216</v>
      </c>
      <c r="F98" s="30" t="s">
        <v>464</v>
      </c>
      <c r="G98" s="27" t="s">
        <v>217</v>
      </c>
      <c r="H98" s="31" t="s">
        <v>26</v>
      </c>
      <c r="I98" s="32" t="s">
        <v>26</v>
      </c>
      <c r="J98" s="33" t="s">
        <v>26</v>
      </c>
      <c r="K98" s="6" t="str">
        <f>IF(ISBLANK(H98),IF(ISBLANK(I98),"IG3","IG2"),"IG1")</f>
        <v>IG1</v>
      </c>
      <c r="L98" s="4">
        <v>0</v>
      </c>
      <c r="M98" s="4">
        <v>0</v>
      </c>
      <c r="N98" s="4" t="s">
        <v>397</v>
      </c>
      <c r="O98" s="4" t="s">
        <v>397</v>
      </c>
    </row>
    <row r="99" spans="1:15" ht="28.5">
      <c r="A99" s="54">
        <v>11</v>
      </c>
      <c r="B99" s="27">
        <v>11.02</v>
      </c>
      <c r="C99" s="28" t="s">
        <v>220</v>
      </c>
      <c r="D99" s="27" t="s">
        <v>57</v>
      </c>
      <c r="E99" s="29" t="s">
        <v>216</v>
      </c>
      <c r="F99" s="30" t="s">
        <v>464</v>
      </c>
      <c r="G99" s="27" t="s">
        <v>219</v>
      </c>
      <c r="H99" s="31" t="s">
        <v>26</v>
      </c>
      <c r="I99" s="32" t="s">
        <v>26</v>
      </c>
      <c r="J99" s="33" t="s">
        <v>26</v>
      </c>
      <c r="K99" s="6" t="str">
        <f>IF(ISBLANK(H99),IF(ISBLANK(I99),"IG3","IG2"),"IG1")</f>
        <v>IG1</v>
      </c>
      <c r="L99" s="4">
        <v>0</v>
      </c>
      <c r="M99" s="4">
        <v>0</v>
      </c>
      <c r="N99" s="4">
        <v>0</v>
      </c>
      <c r="O99" s="4">
        <v>0</v>
      </c>
    </row>
    <row r="100" spans="1:15" ht="28.5">
      <c r="A100" s="54">
        <v>11</v>
      </c>
      <c r="B100" s="27">
        <v>11.03</v>
      </c>
      <c r="C100" s="28" t="s">
        <v>222</v>
      </c>
      <c r="D100" s="27" t="s">
        <v>57</v>
      </c>
      <c r="E100" s="34" t="s">
        <v>48</v>
      </c>
      <c r="F100" s="30" t="s">
        <v>464</v>
      </c>
      <c r="G100" s="27" t="s">
        <v>221</v>
      </c>
      <c r="H100" s="31" t="s">
        <v>26</v>
      </c>
      <c r="I100" s="32" t="s">
        <v>26</v>
      </c>
      <c r="J100" s="33" t="s">
        <v>26</v>
      </c>
      <c r="K100" s="6" t="str">
        <f>IF(ISBLANK(H100),IF(ISBLANK(I100),"IG3","IG2"),"IG1")</f>
        <v>IG1</v>
      </c>
      <c r="L100" s="4">
        <v>0</v>
      </c>
      <c r="M100" s="4">
        <v>0</v>
      </c>
      <c r="N100" s="4">
        <v>0</v>
      </c>
      <c r="O100" s="4">
        <v>0</v>
      </c>
    </row>
    <row r="101" spans="1:15" ht="28.5">
      <c r="A101" s="54">
        <v>11</v>
      </c>
      <c r="B101" s="27">
        <v>11.04</v>
      </c>
      <c r="C101" s="37" t="s">
        <v>224</v>
      </c>
      <c r="D101" s="27" t="s">
        <v>57</v>
      </c>
      <c r="E101" s="29" t="s">
        <v>216</v>
      </c>
      <c r="F101" s="30" t="s">
        <v>464</v>
      </c>
      <c r="G101" s="27" t="s">
        <v>223</v>
      </c>
      <c r="H101" s="31" t="s">
        <v>26</v>
      </c>
      <c r="I101" s="32" t="s">
        <v>26</v>
      </c>
      <c r="J101" s="33" t="s">
        <v>26</v>
      </c>
      <c r="K101" s="6" t="str">
        <f>IF(ISBLANK(H101),IF(ISBLANK(I101),"IG3","IG2"),"IG1")</f>
        <v>IG1</v>
      </c>
      <c r="L101" s="4">
        <v>0</v>
      </c>
      <c r="M101" s="4">
        <v>0</v>
      </c>
      <c r="N101" s="4">
        <v>0</v>
      </c>
      <c r="O101" s="4">
        <v>0</v>
      </c>
    </row>
    <row r="102" spans="1:15" ht="28.5">
      <c r="A102" s="54">
        <v>11</v>
      </c>
      <c r="B102" s="27">
        <v>11.05</v>
      </c>
      <c r="C102" s="28" t="s">
        <v>226</v>
      </c>
      <c r="D102" s="27" t="s">
        <v>57</v>
      </c>
      <c r="E102" s="29" t="s">
        <v>216</v>
      </c>
      <c r="F102" s="30" t="s">
        <v>464</v>
      </c>
      <c r="G102" s="27" t="s">
        <v>225</v>
      </c>
      <c r="H102" s="28"/>
      <c r="I102" s="32" t="s">
        <v>26</v>
      </c>
      <c r="J102" s="33" t="s">
        <v>26</v>
      </c>
      <c r="K102" s="6" t="str">
        <f>IF(ISBLANK(H102),IF(ISBLANK(I102),"IG3","IG2"),"IG1")</f>
        <v>IG2</v>
      </c>
      <c r="L102" s="4">
        <v>0</v>
      </c>
      <c r="M102" s="4">
        <v>0</v>
      </c>
      <c r="N102" s="4">
        <v>0</v>
      </c>
      <c r="O102" s="4">
        <v>0</v>
      </c>
    </row>
    <row r="103" spans="1:15" ht="30">
      <c r="A103" s="53">
        <v>12</v>
      </c>
      <c r="B103" s="24">
        <v>12</v>
      </c>
      <c r="C103" s="26" t="s">
        <v>228</v>
      </c>
      <c r="D103" s="24"/>
      <c r="E103" s="24"/>
      <c r="F103" s="35"/>
      <c r="G103" s="24" t="s">
        <v>227</v>
      </c>
      <c r="H103" s="26"/>
      <c r="I103" s="26"/>
      <c r="J103" s="26"/>
      <c r="K103" s="24"/>
      <c r="L103" s="24"/>
      <c r="M103" s="24"/>
      <c r="N103" s="24"/>
      <c r="O103" s="24"/>
    </row>
    <row r="104" spans="1:15" ht="42.75">
      <c r="A104" s="54">
        <v>12</v>
      </c>
      <c r="B104" s="27">
        <v>12.01</v>
      </c>
      <c r="C104" s="28" t="s">
        <v>230</v>
      </c>
      <c r="D104" s="27" t="s">
        <v>79</v>
      </c>
      <c r="E104" s="34" t="s">
        <v>48</v>
      </c>
      <c r="F104" s="30" t="s">
        <v>456</v>
      </c>
      <c r="G104" s="27" t="s">
        <v>229</v>
      </c>
      <c r="H104" s="31" t="s">
        <v>26</v>
      </c>
      <c r="I104" s="32" t="s">
        <v>26</v>
      </c>
      <c r="J104" s="33" t="s">
        <v>26</v>
      </c>
      <c r="K104" s="6" t="str">
        <f t="shared" ref="K104:K111" si="9">IF(ISBLANK(H104),IF(ISBLANK(I104),"IG3","IG2"),"IG1")</f>
        <v>IG1</v>
      </c>
      <c r="L104" s="4">
        <v>0</v>
      </c>
      <c r="M104" s="4">
        <v>0</v>
      </c>
      <c r="N104" s="4">
        <v>0</v>
      </c>
      <c r="O104" s="4">
        <v>0</v>
      </c>
    </row>
    <row r="105" spans="1:15" ht="28.5">
      <c r="A105" s="54">
        <v>12</v>
      </c>
      <c r="B105" s="27">
        <v>12.02</v>
      </c>
      <c r="C105" s="28" t="s">
        <v>232</v>
      </c>
      <c r="D105" s="27" t="s">
        <v>79</v>
      </c>
      <c r="E105" s="34" t="s">
        <v>48</v>
      </c>
      <c r="F105" s="30" t="s">
        <v>454</v>
      </c>
      <c r="G105" s="27" t="s">
        <v>231</v>
      </c>
      <c r="H105" s="28"/>
      <c r="I105" s="32" t="s">
        <v>26</v>
      </c>
      <c r="J105" s="33" t="s">
        <v>26</v>
      </c>
      <c r="K105" s="6" t="str">
        <f t="shared" si="9"/>
        <v>IG2</v>
      </c>
      <c r="L105" s="4">
        <v>0</v>
      </c>
      <c r="M105" s="4">
        <v>0</v>
      </c>
      <c r="N105" s="4" t="s">
        <v>397</v>
      </c>
      <c r="O105" s="4" t="s">
        <v>397</v>
      </c>
    </row>
    <row r="106" spans="1:15" ht="28.5">
      <c r="A106" s="54">
        <v>12</v>
      </c>
      <c r="B106" s="27">
        <v>12.03</v>
      </c>
      <c r="C106" s="28" t="s">
        <v>234</v>
      </c>
      <c r="D106" s="27" t="s">
        <v>79</v>
      </c>
      <c r="E106" s="34" t="s">
        <v>48</v>
      </c>
      <c r="F106" s="30" t="s">
        <v>456</v>
      </c>
      <c r="G106" s="27" t="s">
        <v>233</v>
      </c>
      <c r="H106" s="28"/>
      <c r="I106" s="32" t="s">
        <v>26</v>
      </c>
      <c r="J106" s="33" t="s">
        <v>26</v>
      </c>
      <c r="K106" s="6" t="str">
        <f t="shared" si="9"/>
        <v>IG2</v>
      </c>
      <c r="L106" s="4">
        <v>0</v>
      </c>
      <c r="M106" s="4">
        <v>0</v>
      </c>
      <c r="N106" s="4">
        <v>0</v>
      </c>
      <c r="O106" s="4">
        <v>0</v>
      </c>
    </row>
    <row r="107" spans="1:15" ht="42.75">
      <c r="A107" s="54">
        <v>12</v>
      </c>
      <c r="B107" s="27">
        <v>12.04</v>
      </c>
      <c r="C107" s="28" t="s">
        <v>236</v>
      </c>
      <c r="D107" s="27" t="s">
        <v>79</v>
      </c>
      <c r="E107" s="29" t="s">
        <v>23</v>
      </c>
      <c r="F107" s="30" t="s">
        <v>454</v>
      </c>
      <c r="G107" s="27" t="s">
        <v>235</v>
      </c>
      <c r="H107" s="28"/>
      <c r="I107" s="32" t="s">
        <v>26</v>
      </c>
      <c r="J107" s="33" t="s">
        <v>26</v>
      </c>
      <c r="K107" s="6" t="str">
        <f t="shared" si="9"/>
        <v>IG2</v>
      </c>
      <c r="L107" s="4">
        <v>0</v>
      </c>
      <c r="M107" s="4">
        <v>0</v>
      </c>
      <c r="N107" s="4" t="s">
        <v>397</v>
      </c>
      <c r="O107" s="4" t="s">
        <v>397</v>
      </c>
    </row>
    <row r="108" spans="1:15" ht="28.5">
      <c r="A108" s="54">
        <v>12</v>
      </c>
      <c r="B108" s="27">
        <v>12.05</v>
      </c>
      <c r="C108" s="28" t="s">
        <v>238</v>
      </c>
      <c r="D108" s="27" t="s">
        <v>79</v>
      </c>
      <c r="E108" s="34" t="s">
        <v>48</v>
      </c>
      <c r="F108" s="30" t="s">
        <v>454</v>
      </c>
      <c r="G108" s="27" t="s">
        <v>237</v>
      </c>
      <c r="H108" s="28"/>
      <c r="I108" s="32" t="s">
        <v>26</v>
      </c>
      <c r="J108" s="33" t="s">
        <v>26</v>
      </c>
      <c r="K108" s="6" t="str">
        <f t="shared" si="9"/>
        <v>IG2</v>
      </c>
      <c r="L108" s="4">
        <v>0</v>
      </c>
      <c r="M108" s="4">
        <v>0</v>
      </c>
      <c r="N108" s="4">
        <v>0</v>
      </c>
      <c r="O108" s="4">
        <v>0</v>
      </c>
    </row>
    <row r="109" spans="1:15" ht="42.75">
      <c r="A109" s="54">
        <v>12</v>
      </c>
      <c r="B109" s="27">
        <v>12.06</v>
      </c>
      <c r="C109" s="37" t="s">
        <v>240</v>
      </c>
      <c r="D109" s="27" t="s">
        <v>79</v>
      </c>
      <c r="E109" s="34" t="s">
        <v>48</v>
      </c>
      <c r="F109" s="30" t="s">
        <v>454</v>
      </c>
      <c r="G109" s="27" t="s">
        <v>239</v>
      </c>
      <c r="H109" s="28"/>
      <c r="I109" s="32" t="s">
        <v>26</v>
      </c>
      <c r="J109" s="33" t="s">
        <v>26</v>
      </c>
      <c r="K109" s="6" t="str">
        <f t="shared" si="9"/>
        <v>IG2</v>
      </c>
      <c r="L109" s="4">
        <v>0</v>
      </c>
      <c r="M109" s="4">
        <v>0</v>
      </c>
      <c r="N109" s="4">
        <v>0</v>
      </c>
      <c r="O109" s="4">
        <v>0</v>
      </c>
    </row>
    <row r="110" spans="1:15" ht="42.75">
      <c r="A110" s="54">
        <v>12</v>
      </c>
      <c r="B110" s="27">
        <v>12.07</v>
      </c>
      <c r="C110" s="37" t="s">
        <v>242</v>
      </c>
      <c r="D110" s="27" t="s">
        <v>22</v>
      </c>
      <c r="E110" s="34" t="s">
        <v>48</v>
      </c>
      <c r="F110" s="30" t="s">
        <v>465</v>
      </c>
      <c r="G110" s="42" t="s">
        <v>241</v>
      </c>
      <c r="H110" s="28"/>
      <c r="I110" s="32" t="s">
        <v>26</v>
      </c>
      <c r="J110" s="33" t="s">
        <v>26</v>
      </c>
      <c r="K110" s="6" t="str">
        <f t="shared" si="9"/>
        <v>IG2</v>
      </c>
      <c r="L110" s="4">
        <v>0</v>
      </c>
      <c r="M110" s="4">
        <v>0</v>
      </c>
      <c r="N110" s="4">
        <v>0</v>
      </c>
      <c r="O110" s="4">
        <v>0</v>
      </c>
    </row>
    <row r="111" spans="1:15" ht="42.75">
      <c r="A111" s="54">
        <v>12</v>
      </c>
      <c r="B111" s="27">
        <v>12.08</v>
      </c>
      <c r="C111" s="28" t="s">
        <v>244</v>
      </c>
      <c r="D111" s="27" t="s">
        <v>22</v>
      </c>
      <c r="E111" s="34" t="s">
        <v>48</v>
      </c>
      <c r="F111" s="30" t="s">
        <v>458</v>
      </c>
      <c r="G111" s="42" t="s">
        <v>243</v>
      </c>
      <c r="H111" s="27"/>
      <c r="I111" s="27"/>
      <c r="J111" s="33" t="s">
        <v>26</v>
      </c>
      <c r="K111" s="6" t="str">
        <f t="shared" si="9"/>
        <v>IG3</v>
      </c>
      <c r="L111" s="4">
        <v>0</v>
      </c>
      <c r="M111" s="4">
        <v>0</v>
      </c>
      <c r="N111" s="4">
        <v>0</v>
      </c>
      <c r="O111" s="4">
        <v>0</v>
      </c>
    </row>
    <row r="112" spans="1:15" ht="30">
      <c r="A112" s="53" t="s">
        <v>7</v>
      </c>
      <c r="B112" s="24">
        <v>13</v>
      </c>
      <c r="C112" s="26" t="s">
        <v>246</v>
      </c>
      <c r="D112" s="24"/>
      <c r="E112" s="24"/>
      <c r="F112" s="35"/>
      <c r="G112" s="24" t="s">
        <v>245</v>
      </c>
      <c r="H112" s="24"/>
      <c r="I112" s="24"/>
      <c r="J112" s="24"/>
      <c r="K112" s="24"/>
      <c r="L112" s="24"/>
      <c r="M112" s="24"/>
      <c r="N112" s="24"/>
      <c r="O112" s="24"/>
    </row>
    <row r="113" spans="1:15" ht="42.75">
      <c r="A113" s="54">
        <v>13</v>
      </c>
      <c r="B113" s="27">
        <v>13.01</v>
      </c>
      <c r="C113" s="37" t="s">
        <v>248</v>
      </c>
      <c r="D113" s="27" t="s">
        <v>79</v>
      </c>
      <c r="E113" s="34" t="s">
        <v>30</v>
      </c>
      <c r="F113" s="30" t="s">
        <v>446</v>
      </c>
      <c r="G113" s="27" t="s">
        <v>247</v>
      </c>
      <c r="H113" s="27"/>
      <c r="I113" s="32" t="s">
        <v>26</v>
      </c>
      <c r="J113" s="33" t="s">
        <v>26</v>
      </c>
      <c r="K113" s="6" t="str">
        <f t="shared" ref="K113:K123" si="10">IF(ISBLANK(H113),IF(ISBLANK(I113),"IG3","IG2"),"IG1")</f>
        <v>IG2</v>
      </c>
      <c r="L113" s="4">
        <v>0</v>
      </c>
      <c r="M113" s="4">
        <v>0</v>
      </c>
      <c r="N113" s="4">
        <v>0</v>
      </c>
      <c r="O113" s="4">
        <v>0</v>
      </c>
    </row>
    <row r="114" spans="1:15" ht="28.5">
      <c r="A114" s="54">
        <v>13</v>
      </c>
      <c r="B114" s="27">
        <v>13.02</v>
      </c>
      <c r="C114" s="28" t="s">
        <v>250</v>
      </c>
      <c r="D114" s="27" t="s">
        <v>22</v>
      </c>
      <c r="E114" s="34" t="s">
        <v>30</v>
      </c>
      <c r="F114" s="30" t="s">
        <v>457</v>
      </c>
      <c r="G114" s="27" t="s">
        <v>249</v>
      </c>
      <c r="H114" s="27"/>
      <c r="I114" s="32" t="s">
        <v>26</v>
      </c>
      <c r="J114" s="33" t="s">
        <v>26</v>
      </c>
      <c r="K114" s="6" t="str">
        <f t="shared" si="10"/>
        <v>IG2</v>
      </c>
      <c r="L114" s="4">
        <v>0</v>
      </c>
      <c r="M114" s="4">
        <v>0</v>
      </c>
      <c r="N114" s="4">
        <v>0</v>
      </c>
      <c r="O114" s="4">
        <v>0</v>
      </c>
    </row>
    <row r="115" spans="1:15" ht="42.75">
      <c r="A115" s="54">
        <v>13</v>
      </c>
      <c r="B115" s="27">
        <v>13.03</v>
      </c>
      <c r="C115" s="37" t="s">
        <v>252</v>
      </c>
      <c r="D115" s="27" t="s">
        <v>79</v>
      </c>
      <c r="E115" s="34" t="s">
        <v>30</v>
      </c>
      <c r="F115" s="30" t="s">
        <v>455</v>
      </c>
      <c r="G115" s="27" t="s">
        <v>251</v>
      </c>
      <c r="H115" s="27"/>
      <c r="I115" s="32" t="s">
        <v>26</v>
      </c>
      <c r="J115" s="33" t="s">
        <v>26</v>
      </c>
      <c r="K115" s="6" t="str">
        <f t="shared" si="10"/>
        <v>IG2</v>
      </c>
      <c r="L115" s="4">
        <v>0</v>
      </c>
      <c r="M115" s="4">
        <v>0</v>
      </c>
      <c r="N115" s="4">
        <v>0</v>
      </c>
      <c r="O115" s="4">
        <v>0</v>
      </c>
    </row>
    <row r="116" spans="1:15" ht="28.5">
      <c r="A116" s="54">
        <v>13</v>
      </c>
      <c r="B116" s="27">
        <v>13.04</v>
      </c>
      <c r="C116" s="28" t="s">
        <v>254</v>
      </c>
      <c r="D116" s="27" t="s">
        <v>79</v>
      </c>
      <c r="E116" s="34" t="s">
        <v>48</v>
      </c>
      <c r="F116" s="30" t="s">
        <v>454</v>
      </c>
      <c r="G116" s="27" t="s">
        <v>253</v>
      </c>
      <c r="H116" s="27"/>
      <c r="I116" s="32" t="s">
        <v>26</v>
      </c>
      <c r="J116" s="33" t="s">
        <v>26</v>
      </c>
      <c r="K116" s="6" t="str">
        <f t="shared" si="10"/>
        <v>IG2</v>
      </c>
      <c r="L116" s="4">
        <v>0</v>
      </c>
      <c r="M116" s="4">
        <v>0</v>
      </c>
      <c r="N116" s="4">
        <v>0</v>
      </c>
      <c r="O116" s="4">
        <v>0</v>
      </c>
    </row>
    <row r="117" spans="1:15" ht="57">
      <c r="A117" s="54">
        <v>13</v>
      </c>
      <c r="B117" s="27">
        <v>13.05</v>
      </c>
      <c r="C117" s="37" t="s">
        <v>256</v>
      </c>
      <c r="D117" s="27" t="s">
        <v>22</v>
      </c>
      <c r="E117" s="34" t="s">
        <v>48</v>
      </c>
      <c r="F117" s="30" t="s">
        <v>465</v>
      </c>
      <c r="G117" s="27" t="s">
        <v>255</v>
      </c>
      <c r="H117" s="27"/>
      <c r="I117" s="32" t="s">
        <v>26</v>
      </c>
      <c r="J117" s="33" t="s">
        <v>26</v>
      </c>
      <c r="K117" s="6" t="str">
        <f t="shared" si="10"/>
        <v>IG2</v>
      </c>
      <c r="L117" s="4">
        <v>0</v>
      </c>
      <c r="M117" s="4">
        <v>0</v>
      </c>
      <c r="N117" s="4">
        <v>0</v>
      </c>
      <c r="O117" s="4">
        <v>0</v>
      </c>
    </row>
    <row r="118" spans="1:15">
      <c r="A118" s="54">
        <v>13</v>
      </c>
      <c r="B118" s="27">
        <v>13.06</v>
      </c>
      <c r="C118" s="28" t="s">
        <v>258</v>
      </c>
      <c r="D118" s="27" t="s">
        <v>79</v>
      </c>
      <c r="E118" s="34" t="s">
        <v>30</v>
      </c>
      <c r="F118" s="30" t="s">
        <v>446</v>
      </c>
      <c r="G118" s="27" t="s">
        <v>257</v>
      </c>
      <c r="H118" s="27"/>
      <c r="I118" s="32" t="s">
        <v>26</v>
      </c>
      <c r="J118" s="33" t="s">
        <v>26</v>
      </c>
      <c r="K118" s="6" t="str">
        <f t="shared" si="10"/>
        <v>IG2</v>
      </c>
      <c r="L118" s="4">
        <v>0</v>
      </c>
      <c r="M118" s="4">
        <v>0</v>
      </c>
      <c r="N118" s="4">
        <v>0</v>
      </c>
      <c r="O118" s="4">
        <v>0</v>
      </c>
    </row>
    <row r="119" spans="1:15" ht="42.75">
      <c r="A119" s="54">
        <v>13</v>
      </c>
      <c r="B119" s="27">
        <v>13.07</v>
      </c>
      <c r="C119" s="37" t="s">
        <v>260</v>
      </c>
      <c r="D119" s="27" t="s">
        <v>22</v>
      </c>
      <c r="E119" s="34" t="s">
        <v>48</v>
      </c>
      <c r="F119" s="30" t="s">
        <v>457</v>
      </c>
      <c r="G119" s="27" t="s">
        <v>259</v>
      </c>
      <c r="H119" s="27"/>
      <c r="I119" s="27"/>
      <c r="J119" s="33" t="s">
        <v>26</v>
      </c>
      <c r="K119" s="6" t="str">
        <f t="shared" si="10"/>
        <v>IG3</v>
      </c>
      <c r="L119" s="4">
        <v>0</v>
      </c>
      <c r="M119" s="4">
        <v>0</v>
      </c>
      <c r="N119" s="4">
        <v>0</v>
      </c>
      <c r="O119" s="4">
        <v>0</v>
      </c>
    </row>
    <row r="120" spans="1:15" ht="28.5">
      <c r="A120" s="54">
        <v>13</v>
      </c>
      <c r="B120" s="27">
        <v>13.08</v>
      </c>
      <c r="C120" s="28" t="s">
        <v>262</v>
      </c>
      <c r="D120" s="27" t="s">
        <v>79</v>
      </c>
      <c r="E120" s="34" t="s">
        <v>48</v>
      </c>
      <c r="F120" s="30" t="s">
        <v>455</v>
      </c>
      <c r="G120" s="27" t="s">
        <v>261</v>
      </c>
      <c r="H120" s="27"/>
      <c r="I120" s="27"/>
      <c r="J120" s="33" t="s">
        <v>26</v>
      </c>
      <c r="K120" s="6" t="str">
        <f t="shared" si="10"/>
        <v>IG3</v>
      </c>
      <c r="L120" s="4">
        <v>0</v>
      </c>
      <c r="M120" s="4">
        <v>0</v>
      </c>
      <c r="N120" s="4">
        <v>0</v>
      </c>
      <c r="O120" s="4">
        <v>0</v>
      </c>
    </row>
    <row r="121" spans="1:15" ht="28.5">
      <c r="A121" s="54">
        <v>13</v>
      </c>
      <c r="B121" s="27">
        <v>13.09</v>
      </c>
      <c r="C121" s="28" t="s">
        <v>264</v>
      </c>
      <c r="D121" s="27" t="s">
        <v>22</v>
      </c>
      <c r="E121" s="34" t="s">
        <v>48</v>
      </c>
      <c r="F121" s="30" t="s">
        <v>454</v>
      </c>
      <c r="G121" s="27" t="s">
        <v>263</v>
      </c>
      <c r="H121" s="27"/>
      <c r="I121" s="27"/>
      <c r="J121" s="33" t="s">
        <v>26</v>
      </c>
      <c r="K121" s="6" t="str">
        <f t="shared" si="10"/>
        <v>IG3</v>
      </c>
      <c r="L121" s="4">
        <v>0</v>
      </c>
      <c r="M121" s="4">
        <v>0</v>
      </c>
      <c r="N121" s="4">
        <v>0</v>
      </c>
      <c r="O121" s="4">
        <v>0</v>
      </c>
    </row>
    <row r="122" spans="1:15" ht="28.5">
      <c r="A122" s="54">
        <v>13</v>
      </c>
      <c r="B122" s="41">
        <v>13.1</v>
      </c>
      <c r="C122" s="28" t="s">
        <v>266</v>
      </c>
      <c r="D122" s="27" t="s">
        <v>79</v>
      </c>
      <c r="E122" s="34" t="s">
        <v>48</v>
      </c>
      <c r="F122" s="30" t="s">
        <v>455</v>
      </c>
      <c r="G122" s="27" t="s">
        <v>265</v>
      </c>
      <c r="H122" s="27"/>
      <c r="I122" s="27"/>
      <c r="J122" s="33" t="s">
        <v>26</v>
      </c>
      <c r="K122" s="6" t="str">
        <f t="shared" si="10"/>
        <v>IG3</v>
      </c>
      <c r="L122" s="4">
        <v>0</v>
      </c>
      <c r="M122" s="4">
        <v>0</v>
      </c>
      <c r="N122" s="4">
        <v>0</v>
      </c>
      <c r="O122" s="4">
        <v>0</v>
      </c>
    </row>
    <row r="123" spans="1:15" ht="28.5">
      <c r="A123" s="54">
        <v>13</v>
      </c>
      <c r="B123" s="27">
        <v>13.11</v>
      </c>
      <c r="C123" s="28" t="s">
        <v>268</v>
      </c>
      <c r="D123" s="27" t="s">
        <v>79</v>
      </c>
      <c r="E123" s="34" t="s">
        <v>30</v>
      </c>
      <c r="F123" s="30" t="s">
        <v>446</v>
      </c>
      <c r="G123" s="27" t="s">
        <v>267</v>
      </c>
      <c r="H123" s="27"/>
      <c r="I123" s="27"/>
      <c r="J123" s="33" t="s">
        <v>26</v>
      </c>
      <c r="K123" s="6" t="str">
        <f t="shared" si="10"/>
        <v>IG3</v>
      </c>
      <c r="L123" s="4">
        <v>0</v>
      </c>
      <c r="M123" s="4">
        <v>0</v>
      </c>
      <c r="N123" s="4" t="s">
        <v>397</v>
      </c>
      <c r="O123" s="4" t="s">
        <v>397</v>
      </c>
    </row>
    <row r="124" spans="1:15" ht="30">
      <c r="A124" s="53">
        <v>14</v>
      </c>
      <c r="B124" s="24">
        <v>14</v>
      </c>
      <c r="C124" s="26" t="s">
        <v>270</v>
      </c>
      <c r="D124" s="24"/>
      <c r="E124" s="24"/>
      <c r="F124" s="35"/>
      <c r="G124" s="24" t="s">
        <v>269</v>
      </c>
      <c r="H124" s="26"/>
      <c r="I124" s="26"/>
      <c r="J124" s="26"/>
      <c r="K124" s="24"/>
      <c r="L124" s="24"/>
      <c r="M124" s="24"/>
      <c r="N124" s="24"/>
      <c r="O124" s="24"/>
    </row>
    <row r="125" spans="1:15" ht="57">
      <c r="A125" s="54">
        <v>14</v>
      </c>
      <c r="B125" s="27">
        <v>14.01</v>
      </c>
      <c r="C125" s="28" t="s">
        <v>273</v>
      </c>
      <c r="D125" s="27" t="s">
        <v>271</v>
      </c>
      <c r="E125" s="34" t="s">
        <v>48</v>
      </c>
      <c r="F125" s="30" t="s">
        <v>466</v>
      </c>
      <c r="G125" s="27" t="s">
        <v>272</v>
      </c>
      <c r="H125" s="31" t="s">
        <v>26</v>
      </c>
      <c r="I125" s="32" t="s">
        <v>26</v>
      </c>
      <c r="J125" s="33" t="s">
        <v>26</v>
      </c>
      <c r="K125" s="6" t="str">
        <f t="shared" ref="K125:K133" si="11">IF(ISBLANK(H125),IF(ISBLANK(I125),"IG3","IG2"),"IG1")</f>
        <v>IG1</v>
      </c>
      <c r="L125" s="4">
        <v>0</v>
      </c>
      <c r="M125" s="4">
        <v>0</v>
      </c>
      <c r="N125" s="4" t="s">
        <v>397</v>
      </c>
      <c r="O125" s="4" t="s">
        <v>397</v>
      </c>
    </row>
    <row r="126" spans="1:15" ht="42.75">
      <c r="A126" s="54">
        <v>14</v>
      </c>
      <c r="B126" s="27">
        <v>14.02</v>
      </c>
      <c r="C126" s="28" t="s">
        <v>275</v>
      </c>
      <c r="D126" s="27" t="s">
        <v>271</v>
      </c>
      <c r="E126" s="34" t="s">
        <v>48</v>
      </c>
      <c r="F126" s="30" t="s">
        <v>466</v>
      </c>
      <c r="G126" s="27" t="s">
        <v>274</v>
      </c>
      <c r="H126" s="31" t="s">
        <v>26</v>
      </c>
      <c r="I126" s="32" t="s">
        <v>26</v>
      </c>
      <c r="J126" s="33" t="s">
        <v>26</v>
      </c>
      <c r="K126" s="6" t="str">
        <f t="shared" si="11"/>
        <v>IG1</v>
      </c>
      <c r="L126" s="4">
        <v>0</v>
      </c>
      <c r="M126" s="4">
        <v>0</v>
      </c>
      <c r="N126" s="4" t="s">
        <v>397</v>
      </c>
      <c r="O126" s="4" t="s">
        <v>397</v>
      </c>
    </row>
    <row r="127" spans="1:15" ht="28.5">
      <c r="A127" s="54">
        <v>14</v>
      </c>
      <c r="B127" s="27">
        <v>14.03</v>
      </c>
      <c r="C127" s="28" t="s">
        <v>277</v>
      </c>
      <c r="D127" s="27" t="s">
        <v>271</v>
      </c>
      <c r="E127" s="34" t="s">
        <v>48</v>
      </c>
      <c r="F127" s="30" t="s">
        <v>466</v>
      </c>
      <c r="G127" s="27" t="s">
        <v>276</v>
      </c>
      <c r="H127" s="31" t="s">
        <v>26</v>
      </c>
      <c r="I127" s="32" t="s">
        <v>26</v>
      </c>
      <c r="J127" s="33" t="s">
        <v>26</v>
      </c>
      <c r="K127" s="6" t="str">
        <f t="shared" si="11"/>
        <v>IG1</v>
      </c>
      <c r="L127" s="4">
        <v>0</v>
      </c>
      <c r="M127" s="4">
        <v>0</v>
      </c>
      <c r="N127" s="4" t="s">
        <v>397</v>
      </c>
      <c r="O127" s="4" t="s">
        <v>397</v>
      </c>
    </row>
    <row r="128" spans="1:15" ht="57">
      <c r="A128" s="54">
        <v>14</v>
      </c>
      <c r="B128" s="27">
        <v>14.04</v>
      </c>
      <c r="C128" s="28" t="s">
        <v>279</v>
      </c>
      <c r="D128" s="27" t="s">
        <v>271</v>
      </c>
      <c r="E128" s="34" t="s">
        <v>48</v>
      </c>
      <c r="F128" s="30" t="s">
        <v>466</v>
      </c>
      <c r="G128" s="27" t="s">
        <v>278</v>
      </c>
      <c r="H128" s="31" t="s">
        <v>26</v>
      </c>
      <c r="I128" s="32" t="s">
        <v>26</v>
      </c>
      <c r="J128" s="33" t="s">
        <v>26</v>
      </c>
      <c r="K128" s="6" t="str">
        <f t="shared" si="11"/>
        <v>IG1</v>
      </c>
      <c r="L128" s="4">
        <v>0</v>
      </c>
      <c r="M128" s="4">
        <v>0</v>
      </c>
      <c r="N128" s="4" t="s">
        <v>397</v>
      </c>
      <c r="O128" s="4" t="s">
        <v>397</v>
      </c>
    </row>
    <row r="129" spans="1:15" ht="42.75">
      <c r="A129" s="54">
        <v>14</v>
      </c>
      <c r="B129" s="27">
        <v>14.05</v>
      </c>
      <c r="C129" s="37" t="s">
        <v>281</v>
      </c>
      <c r="D129" s="27" t="s">
        <v>271</v>
      </c>
      <c r="E129" s="34" t="s">
        <v>48</v>
      </c>
      <c r="F129" s="30" t="s">
        <v>466</v>
      </c>
      <c r="G129" s="27" t="s">
        <v>280</v>
      </c>
      <c r="H129" s="31" t="s">
        <v>26</v>
      </c>
      <c r="I129" s="32" t="s">
        <v>26</v>
      </c>
      <c r="J129" s="33" t="s">
        <v>26</v>
      </c>
      <c r="K129" s="6" t="str">
        <f t="shared" si="11"/>
        <v>IG1</v>
      </c>
      <c r="L129" s="4">
        <v>0</v>
      </c>
      <c r="M129" s="4">
        <v>0</v>
      </c>
      <c r="N129" s="4" t="s">
        <v>397</v>
      </c>
      <c r="O129" s="4" t="s">
        <v>397</v>
      </c>
    </row>
    <row r="130" spans="1:15" ht="42.75">
      <c r="A130" s="54">
        <v>14</v>
      </c>
      <c r="B130" s="27">
        <v>14.06</v>
      </c>
      <c r="C130" s="28" t="s">
        <v>283</v>
      </c>
      <c r="D130" s="27" t="s">
        <v>271</v>
      </c>
      <c r="E130" s="34" t="s">
        <v>48</v>
      </c>
      <c r="F130" s="30" t="s">
        <v>466</v>
      </c>
      <c r="G130" s="27" t="s">
        <v>282</v>
      </c>
      <c r="H130" s="31" t="s">
        <v>26</v>
      </c>
      <c r="I130" s="32" t="s">
        <v>26</v>
      </c>
      <c r="J130" s="33" t="s">
        <v>26</v>
      </c>
      <c r="K130" s="6" t="str">
        <f t="shared" si="11"/>
        <v>IG1</v>
      </c>
      <c r="L130" s="4">
        <v>0</v>
      </c>
      <c r="M130" s="4">
        <v>0</v>
      </c>
      <c r="N130" s="4" t="s">
        <v>397</v>
      </c>
      <c r="O130" s="4" t="s">
        <v>397</v>
      </c>
    </row>
    <row r="131" spans="1:15" ht="57">
      <c r="A131" s="54">
        <v>14</v>
      </c>
      <c r="B131" s="27">
        <v>14.07</v>
      </c>
      <c r="C131" s="28" t="s">
        <v>285</v>
      </c>
      <c r="D131" s="27" t="s">
        <v>271</v>
      </c>
      <c r="E131" s="34" t="s">
        <v>48</v>
      </c>
      <c r="F131" s="30" t="s">
        <v>466</v>
      </c>
      <c r="G131" s="42" t="s">
        <v>284</v>
      </c>
      <c r="H131" s="31" t="s">
        <v>26</v>
      </c>
      <c r="I131" s="32" t="s">
        <v>26</v>
      </c>
      <c r="J131" s="33" t="s">
        <v>26</v>
      </c>
      <c r="K131" s="6" t="str">
        <f t="shared" si="11"/>
        <v>IG1</v>
      </c>
      <c r="L131" s="4">
        <v>0</v>
      </c>
      <c r="M131" s="4">
        <v>0</v>
      </c>
      <c r="N131" s="4" t="s">
        <v>397</v>
      </c>
      <c r="O131" s="4" t="s">
        <v>397</v>
      </c>
    </row>
    <row r="132" spans="1:15" ht="57">
      <c r="A132" s="54">
        <v>14</v>
      </c>
      <c r="B132" s="27">
        <v>14.08</v>
      </c>
      <c r="C132" s="28" t="s">
        <v>287</v>
      </c>
      <c r="D132" s="27" t="s">
        <v>271</v>
      </c>
      <c r="E132" s="34" t="s">
        <v>48</v>
      </c>
      <c r="F132" s="30" t="s">
        <v>466</v>
      </c>
      <c r="G132" s="27" t="s">
        <v>286</v>
      </c>
      <c r="H132" s="31" t="s">
        <v>26</v>
      </c>
      <c r="I132" s="32" t="s">
        <v>26</v>
      </c>
      <c r="J132" s="33" t="s">
        <v>26</v>
      </c>
      <c r="K132" s="6" t="str">
        <f t="shared" si="11"/>
        <v>IG1</v>
      </c>
      <c r="L132" s="4">
        <v>0</v>
      </c>
      <c r="M132" s="4">
        <v>0</v>
      </c>
      <c r="N132" s="4" t="s">
        <v>397</v>
      </c>
      <c r="O132" s="4" t="s">
        <v>397</v>
      </c>
    </row>
    <row r="133" spans="1:15" ht="42.75">
      <c r="A133" s="54">
        <v>14</v>
      </c>
      <c r="B133" s="27">
        <v>14.09</v>
      </c>
      <c r="C133" s="37" t="s">
        <v>289</v>
      </c>
      <c r="D133" s="27" t="s">
        <v>271</v>
      </c>
      <c r="E133" s="34" t="s">
        <v>48</v>
      </c>
      <c r="F133" s="30" t="s">
        <v>466</v>
      </c>
      <c r="G133" s="27" t="s">
        <v>288</v>
      </c>
      <c r="H133" s="28"/>
      <c r="I133" s="32" t="s">
        <v>26</v>
      </c>
      <c r="J133" s="33" t="s">
        <v>26</v>
      </c>
      <c r="K133" s="6" t="str">
        <f t="shared" si="11"/>
        <v>IG2</v>
      </c>
      <c r="L133" s="4">
        <v>0</v>
      </c>
      <c r="M133" s="4">
        <v>0</v>
      </c>
      <c r="N133" s="4" t="s">
        <v>397</v>
      </c>
      <c r="O133" s="4" t="s">
        <v>397</v>
      </c>
    </row>
    <row r="134" spans="1:15" ht="45">
      <c r="A134" s="53">
        <v>15</v>
      </c>
      <c r="B134" s="24">
        <v>15</v>
      </c>
      <c r="C134" s="26" t="s">
        <v>291</v>
      </c>
      <c r="D134" s="24"/>
      <c r="E134" s="24"/>
      <c r="F134" s="35"/>
      <c r="G134" s="24" t="s">
        <v>290</v>
      </c>
      <c r="H134" s="26"/>
      <c r="I134" s="26"/>
      <c r="J134" s="26"/>
      <c r="K134" s="24"/>
      <c r="L134" s="24"/>
      <c r="M134" s="24"/>
      <c r="N134" s="24"/>
      <c r="O134" s="24"/>
    </row>
    <row r="135" spans="1:15" ht="42.75">
      <c r="A135" s="54">
        <v>15</v>
      </c>
      <c r="B135" s="27">
        <v>15.01</v>
      </c>
      <c r="C135" s="36" t="s">
        <v>293</v>
      </c>
      <c r="D135" s="27" t="s">
        <v>271</v>
      </c>
      <c r="E135" s="29" t="s">
        <v>23</v>
      </c>
      <c r="F135" s="30" t="s">
        <v>467</v>
      </c>
      <c r="G135" s="27" t="s">
        <v>292</v>
      </c>
      <c r="H135" s="31" t="s">
        <v>26</v>
      </c>
      <c r="I135" s="32" t="s">
        <v>26</v>
      </c>
      <c r="J135" s="33" t="s">
        <v>26</v>
      </c>
      <c r="K135" s="6" t="str">
        <f t="shared" ref="K135:K141" si="12">IF(ISBLANK(H135),IF(ISBLANK(I135),"IG3","IG2"),"IG1")</f>
        <v>IG1</v>
      </c>
      <c r="L135" s="4">
        <v>0</v>
      </c>
      <c r="M135" s="4">
        <v>0</v>
      </c>
      <c r="N135" s="4" t="s">
        <v>397</v>
      </c>
      <c r="O135" s="4" t="s">
        <v>397</v>
      </c>
    </row>
    <row r="136" spans="1:15" ht="42.75">
      <c r="A136" s="54">
        <v>15</v>
      </c>
      <c r="B136" s="27">
        <v>15.02</v>
      </c>
      <c r="C136" s="28" t="s">
        <v>295</v>
      </c>
      <c r="D136" s="27" t="s">
        <v>271</v>
      </c>
      <c r="E136" s="29" t="s">
        <v>23</v>
      </c>
      <c r="F136" s="30" t="s">
        <v>467</v>
      </c>
      <c r="G136" s="27" t="s">
        <v>294</v>
      </c>
      <c r="H136" s="28"/>
      <c r="I136" s="32" t="s">
        <v>26</v>
      </c>
      <c r="J136" s="33" t="s">
        <v>26</v>
      </c>
      <c r="K136" s="6" t="str">
        <f t="shared" si="12"/>
        <v>IG2</v>
      </c>
      <c r="L136" s="4">
        <v>0</v>
      </c>
      <c r="M136" s="4">
        <v>0</v>
      </c>
      <c r="N136" s="4" t="s">
        <v>397</v>
      </c>
      <c r="O136" s="4" t="s">
        <v>397</v>
      </c>
    </row>
    <row r="137" spans="1:15" ht="57">
      <c r="A137" s="54">
        <v>15</v>
      </c>
      <c r="B137" s="27">
        <v>15.03</v>
      </c>
      <c r="C137" s="28" t="s">
        <v>297</v>
      </c>
      <c r="D137" s="27" t="s">
        <v>271</v>
      </c>
      <c r="E137" s="29" t="s">
        <v>23</v>
      </c>
      <c r="F137" s="30" t="s">
        <v>467</v>
      </c>
      <c r="G137" s="27" t="s">
        <v>296</v>
      </c>
      <c r="H137" s="28"/>
      <c r="I137" s="32" t="s">
        <v>26</v>
      </c>
      <c r="J137" s="33" t="s">
        <v>26</v>
      </c>
      <c r="K137" s="6" t="str">
        <f t="shared" si="12"/>
        <v>IG2</v>
      </c>
      <c r="L137" s="4">
        <v>0</v>
      </c>
      <c r="M137" s="4">
        <v>0</v>
      </c>
      <c r="N137" s="4" t="s">
        <v>397</v>
      </c>
      <c r="O137" s="4" t="s">
        <v>397</v>
      </c>
    </row>
    <row r="138" spans="1:15" ht="71.25">
      <c r="A138" s="54">
        <v>15</v>
      </c>
      <c r="B138" s="27">
        <v>15.04</v>
      </c>
      <c r="C138" s="37" t="s">
        <v>299</v>
      </c>
      <c r="D138" s="27" t="s">
        <v>271</v>
      </c>
      <c r="E138" s="34" t="s">
        <v>48</v>
      </c>
      <c r="F138" s="30" t="s">
        <v>467</v>
      </c>
      <c r="G138" s="27" t="s">
        <v>298</v>
      </c>
      <c r="H138" s="28"/>
      <c r="I138" s="32" t="s">
        <v>26</v>
      </c>
      <c r="J138" s="33" t="s">
        <v>26</v>
      </c>
      <c r="K138" s="6" t="str">
        <f t="shared" si="12"/>
        <v>IG2</v>
      </c>
      <c r="L138" s="4">
        <v>0</v>
      </c>
      <c r="M138" s="4">
        <v>0</v>
      </c>
      <c r="N138" s="4" t="s">
        <v>397</v>
      </c>
      <c r="O138" s="4" t="s">
        <v>397</v>
      </c>
    </row>
    <row r="139" spans="1:15" ht="71.25">
      <c r="A139" s="54">
        <v>15</v>
      </c>
      <c r="B139" s="27">
        <v>15.05</v>
      </c>
      <c r="C139" s="36" t="s">
        <v>301</v>
      </c>
      <c r="D139" s="27" t="s">
        <v>271</v>
      </c>
      <c r="E139" s="29" t="s">
        <v>23</v>
      </c>
      <c r="F139" s="30" t="s">
        <v>467</v>
      </c>
      <c r="G139" s="27" t="s">
        <v>300</v>
      </c>
      <c r="H139" s="28"/>
      <c r="I139" s="28"/>
      <c r="J139" s="33" t="s">
        <v>26</v>
      </c>
      <c r="K139" s="6" t="str">
        <f t="shared" si="12"/>
        <v>IG3</v>
      </c>
      <c r="L139" s="4">
        <v>0</v>
      </c>
      <c r="M139" s="4">
        <v>0</v>
      </c>
      <c r="N139" s="4" t="s">
        <v>397</v>
      </c>
      <c r="O139" s="4" t="s">
        <v>397</v>
      </c>
    </row>
    <row r="140" spans="1:15" ht="42.75">
      <c r="A140" s="54">
        <v>15</v>
      </c>
      <c r="B140" s="27">
        <v>15.06</v>
      </c>
      <c r="C140" s="36" t="s">
        <v>303</v>
      </c>
      <c r="D140" s="27" t="s">
        <v>57</v>
      </c>
      <c r="E140" s="34" t="s">
        <v>30</v>
      </c>
      <c r="F140" s="30" t="s">
        <v>467</v>
      </c>
      <c r="G140" s="27" t="s">
        <v>302</v>
      </c>
      <c r="H140" s="28"/>
      <c r="I140" s="28"/>
      <c r="J140" s="33" t="s">
        <v>26</v>
      </c>
      <c r="K140" s="6" t="str">
        <f t="shared" si="12"/>
        <v>IG3</v>
      </c>
      <c r="L140" s="4">
        <v>0</v>
      </c>
      <c r="M140" s="4">
        <v>0</v>
      </c>
      <c r="N140" s="4" t="s">
        <v>397</v>
      </c>
      <c r="O140" s="4" t="s">
        <v>397</v>
      </c>
    </row>
    <row r="141" spans="1:15" ht="28.5">
      <c r="A141" s="54">
        <v>15</v>
      </c>
      <c r="B141" s="27">
        <v>15.07</v>
      </c>
      <c r="C141" s="36" t="s">
        <v>305</v>
      </c>
      <c r="D141" s="27" t="s">
        <v>57</v>
      </c>
      <c r="E141" s="34" t="s">
        <v>48</v>
      </c>
      <c r="F141" s="30" t="s">
        <v>467</v>
      </c>
      <c r="G141" s="27" t="s">
        <v>304</v>
      </c>
      <c r="H141" s="28"/>
      <c r="I141" s="28"/>
      <c r="J141" s="33" t="s">
        <v>26</v>
      </c>
      <c r="K141" s="6" t="str">
        <f t="shared" si="12"/>
        <v>IG3</v>
      </c>
      <c r="L141" s="4">
        <v>0</v>
      </c>
      <c r="M141" s="4">
        <v>0</v>
      </c>
      <c r="N141" s="4" t="s">
        <v>397</v>
      </c>
      <c r="O141" s="4" t="s">
        <v>397</v>
      </c>
    </row>
    <row r="142" spans="1:15" ht="30">
      <c r="A142" s="53" t="s">
        <v>14</v>
      </c>
      <c r="B142" s="24">
        <v>16</v>
      </c>
      <c r="C142" s="26" t="s">
        <v>307</v>
      </c>
      <c r="D142" s="24"/>
      <c r="E142" s="24"/>
      <c r="F142" s="35"/>
      <c r="G142" s="24" t="s">
        <v>306</v>
      </c>
      <c r="H142" s="24"/>
      <c r="I142" s="24"/>
      <c r="J142" s="24"/>
      <c r="K142" s="24"/>
      <c r="L142" s="24"/>
      <c r="M142" s="24"/>
      <c r="N142" s="24"/>
      <c r="O142" s="24"/>
    </row>
    <row r="143" spans="1:15" ht="57">
      <c r="A143" s="54">
        <v>16</v>
      </c>
      <c r="B143" s="27">
        <v>16.010000000000002</v>
      </c>
      <c r="C143" s="38" t="s">
        <v>309</v>
      </c>
      <c r="D143" s="27" t="s">
        <v>39</v>
      </c>
      <c r="E143" s="34" t="s">
        <v>48</v>
      </c>
      <c r="F143" s="30" t="s">
        <v>468</v>
      </c>
      <c r="G143" s="27" t="s">
        <v>308</v>
      </c>
      <c r="H143" s="28"/>
      <c r="I143" s="32" t="s">
        <v>26</v>
      </c>
      <c r="J143" s="33" t="s">
        <v>26</v>
      </c>
      <c r="K143" s="6" t="str">
        <f t="shared" ref="K143:K156" si="13">IF(ISBLANK(H143),IF(ISBLANK(I143),"IG3","IG2"),"IG1")</f>
        <v>IG2</v>
      </c>
      <c r="L143" s="4">
        <v>0</v>
      </c>
      <c r="M143" s="4">
        <v>0</v>
      </c>
      <c r="N143" s="4" t="s">
        <v>397</v>
      </c>
      <c r="O143" s="4" t="s">
        <v>397</v>
      </c>
    </row>
    <row r="144" spans="1:15" ht="142.5">
      <c r="A144" s="54">
        <v>16</v>
      </c>
      <c r="B144" s="27">
        <v>16.02</v>
      </c>
      <c r="C144" s="36" t="s">
        <v>311</v>
      </c>
      <c r="D144" s="27" t="s">
        <v>39</v>
      </c>
      <c r="E144" s="34" t="s">
        <v>48</v>
      </c>
      <c r="F144" s="30" t="s">
        <v>468</v>
      </c>
      <c r="G144" s="27" t="s">
        <v>310</v>
      </c>
      <c r="H144" s="28"/>
      <c r="I144" s="32" t="s">
        <v>26</v>
      </c>
      <c r="J144" s="33" t="s">
        <v>26</v>
      </c>
      <c r="K144" s="6" t="str">
        <f t="shared" si="13"/>
        <v>IG2</v>
      </c>
      <c r="L144" s="4">
        <v>0</v>
      </c>
      <c r="M144" s="4">
        <v>0</v>
      </c>
      <c r="N144" s="4" t="s">
        <v>397</v>
      </c>
      <c r="O144" s="4" t="s">
        <v>397</v>
      </c>
    </row>
    <row r="145" spans="1:15" ht="42.75">
      <c r="A145" s="54">
        <v>16</v>
      </c>
      <c r="B145" s="27">
        <v>16.03</v>
      </c>
      <c r="C145" s="37" t="s">
        <v>313</v>
      </c>
      <c r="D145" s="27" t="s">
        <v>39</v>
      </c>
      <c r="E145" s="34" t="s">
        <v>48</v>
      </c>
      <c r="F145" s="30" t="s">
        <v>468</v>
      </c>
      <c r="G145" s="27" t="s">
        <v>312</v>
      </c>
      <c r="H145" s="28"/>
      <c r="I145" s="32" t="s">
        <v>26</v>
      </c>
      <c r="J145" s="33" t="s">
        <v>26</v>
      </c>
      <c r="K145" s="6" t="str">
        <f t="shared" si="13"/>
        <v>IG2</v>
      </c>
      <c r="L145" s="4">
        <v>0</v>
      </c>
      <c r="M145" s="4">
        <v>0</v>
      </c>
      <c r="N145" s="4" t="s">
        <v>397</v>
      </c>
      <c r="O145" s="4" t="s">
        <v>397</v>
      </c>
    </row>
    <row r="146" spans="1:15" ht="57">
      <c r="A146" s="54">
        <v>16</v>
      </c>
      <c r="B146" s="27">
        <v>16.04</v>
      </c>
      <c r="C146" s="38" t="s">
        <v>314</v>
      </c>
      <c r="D146" s="27" t="s">
        <v>39</v>
      </c>
      <c r="E146" s="34" t="s">
        <v>48</v>
      </c>
      <c r="F146" s="30" t="s">
        <v>468</v>
      </c>
      <c r="G146" s="27" t="s">
        <v>497</v>
      </c>
      <c r="H146" s="28"/>
      <c r="I146" s="32" t="s">
        <v>26</v>
      </c>
      <c r="J146" s="33" t="s">
        <v>26</v>
      </c>
      <c r="K146" s="6" t="str">
        <f t="shared" si="13"/>
        <v>IG2</v>
      </c>
      <c r="L146" s="4">
        <v>0</v>
      </c>
      <c r="M146" s="4">
        <v>0</v>
      </c>
      <c r="N146" s="4" t="s">
        <v>397</v>
      </c>
      <c r="O146" s="4" t="s">
        <v>397</v>
      </c>
    </row>
    <row r="147" spans="1:15" ht="42.75">
      <c r="A147" s="54">
        <v>16</v>
      </c>
      <c r="B147" s="27">
        <v>16.05</v>
      </c>
      <c r="C147" s="28" t="s">
        <v>316</v>
      </c>
      <c r="D147" s="27" t="s">
        <v>39</v>
      </c>
      <c r="E147" s="34" t="s">
        <v>48</v>
      </c>
      <c r="F147" s="30" t="s">
        <v>468</v>
      </c>
      <c r="G147" s="27" t="s">
        <v>315</v>
      </c>
      <c r="H147" s="28"/>
      <c r="I147" s="32" t="s">
        <v>26</v>
      </c>
      <c r="J147" s="33" t="s">
        <v>26</v>
      </c>
      <c r="K147" s="6" t="str">
        <f t="shared" si="13"/>
        <v>IG2</v>
      </c>
      <c r="L147" s="4">
        <v>0</v>
      </c>
      <c r="M147" s="4">
        <v>0</v>
      </c>
      <c r="N147" s="4" t="s">
        <v>397</v>
      </c>
      <c r="O147" s="4" t="s">
        <v>397</v>
      </c>
    </row>
    <row r="148" spans="1:15" ht="71.25">
      <c r="A148" s="54">
        <v>16</v>
      </c>
      <c r="B148" s="27">
        <v>16.059999999999999</v>
      </c>
      <c r="C148" s="28" t="s">
        <v>318</v>
      </c>
      <c r="D148" s="27" t="s">
        <v>39</v>
      </c>
      <c r="E148" s="34" t="s">
        <v>48</v>
      </c>
      <c r="F148" s="30" t="s">
        <v>468</v>
      </c>
      <c r="G148" s="27" t="s">
        <v>317</v>
      </c>
      <c r="H148" s="28"/>
      <c r="I148" s="32" t="s">
        <v>26</v>
      </c>
      <c r="J148" s="33" t="s">
        <v>26</v>
      </c>
      <c r="K148" s="6" t="str">
        <f t="shared" si="13"/>
        <v>IG2</v>
      </c>
      <c r="L148" s="4">
        <v>0</v>
      </c>
      <c r="M148" s="4">
        <v>0</v>
      </c>
      <c r="N148" s="4" t="s">
        <v>397</v>
      </c>
      <c r="O148" s="4" t="s">
        <v>397</v>
      </c>
    </row>
    <row r="149" spans="1:15" ht="57">
      <c r="A149" s="54">
        <v>16</v>
      </c>
      <c r="B149" s="27">
        <v>16.07</v>
      </c>
      <c r="C149" s="28" t="s">
        <v>320</v>
      </c>
      <c r="D149" s="27" t="s">
        <v>39</v>
      </c>
      <c r="E149" s="34" t="s">
        <v>48</v>
      </c>
      <c r="F149" s="30" t="s">
        <v>453</v>
      </c>
      <c r="G149" s="27" t="s">
        <v>319</v>
      </c>
      <c r="H149" s="28"/>
      <c r="I149" s="32" t="s">
        <v>26</v>
      </c>
      <c r="J149" s="33" t="s">
        <v>26</v>
      </c>
      <c r="K149" s="6" t="str">
        <f t="shared" si="13"/>
        <v>IG2</v>
      </c>
      <c r="L149" s="4">
        <v>0</v>
      </c>
      <c r="M149" s="4">
        <v>0</v>
      </c>
      <c r="N149" s="4" t="s">
        <v>397</v>
      </c>
      <c r="O149" s="4" t="s">
        <v>397</v>
      </c>
    </row>
    <row r="150" spans="1:15" ht="28.5">
      <c r="A150" s="54">
        <v>16</v>
      </c>
      <c r="B150" s="27">
        <v>16.079999999999998</v>
      </c>
      <c r="C150" s="28" t="s">
        <v>322</v>
      </c>
      <c r="D150" s="27" t="s">
        <v>39</v>
      </c>
      <c r="E150" s="34" t="s">
        <v>48</v>
      </c>
      <c r="F150" s="30" t="s">
        <v>468</v>
      </c>
      <c r="G150" s="27" t="s">
        <v>321</v>
      </c>
      <c r="H150" s="28"/>
      <c r="I150" s="32" t="s">
        <v>26</v>
      </c>
      <c r="J150" s="33" t="s">
        <v>26</v>
      </c>
      <c r="K150" s="6" t="str">
        <f t="shared" si="13"/>
        <v>IG2</v>
      </c>
      <c r="L150" s="4">
        <v>0</v>
      </c>
      <c r="M150" s="4">
        <v>0</v>
      </c>
      <c r="N150" s="4" t="s">
        <v>397</v>
      </c>
      <c r="O150" s="4" t="s">
        <v>397</v>
      </c>
    </row>
    <row r="151" spans="1:15" ht="57">
      <c r="A151" s="54">
        <v>16</v>
      </c>
      <c r="B151" s="27">
        <v>16.09</v>
      </c>
      <c r="C151" s="28" t="s">
        <v>324</v>
      </c>
      <c r="D151" s="27" t="s">
        <v>39</v>
      </c>
      <c r="E151" s="34" t="s">
        <v>48</v>
      </c>
      <c r="F151" s="30" t="s">
        <v>466</v>
      </c>
      <c r="G151" s="27" t="s">
        <v>323</v>
      </c>
      <c r="H151" s="28"/>
      <c r="I151" s="32" t="s">
        <v>26</v>
      </c>
      <c r="J151" s="33" t="s">
        <v>26</v>
      </c>
      <c r="K151" s="6" t="str">
        <f t="shared" si="13"/>
        <v>IG2</v>
      </c>
      <c r="L151" s="4">
        <v>0</v>
      </c>
      <c r="M151" s="4">
        <v>0</v>
      </c>
      <c r="N151" s="4" t="s">
        <v>397</v>
      </c>
      <c r="O151" s="4" t="s">
        <v>397</v>
      </c>
    </row>
    <row r="152" spans="1:15" ht="85.5">
      <c r="A152" s="54">
        <v>16</v>
      </c>
      <c r="B152" s="39">
        <v>16.100000000000001</v>
      </c>
      <c r="C152" s="28" t="s">
        <v>326</v>
      </c>
      <c r="D152" s="27" t="s">
        <v>39</v>
      </c>
      <c r="E152" s="34" t="s">
        <v>48</v>
      </c>
      <c r="F152" s="30" t="s">
        <v>468</v>
      </c>
      <c r="G152" s="27" t="s">
        <v>325</v>
      </c>
      <c r="H152" s="28"/>
      <c r="I152" s="32" t="s">
        <v>26</v>
      </c>
      <c r="J152" s="33" t="s">
        <v>26</v>
      </c>
      <c r="K152" s="6" t="str">
        <f t="shared" si="13"/>
        <v>IG2</v>
      </c>
      <c r="L152" s="4">
        <v>0</v>
      </c>
      <c r="M152" s="4">
        <v>0</v>
      </c>
      <c r="N152" s="4" t="s">
        <v>397</v>
      </c>
      <c r="O152" s="4" t="s">
        <v>397</v>
      </c>
    </row>
    <row r="153" spans="1:15" ht="85.5">
      <c r="A153" s="54">
        <v>16</v>
      </c>
      <c r="B153" s="27">
        <v>16.11</v>
      </c>
      <c r="C153" s="28" t="s">
        <v>328</v>
      </c>
      <c r="D153" s="27" t="s">
        <v>39</v>
      </c>
      <c r="E153" s="34" t="s">
        <v>48</v>
      </c>
      <c r="F153" s="30" t="s">
        <v>468</v>
      </c>
      <c r="G153" s="27" t="s">
        <v>327</v>
      </c>
      <c r="H153" s="28"/>
      <c r="I153" s="32" t="s">
        <v>26</v>
      </c>
      <c r="J153" s="33" t="s">
        <v>26</v>
      </c>
      <c r="K153" s="6" t="str">
        <f t="shared" si="13"/>
        <v>IG2</v>
      </c>
      <c r="L153" s="4">
        <v>0</v>
      </c>
      <c r="M153" s="4">
        <v>0</v>
      </c>
      <c r="N153" s="4" t="s">
        <v>397</v>
      </c>
      <c r="O153" s="4" t="s">
        <v>397</v>
      </c>
    </row>
    <row r="154" spans="1:15" ht="28.5">
      <c r="A154" s="54">
        <v>16</v>
      </c>
      <c r="B154" s="27">
        <v>16.12</v>
      </c>
      <c r="C154" s="37" t="s">
        <v>330</v>
      </c>
      <c r="D154" s="27" t="s">
        <v>39</v>
      </c>
      <c r="E154" s="34" t="s">
        <v>48</v>
      </c>
      <c r="F154" s="30" t="s">
        <v>469</v>
      </c>
      <c r="G154" s="27" t="s">
        <v>329</v>
      </c>
      <c r="H154" s="28"/>
      <c r="I154" s="28"/>
      <c r="J154" s="33" t="s">
        <v>26</v>
      </c>
      <c r="K154" s="6" t="str">
        <f t="shared" si="13"/>
        <v>IG3</v>
      </c>
      <c r="L154" s="4">
        <v>0</v>
      </c>
      <c r="M154" s="4">
        <v>0</v>
      </c>
      <c r="N154" s="4">
        <v>0</v>
      </c>
      <c r="O154" s="4">
        <v>0</v>
      </c>
    </row>
    <row r="155" spans="1:15" ht="57">
      <c r="A155" s="54">
        <v>16</v>
      </c>
      <c r="B155" s="27">
        <v>16.13</v>
      </c>
      <c r="C155" s="28" t="s">
        <v>332</v>
      </c>
      <c r="D155" s="27" t="s">
        <v>39</v>
      </c>
      <c r="E155" s="34" t="s">
        <v>48</v>
      </c>
      <c r="F155" s="30" t="s">
        <v>470</v>
      </c>
      <c r="G155" s="27" t="s">
        <v>331</v>
      </c>
      <c r="H155" s="28"/>
      <c r="I155" s="28"/>
      <c r="J155" s="33" t="s">
        <v>26</v>
      </c>
      <c r="K155" s="6" t="str">
        <f t="shared" si="13"/>
        <v>IG3</v>
      </c>
      <c r="L155" s="4">
        <v>0</v>
      </c>
      <c r="M155" s="4">
        <v>0</v>
      </c>
      <c r="N155" s="4" t="s">
        <v>397</v>
      </c>
      <c r="O155" s="4" t="s">
        <v>397</v>
      </c>
    </row>
    <row r="156" spans="1:15" ht="57">
      <c r="A156" s="54">
        <v>16</v>
      </c>
      <c r="B156" s="27">
        <v>16.14</v>
      </c>
      <c r="C156" s="28" t="s">
        <v>334</v>
      </c>
      <c r="D156" s="27" t="s">
        <v>39</v>
      </c>
      <c r="E156" s="34" t="s">
        <v>48</v>
      </c>
      <c r="F156" s="30" t="s">
        <v>468</v>
      </c>
      <c r="G156" s="27" t="s">
        <v>333</v>
      </c>
      <c r="H156" s="28"/>
      <c r="I156" s="28"/>
      <c r="J156" s="33" t="s">
        <v>26</v>
      </c>
      <c r="K156" s="6" t="str">
        <f t="shared" si="13"/>
        <v>IG3</v>
      </c>
      <c r="L156" s="4">
        <v>0</v>
      </c>
      <c r="M156" s="4">
        <v>0</v>
      </c>
      <c r="N156" s="4" t="s">
        <v>397</v>
      </c>
      <c r="O156" s="4" t="s">
        <v>397</v>
      </c>
    </row>
    <row r="157" spans="1:15" ht="45">
      <c r="A157" s="53">
        <v>17</v>
      </c>
      <c r="B157" s="24">
        <v>17</v>
      </c>
      <c r="C157" s="26" t="s">
        <v>336</v>
      </c>
      <c r="D157" s="24"/>
      <c r="E157" s="24"/>
      <c r="F157" s="35"/>
      <c r="G157" s="24" t="s">
        <v>335</v>
      </c>
      <c r="H157" s="24"/>
      <c r="I157" s="24"/>
      <c r="J157" s="24"/>
      <c r="K157" s="24"/>
      <c r="L157" s="24"/>
      <c r="M157" s="24"/>
      <c r="N157" s="24"/>
      <c r="O157" s="24"/>
    </row>
    <row r="158" spans="1:15" ht="85.5">
      <c r="A158" s="54">
        <v>17</v>
      </c>
      <c r="B158" s="27">
        <v>17.010000000000002</v>
      </c>
      <c r="C158" s="28" t="s">
        <v>338</v>
      </c>
      <c r="D158" s="27" t="s">
        <v>271</v>
      </c>
      <c r="E158" s="34" t="s">
        <v>27</v>
      </c>
      <c r="F158" s="30" t="s">
        <v>471</v>
      </c>
      <c r="G158" s="27" t="s">
        <v>337</v>
      </c>
      <c r="H158" s="31" t="s">
        <v>26</v>
      </c>
      <c r="I158" s="32" t="s">
        <v>26</v>
      </c>
      <c r="J158" s="33" t="s">
        <v>26</v>
      </c>
      <c r="K158" s="6" t="str">
        <f t="shared" ref="K158:K166" si="14">IF(ISBLANK(H158),IF(ISBLANK(I158),"IG3","IG2"),"IG1")</f>
        <v>IG1</v>
      </c>
      <c r="L158" s="4">
        <v>0</v>
      </c>
      <c r="M158" s="4">
        <v>0</v>
      </c>
      <c r="N158" s="4" t="s">
        <v>397</v>
      </c>
      <c r="O158" s="4" t="s">
        <v>397</v>
      </c>
    </row>
    <row r="159" spans="1:15" ht="57">
      <c r="A159" s="54">
        <v>17</v>
      </c>
      <c r="B159" s="27">
        <v>17.02</v>
      </c>
      <c r="C159" s="28" t="s">
        <v>340</v>
      </c>
      <c r="D159" s="27" t="s">
        <v>271</v>
      </c>
      <c r="E159" s="34" t="s">
        <v>27</v>
      </c>
      <c r="F159" s="30" t="s">
        <v>471</v>
      </c>
      <c r="G159" s="27" t="s">
        <v>339</v>
      </c>
      <c r="H159" s="31" t="s">
        <v>26</v>
      </c>
      <c r="I159" s="32" t="s">
        <v>26</v>
      </c>
      <c r="J159" s="33" t="s">
        <v>26</v>
      </c>
      <c r="K159" s="6" t="str">
        <f t="shared" si="14"/>
        <v>IG1</v>
      </c>
      <c r="L159" s="4">
        <v>0</v>
      </c>
      <c r="M159" s="4">
        <v>0</v>
      </c>
      <c r="N159" s="4" t="s">
        <v>397</v>
      </c>
      <c r="O159" s="4" t="s">
        <v>397</v>
      </c>
    </row>
    <row r="160" spans="1:15" ht="57">
      <c r="A160" s="54">
        <v>17</v>
      </c>
      <c r="B160" s="27">
        <v>17.03</v>
      </c>
      <c r="C160" s="28" t="s">
        <v>342</v>
      </c>
      <c r="D160" s="27" t="s">
        <v>271</v>
      </c>
      <c r="E160" s="34" t="s">
        <v>27</v>
      </c>
      <c r="F160" s="30" t="s">
        <v>471</v>
      </c>
      <c r="G160" s="27" t="s">
        <v>341</v>
      </c>
      <c r="H160" s="31" t="s">
        <v>26</v>
      </c>
      <c r="I160" s="32" t="s">
        <v>26</v>
      </c>
      <c r="J160" s="33" t="s">
        <v>26</v>
      </c>
      <c r="K160" s="6" t="str">
        <f t="shared" si="14"/>
        <v>IG1</v>
      </c>
      <c r="L160" s="4">
        <v>0</v>
      </c>
      <c r="M160" s="4">
        <v>0</v>
      </c>
      <c r="N160" s="4" t="s">
        <v>397</v>
      </c>
      <c r="O160" s="4" t="s">
        <v>397</v>
      </c>
    </row>
    <row r="161" spans="1:16" ht="42.75">
      <c r="A161" s="54">
        <v>17</v>
      </c>
      <c r="B161" s="27">
        <v>17.04</v>
      </c>
      <c r="C161" s="28" t="s">
        <v>344</v>
      </c>
      <c r="D161" s="27" t="s">
        <v>271</v>
      </c>
      <c r="E161" s="34" t="s">
        <v>27</v>
      </c>
      <c r="F161" s="30" t="s">
        <v>471</v>
      </c>
      <c r="G161" s="27" t="s">
        <v>343</v>
      </c>
      <c r="H161" s="28"/>
      <c r="I161" s="32" t="s">
        <v>26</v>
      </c>
      <c r="J161" s="33" t="s">
        <v>26</v>
      </c>
      <c r="K161" s="6" t="str">
        <f t="shared" si="14"/>
        <v>IG2</v>
      </c>
      <c r="L161" s="4">
        <v>0</v>
      </c>
      <c r="M161" s="4">
        <v>0</v>
      </c>
      <c r="N161" s="4" t="s">
        <v>397</v>
      </c>
      <c r="O161" s="4" t="s">
        <v>397</v>
      </c>
    </row>
    <row r="162" spans="1:16" ht="42.75">
      <c r="A162" s="54">
        <v>17</v>
      </c>
      <c r="B162" s="27">
        <v>17.05</v>
      </c>
      <c r="C162" s="37" t="s">
        <v>346</v>
      </c>
      <c r="D162" s="27" t="s">
        <v>271</v>
      </c>
      <c r="E162" s="34" t="s">
        <v>27</v>
      </c>
      <c r="F162" s="30" t="s">
        <v>471</v>
      </c>
      <c r="G162" s="27" t="s">
        <v>345</v>
      </c>
      <c r="H162" s="28"/>
      <c r="I162" s="32" t="s">
        <v>26</v>
      </c>
      <c r="J162" s="33" t="s">
        <v>26</v>
      </c>
      <c r="K162" s="6" t="str">
        <f t="shared" si="14"/>
        <v>IG2</v>
      </c>
      <c r="L162" s="4">
        <v>0</v>
      </c>
      <c r="M162" s="4">
        <v>0</v>
      </c>
      <c r="N162" s="4" t="s">
        <v>397</v>
      </c>
      <c r="O162" s="4" t="s">
        <v>397</v>
      </c>
    </row>
    <row r="163" spans="1:16" ht="57">
      <c r="A163" s="54">
        <v>17</v>
      </c>
      <c r="B163" s="27">
        <v>17.059999999999999</v>
      </c>
      <c r="C163" s="28" t="s">
        <v>348</v>
      </c>
      <c r="D163" s="27" t="s">
        <v>271</v>
      </c>
      <c r="E163" s="34" t="s">
        <v>27</v>
      </c>
      <c r="F163" s="30" t="s">
        <v>471</v>
      </c>
      <c r="G163" s="27" t="s">
        <v>347</v>
      </c>
      <c r="H163" s="28"/>
      <c r="I163" s="32" t="s">
        <v>26</v>
      </c>
      <c r="J163" s="33" t="s">
        <v>26</v>
      </c>
      <c r="K163" s="6" t="str">
        <f t="shared" si="14"/>
        <v>IG2</v>
      </c>
      <c r="L163" s="4">
        <v>0</v>
      </c>
      <c r="M163" s="4">
        <v>0</v>
      </c>
      <c r="N163" s="4" t="s">
        <v>397</v>
      </c>
      <c r="O163" s="4" t="s">
        <v>397</v>
      </c>
    </row>
    <row r="164" spans="1:16" ht="42.75">
      <c r="A164" s="54">
        <v>17</v>
      </c>
      <c r="B164" s="27">
        <v>17.07</v>
      </c>
      <c r="C164" s="28" t="s">
        <v>350</v>
      </c>
      <c r="D164" s="27" t="s">
        <v>271</v>
      </c>
      <c r="E164" s="29" t="s">
        <v>216</v>
      </c>
      <c r="F164" s="30" t="s">
        <v>471</v>
      </c>
      <c r="G164" s="27" t="s">
        <v>349</v>
      </c>
      <c r="H164" s="28"/>
      <c r="I164" s="32" t="s">
        <v>26</v>
      </c>
      <c r="J164" s="33" t="s">
        <v>26</v>
      </c>
      <c r="K164" s="6" t="str">
        <f t="shared" si="14"/>
        <v>IG2</v>
      </c>
      <c r="L164" s="4">
        <v>0</v>
      </c>
      <c r="M164" s="4">
        <v>0</v>
      </c>
      <c r="N164" s="4" t="s">
        <v>397</v>
      </c>
      <c r="O164" s="4" t="s">
        <v>397</v>
      </c>
    </row>
    <row r="165" spans="1:16" ht="28.5">
      <c r="A165" s="54">
        <v>17</v>
      </c>
      <c r="B165" s="27">
        <v>17.079999999999998</v>
      </c>
      <c r="C165" s="28" t="s">
        <v>352</v>
      </c>
      <c r="D165" s="27" t="s">
        <v>271</v>
      </c>
      <c r="E165" s="29" t="s">
        <v>216</v>
      </c>
      <c r="F165" s="30" t="s">
        <v>471</v>
      </c>
      <c r="G165" s="27" t="s">
        <v>351</v>
      </c>
      <c r="H165" s="28"/>
      <c r="I165" s="32" t="s">
        <v>26</v>
      </c>
      <c r="J165" s="33" t="s">
        <v>26</v>
      </c>
      <c r="K165" s="6" t="str">
        <f t="shared" si="14"/>
        <v>IG2</v>
      </c>
      <c r="L165" s="4">
        <v>0</v>
      </c>
      <c r="M165" s="4">
        <v>0</v>
      </c>
      <c r="N165" s="4" t="s">
        <v>397</v>
      </c>
      <c r="O165" s="4" t="s">
        <v>397</v>
      </c>
    </row>
    <row r="166" spans="1:16" ht="57">
      <c r="A166" s="54">
        <v>17</v>
      </c>
      <c r="B166" s="27">
        <v>17.09</v>
      </c>
      <c r="C166" s="37" t="s">
        <v>354</v>
      </c>
      <c r="D166" s="27" t="s">
        <v>271</v>
      </c>
      <c r="E166" s="29" t="s">
        <v>216</v>
      </c>
      <c r="F166" s="30" t="s">
        <v>471</v>
      </c>
      <c r="G166" s="27" t="s">
        <v>353</v>
      </c>
      <c r="H166" s="28"/>
      <c r="I166" s="28"/>
      <c r="J166" s="33" t="s">
        <v>26</v>
      </c>
      <c r="K166" s="6" t="str">
        <f t="shared" si="14"/>
        <v>IG3</v>
      </c>
      <c r="L166" s="4">
        <v>0</v>
      </c>
      <c r="M166" s="4">
        <v>0</v>
      </c>
      <c r="N166" s="4" t="s">
        <v>397</v>
      </c>
      <c r="O166" s="4" t="s">
        <v>397</v>
      </c>
    </row>
    <row r="167" spans="1:16" ht="45">
      <c r="A167" s="53" t="s">
        <v>8</v>
      </c>
      <c r="B167" s="24">
        <v>18</v>
      </c>
      <c r="C167" s="26" t="s">
        <v>356</v>
      </c>
      <c r="D167" s="24"/>
      <c r="E167" s="24"/>
      <c r="F167" s="35"/>
      <c r="G167" s="24" t="s">
        <v>355</v>
      </c>
      <c r="H167" s="24"/>
      <c r="I167" s="24"/>
      <c r="J167" s="24"/>
      <c r="K167" s="24"/>
      <c r="L167" s="24"/>
      <c r="M167" s="24"/>
      <c r="N167" s="24"/>
      <c r="O167" s="24"/>
    </row>
    <row r="168" spans="1:16" ht="71.25">
      <c r="A168" s="54">
        <v>18</v>
      </c>
      <c r="B168" s="27">
        <v>18.010000000000002</v>
      </c>
      <c r="C168" s="28" t="s">
        <v>358</v>
      </c>
      <c r="D168" s="27" t="s">
        <v>271</v>
      </c>
      <c r="E168" s="29" t="s">
        <v>23</v>
      </c>
      <c r="F168" s="30" t="s">
        <v>470</v>
      </c>
      <c r="G168" s="27" t="s">
        <v>357</v>
      </c>
      <c r="H168" s="27"/>
      <c r="I168" s="32" t="s">
        <v>26</v>
      </c>
      <c r="J168" s="33" t="s">
        <v>26</v>
      </c>
      <c r="K168" s="6" t="str">
        <f>IF(ISBLANK(H168),IF(ISBLANK(I168),"IG3","IG2"),"IG1")</f>
        <v>IG2</v>
      </c>
      <c r="L168" s="22">
        <v>0</v>
      </c>
      <c r="M168" s="22">
        <v>0</v>
      </c>
      <c r="N168" s="22" t="s">
        <v>397</v>
      </c>
      <c r="O168" s="22" t="s">
        <v>397</v>
      </c>
    </row>
    <row r="169" spans="1:16" ht="57">
      <c r="A169" s="54">
        <v>18</v>
      </c>
      <c r="B169" s="27">
        <v>18.02</v>
      </c>
      <c r="C169" s="28" t="s">
        <v>360</v>
      </c>
      <c r="D169" s="27" t="s">
        <v>79</v>
      </c>
      <c r="E169" s="29" t="s">
        <v>23</v>
      </c>
      <c r="F169" s="30" t="s">
        <v>470</v>
      </c>
      <c r="G169" s="27" t="s">
        <v>359</v>
      </c>
      <c r="H169" s="27"/>
      <c r="I169" s="32" t="s">
        <v>26</v>
      </c>
      <c r="J169" s="33" t="s">
        <v>26</v>
      </c>
      <c r="K169" s="6" t="str">
        <f>IF(ISBLANK(H169),IF(ISBLANK(I169),"IG3","IG2"),"IG1")</f>
        <v>IG2</v>
      </c>
      <c r="L169" s="22">
        <v>0</v>
      </c>
      <c r="M169" s="22">
        <v>0</v>
      </c>
      <c r="N169" s="22" t="s">
        <v>397</v>
      </c>
      <c r="O169" s="22" t="s">
        <v>397</v>
      </c>
    </row>
    <row r="170" spans="1:16" ht="28.5">
      <c r="A170" s="54">
        <v>18</v>
      </c>
      <c r="B170" s="27">
        <v>18.03</v>
      </c>
      <c r="C170" s="28" t="s">
        <v>362</v>
      </c>
      <c r="D170" s="27" t="s">
        <v>79</v>
      </c>
      <c r="E170" s="34" t="s">
        <v>48</v>
      </c>
      <c r="F170" s="30" t="s">
        <v>470</v>
      </c>
      <c r="G170" s="27" t="s">
        <v>361</v>
      </c>
      <c r="H170" s="27"/>
      <c r="I170" s="32" t="s">
        <v>26</v>
      </c>
      <c r="J170" s="33" t="s">
        <v>26</v>
      </c>
      <c r="K170" s="6" t="str">
        <f>IF(ISBLANK(H170),IF(ISBLANK(I170),"IG3","IG2"),"IG1")</f>
        <v>IG2</v>
      </c>
      <c r="L170" s="22">
        <v>0</v>
      </c>
      <c r="M170" s="22">
        <v>0</v>
      </c>
      <c r="N170" s="22" t="s">
        <v>397</v>
      </c>
      <c r="O170" s="22" t="s">
        <v>397</v>
      </c>
    </row>
    <row r="171" spans="1:16" ht="28.5">
      <c r="A171" s="54">
        <v>18</v>
      </c>
      <c r="B171" s="27">
        <v>18.04</v>
      </c>
      <c r="C171" s="28" t="s">
        <v>364</v>
      </c>
      <c r="D171" s="27" t="s">
        <v>79</v>
      </c>
      <c r="E171" s="34" t="s">
        <v>48</v>
      </c>
      <c r="F171" s="30" t="s">
        <v>470</v>
      </c>
      <c r="G171" s="27" t="s">
        <v>363</v>
      </c>
      <c r="H171" s="28"/>
      <c r="I171" s="28"/>
      <c r="J171" s="33" t="s">
        <v>26</v>
      </c>
      <c r="K171" s="6" t="str">
        <f>IF(ISBLANK(H171),IF(ISBLANK(I171),"IG3","IG2"),"IG1")</f>
        <v>IG3</v>
      </c>
      <c r="L171" s="22">
        <v>0</v>
      </c>
      <c r="M171" s="22">
        <v>0</v>
      </c>
      <c r="N171" s="22" t="s">
        <v>397</v>
      </c>
      <c r="O171" s="22" t="s">
        <v>397</v>
      </c>
    </row>
    <row r="172" spans="1:16" ht="28.5">
      <c r="A172" s="54">
        <v>18</v>
      </c>
      <c r="B172" s="27">
        <v>18.05</v>
      </c>
      <c r="C172" s="28" t="s">
        <v>366</v>
      </c>
      <c r="D172" s="27" t="s">
        <v>271</v>
      </c>
      <c r="E172" s="29" t="s">
        <v>23</v>
      </c>
      <c r="F172" s="30" t="s">
        <v>470</v>
      </c>
      <c r="G172" s="27" t="s">
        <v>365</v>
      </c>
      <c r="H172" s="27"/>
      <c r="I172" s="27"/>
      <c r="J172" s="33" t="s">
        <v>26</v>
      </c>
      <c r="K172" s="6" t="str">
        <f>IF(ISBLANK(H172),IF(ISBLANK(I172),"IG3","IG2"),"IG1")</f>
        <v>IG3</v>
      </c>
      <c r="L172" s="22">
        <v>0</v>
      </c>
      <c r="M172" s="22">
        <v>0</v>
      </c>
      <c r="N172" s="22" t="s">
        <v>397</v>
      </c>
      <c r="O172" s="22" t="s">
        <v>397</v>
      </c>
    </row>
    <row r="175" spans="1:16" ht="30" customHeight="1">
      <c r="A175" s="52" t="s">
        <v>490</v>
      </c>
      <c r="B175" s="52"/>
      <c r="C175" s="52"/>
      <c r="D175" s="52"/>
      <c r="E175" s="52"/>
      <c r="F175" s="52"/>
      <c r="G175" s="52"/>
      <c r="H175" s="52"/>
      <c r="I175" s="52"/>
      <c r="J175" s="52"/>
      <c r="K175" s="52"/>
      <c r="L175" s="52"/>
      <c r="M175" s="52"/>
      <c r="N175" s="52"/>
      <c r="O175" s="52"/>
      <c r="P175" s="52"/>
    </row>
  </sheetData>
  <autoFilter ref="A1:O172" xr:uid="{DD75C045-304B-4BAD-BCCB-FAFC61479C0C}">
    <sortState xmlns:xlrd2="http://schemas.microsoft.com/office/spreadsheetml/2017/richdata2" ref="A2:O172">
      <sortCondition ref="B1:B172"/>
    </sortState>
  </autoFilter>
  <dataConsolidate/>
  <mergeCells count="1">
    <mergeCell ref="A175:P175"/>
  </mergeCells>
  <conditionalFormatting sqref="L1:O7 L9:O15 L17:O30 L32:O43 L45:O50 L52:O59 L61:O67 L69:O80 L82:O88 L90:O96 L98:O102 L104:O111 L113:O123 L125:O133 L135:O141 L143:O156 L158:O166 L168:O1048576">
    <cfRule type="containsBlanks" priority="1" stopIfTrue="1">
      <formula>LEN(TRIM(L1))=0</formula>
    </cfRule>
    <cfRule type="cellIs" dxfId="17" priority="3" operator="equal">
      <formula>"Not Applicable"</formula>
    </cfRule>
  </conditionalFormatting>
  <conditionalFormatting sqref="L1:O7 L9:O15 L17:O30 L32:O43 L45:O50 L52:O59 L61:O67 L69:O80 L82:O88 L90:O96 L98:O102 L104:O111 L113:O123 L125:O133 L135:O141 L143:O156 L158:O166 L168:O1048576">
    <cfRule type="cellIs" dxfId="16" priority="4" operator="equal">
      <formula>1</formula>
    </cfRule>
  </conditionalFormatting>
  <conditionalFormatting sqref="L1:O7 L9:O15 L17:O30 L32:O43 L45:O50 L52:O59 L61:O67 L69:O80 L82:O88 L90:O96 L98:O102 L104:O111 L113:O123 L125:O133 L135:O141 L143:O156 L158:O166 L168:O1048576">
    <cfRule type="cellIs" dxfId="15" priority="5" operator="equal">
      <formula>0.75</formula>
    </cfRule>
  </conditionalFormatting>
  <conditionalFormatting sqref="L1:O7 L9:O15 L17:O30 L32:O43 L45:O50 L52:O59 L61:O67 L69:O80 L82:O88 L90:O96 L98:O102 L104:O111 L113:O123 L125:O133 L135:O141 L143:O156 L158:O166 L168:O1048576">
    <cfRule type="cellIs" dxfId="14" priority="6" operator="equal">
      <formula>0.5</formula>
    </cfRule>
  </conditionalFormatting>
  <conditionalFormatting sqref="L1:O7 L9:O15 L17:O30 L32:O43 L45:O50 L52:O59 L61:O67 L69:O80 L82:O88 L90:O96 L98:O102 L104:O111 L113:O123 L125:O133 L135:O141 L143:O156 L158:O166 L168:O1048576">
    <cfRule type="cellIs" dxfId="13" priority="7" operator="equal">
      <formula>0.25</formula>
    </cfRule>
  </conditionalFormatting>
  <conditionalFormatting sqref="L1:O7 L9:O15 L17:O30 L32:O43 L45:O50 L52:O59 L61:O67 L69:O80 L82:O88 L90:O96 L98:O102 L104:O111 L113:O123 L125:O133 L135:O141 L143:O156 L158:O166 L168:O1048576">
    <cfRule type="cellIs" dxfId="12" priority="8" operator="equal">
      <formula>0</formula>
    </cfRule>
  </conditionalFormatting>
  <hyperlinks>
    <hyperlink ref="A175" r:id="rId1" display="http://creativecommons.org/licenses/by-sa/4.0/" xr:uid="{AAD21C0F-3F5C-48EE-BD43-1C100CE4C9B7}"/>
    <hyperlink ref="A175:O175" r:id="rId2" display="This document, is a derivative of &quot;CIS Controls Initial Assessment Tool&quot; by AuditScripts, used under CC BY. This document is licensed under CC BY by Improsec A/S." xr:uid="{2D42352B-6046-401F-901D-D6A3B4F848E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xWindow="1486" yWindow="351" count="4">
        <x14:dataValidation type="list" errorStyle="warning" allowBlank="1" showInputMessage="1" showErrorMessage="1" promptTitle="Policy Status" prompt="0% No Policy_x000a_25% Informal Policy_x000a_50% Partial Written Policy_x000a_75% Written Policy_x000a_100% Approved Written Policy" xr:uid="{822EBD75-89F7-4D0B-857E-358150BA72F7}">
          <x14:formula1>
            <xm:f>Values!$A$2:$A$6</xm:f>
          </x14:formula1>
          <xm:sqref>L168:L172 L9:L15 L17:L30 L32:L43 L45:L50 L52:L59 L61:L67 L69:L80 L82:L88 L90:L96 L98:L102 L104:L111 L113:L123 L125:L133 L135:L141 L143:L156 L158:L166 L3:L7</xm:sqref>
        </x14:dataValidation>
        <x14:dataValidation type="list" errorStyle="warning" allowBlank="1" showInputMessage="1" showErrorMessage="1" promptTitle="Implementation Status" prompt="0% Not Implemented_x000a_25% Parts of Policy Implemented_x000a_50% Implemented on Some Systems_x000a_75% Implemented on Most Systems_x000a_100% Implemented on All Systems" xr:uid="{B3987F45-520A-4D05-AFB6-FFD7AE3A1D78}">
          <x14:formula1>
            <xm:f>Values!$A$2:$A$6</xm:f>
          </x14:formula1>
          <xm:sqref>M3:M7 M9:M15 M17:M30 M32:M43 M45:M50 M52:M59 M61:M67 M69:M80 M82:M88 M90:M96 M98:M102 M104:M111 M113:M123 M125:M133 M135:M141 M143:M156 M158:M166 M168:M172</xm:sqref>
        </x14:dataValidation>
        <x14:dataValidation type="list" errorStyle="warning" allowBlank="1" showInputMessage="1" showErrorMessage="1" promptTitle="Automation Status" prompt="0% Not Automated_x000a_25% Parts of Policy Automated_x000a_50% Automated on Some Systems_x000a_75% Automated on Most Systems_x000a_100% Automated on All Systems" xr:uid="{4F17C68E-FA14-471D-A63C-FBA01968A842}">
          <x14:formula1>
            <xm:f>Values!$A$2:$A$6</xm:f>
          </x14:formula1>
          <xm:sqref>N3:N7 O4 O11 O28 O42 O49 O59 N69:N80 N82:N88 N90:N96 O62 O98 O107 O123 N125:O133 N135:O141 O155:O156 N158:O166 N11:N15 N9:O10 O21 N17:O20 O23:O24 N21:N30 O33 N32:O32 N33:N43 O45 N45:N50 O57 N52:N59 N62:N67 N61:O61 N98:N102 O105 N104:N111 N113:N123 O153 N143:O152 N153:N156 N168:O172</xm:sqref>
        </x14:dataValidation>
        <x14:dataValidation type="list" errorStyle="warning" allowBlank="1" showInputMessage="1" showErrorMessage="1" promptTitle="Reporting Status" prompt="0% Not Reported_x000a_25% Parts of Policy Reported_x000a_50% Reported on Some Systems_x000a_75% Reported on Most Systems_x000a_100% Reported on All Systems" xr:uid="{79C3969E-00F6-402D-87B6-0CD7B2C8D25F}">
          <x14:formula1>
            <xm:f>Values!$A$2:$A$6</xm:f>
          </x14:formula1>
          <xm:sqref>O52:O56 O5:O7 O12:O15 O29:O30 O43 O50 O58 O69:O80 O82:O88 O90:O96 O63:O67 O99:O102 O108:O111 O113:O122 O106 O104 O154 O3 O22 O25:O27 O34:O41 O46:O48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15022-DAE3-4847-B5EC-59D5A3FE51C2}">
  <dimension ref="A1:P21"/>
  <sheetViews>
    <sheetView zoomScaleNormal="100" workbookViewId="0">
      <selection activeCell="C2" sqref="C2"/>
    </sheetView>
  </sheetViews>
  <sheetFormatPr defaultRowHeight="15"/>
  <cols>
    <col min="1" max="1" width="9" style="8" customWidth="1"/>
    <col min="2" max="2" width="10.7109375" bestFit="1" customWidth="1"/>
    <col min="3" max="3" width="13.85546875" bestFit="1" customWidth="1"/>
    <col min="4" max="4" width="11.5703125" bestFit="1" customWidth="1"/>
    <col min="5" max="5" width="11.28515625" bestFit="1" customWidth="1"/>
    <col min="6" max="6" width="16" bestFit="1" customWidth="1"/>
    <col min="7" max="9" width="15.5703125" bestFit="1" customWidth="1"/>
  </cols>
  <sheetData>
    <row r="1" spans="1:9" ht="30">
      <c r="A1" s="19" t="s">
        <v>398</v>
      </c>
      <c r="B1" s="20" t="s">
        <v>407</v>
      </c>
      <c r="C1" s="20" t="s">
        <v>408</v>
      </c>
      <c r="D1" s="20" t="s">
        <v>409</v>
      </c>
      <c r="E1" s="20" t="s">
        <v>410</v>
      </c>
      <c r="F1" s="20" t="s">
        <v>411</v>
      </c>
      <c r="G1" s="20" t="s">
        <v>474</v>
      </c>
      <c r="H1" s="20" t="s">
        <v>473</v>
      </c>
      <c r="I1" s="20" t="s">
        <v>472</v>
      </c>
    </row>
    <row r="2" spans="1:9">
      <c r="A2" s="8">
        <v>1</v>
      </c>
      <c r="B2" s="21">
        <f>AVERAGEIFS('Controls V8'!L$3:L$172,'Controls V8'!$A$3:$A$172,Calculations!$A2)</f>
        <v>0</v>
      </c>
      <c r="C2" s="21">
        <f>AVERAGEIFS('Controls V8'!M$3:M$172,'Controls V8'!$A$3:$A$172,Calculations!$A2)</f>
        <v>0</v>
      </c>
      <c r="D2" s="21">
        <f>AVERAGEIFS('Controls V8'!N$3:N$172,'Controls V8'!$A$3:$A$172,Calculations!$A2)</f>
        <v>0</v>
      </c>
      <c r="E2" s="21">
        <f>AVERAGEIFS('Controls V8'!O$3:O$172,'Controls V8'!$A$3:$A$172,Calculations!$A2)</f>
        <v>0</v>
      </c>
      <c r="F2" s="21">
        <f>AVERAGE(B2:E2)</f>
        <v>0</v>
      </c>
      <c r="G2" s="21">
        <f>AVERAGEIFS('Controls V8'!M$3:M$172,'Controls V8'!$A$3:$A$172,Calculations!$A2,'Controls V8'!$K$3:$K$172,"IG1")</f>
        <v>0</v>
      </c>
      <c r="H2" s="21">
        <f>AVERAGEIFS('Controls V8'!M$3:M$172,'Controls V8'!$A$3:$A$172,Calculations!$A2,'Controls V8'!$K$3:$K$172,"IG2")</f>
        <v>0</v>
      </c>
      <c r="I2" s="21">
        <f>AVERAGEIFS('Controls V8'!M$3:M$172,'Controls V8'!$A$3:$A$172,Calculations!$A2,'Controls V8'!$K$3:$K$172,"IG3")</f>
        <v>0</v>
      </c>
    </row>
    <row r="3" spans="1:9">
      <c r="A3" s="8">
        <v>2</v>
      </c>
      <c r="B3" s="21">
        <f>AVERAGEIFS('Controls V8'!L$3:L$172,'Controls V8'!$A$3:$A$172,Calculations!$A3)</f>
        <v>0</v>
      </c>
      <c r="C3" s="21">
        <f>AVERAGEIFS('Controls V8'!M$3:M$172,'Controls V8'!$A$3:$A$172,Calculations!$A3)</f>
        <v>0</v>
      </c>
      <c r="D3" s="21">
        <f>AVERAGEIFS('Controls V8'!N$3:N$172,'Controls V8'!$A$3:$A$172,Calculations!$A3)</f>
        <v>0</v>
      </c>
      <c r="E3" s="21">
        <f>AVERAGEIFS('Controls V8'!O$3:O$172,'Controls V8'!$A$3:$A$172,Calculations!$A3)</f>
        <v>0</v>
      </c>
      <c r="F3" s="21">
        <f t="shared" ref="F3:F19" si="0">AVERAGE(B3:E3)</f>
        <v>0</v>
      </c>
      <c r="G3" s="21">
        <f>AVERAGEIFS('Controls V8'!M$3:M$172,'Controls V8'!$A$3:$A$172,Calculations!$A3,'Controls V8'!$K$3:$K$172,"IG1")</f>
        <v>0</v>
      </c>
      <c r="H3" s="21">
        <f>AVERAGEIFS('Controls V8'!M$3:M$172,'Controls V8'!$A$3:$A$172,Calculations!$A3,'Controls V8'!$K$3:$K$172,"IG2")</f>
        <v>0</v>
      </c>
      <c r="I3" s="21">
        <f>AVERAGEIFS('Controls V8'!M$3:M$172,'Controls V8'!$A$3:$A$172,Calculations!$A3,'Controls V8'!$K$3:$K$172,"IG3")</f>
        <v>0</v>
      </c>
    </row>
    <row r="4" spans="1:9">
      <c r="A4" s="8">
        <v>3</v>
      </c>
      <c r="B4" s="21">
        <f>AVERAGEIFS('Controls V8'!L$3:L$172,'Controls V8'!$A$3:$A$172,Calculations!$A4)</f>
        <v>0</v>
      </c>
      <c r="C4" s="21">
        <f>AVERAGEIFS('Controls V8'!M$3:M$172,'Controls V8'!$A$3:$A$172,Calculations!$A4)</f>
        <v>0</v>
      </c>
      <c r="D4" s="21">
        <f>AVERAGEIFS('Controls V8'!N$3:N$172,'Controls V8'!$A$3:$A$172,Calculations!$A4)</f>
        <v>0</v>
      </c>
      <c r="E4" s="21">
        <f>AVERAGEIFS('Controls V8'!O$3:O$172,'Controls V8'!$A$3:$A$172,Calculations!$A4)</f>
        <v>0</v>
      </c>
      <c r="F4" s="21">
        <f t="shared" si="0"/>
        <v>0</v>
      </c>
      <c r="G4" s="21">
        <f>AVERAGEIFS('Controls V8'!M$3:M$172,'Controls V8'!$A$3:$A$172,Calculations!$A4,'Controls V8'!$K$3:$K$172,"IG1")</f>
        <v>0</v>
      </c>
      <c r="H4" s="21">
        <f>AVERAGEIFS('Controls V8'!M$3:M$172,'Controls V8'!$A$3:$A$172,Calculations!$A4,'Controls V8'!$K$3:$K$172,"IG2")</f>
        <v>0</v>
      </c>
      <c r="I4" s="21">
        <f>AVERAGEIFS('Controls V8'!M$3:M$172,'Controls V8'!$A$3:$A$172,Calculations!$A4,'Controls V8'!$K$3:$K$172,"IG3")</f>
        <v>0</v>
      </c>
    </row>
    <row r="5" spans="1:9">
      <c r="A5" s="8">
        <v>4</v>
      </c>
      <c r="B5" s="21">
        <f>AVERAGEIFS('Controls V8'!L$3:L$172,'Controls V8'!$A$3:$A$172,Calculations!$A5)</f>
        <v>0</v>
      </c>
      <c r="C5" s="21">
        <f>AVERAGEIFS('Controls V8'!M$3:M$172,'Controls V8'!$A$3:$A$172,Calculations!$A5)</f>
        <v>0</v>
      </c>
      <c r="D5" s="21">
        <f>AVERAGEIFS('Controls V8'!N$3:N$172,'Controls V8'!$A$3:$A$172,Calculations!$A5)</f>
        <v>0</v>
      </c>
      <c r="E5" s="21">
        <f>AVERAGEIFS('Controls V8'!O$3:O$172,'Controls V8'!$A$3:$A$172,Calculations!$A5)</f>
        <v>0</v>
      </c>
      <c r="F5" s="21">
        <f t="shared" si="0"/>
        <v>0</v>
      </c>
      <c r="G5" s="21">
        <f>AVERAGEIFS('Controls V8'!M$3:M$172,'Controls V8'!$A$3:$A$172,Calculations!$A5,'Controls V8'!$K$3:$K$172,"IG1")</f>
        <v>0</v>
      </c>
      <c r="H5" s="21">
        <f>AVERAGEIFS('Controls V8'!M$3:M$172,'Controls V8'!$A$3:$A$172,Calculations!$A5,'Controls V8'!$K$3:$K$172,"IG2")</f>
        <v>0</v>
      </c>
      <c r="I5" s="21">
        <f>AVERAGEIFS('Controls V8'!M$3:M$172,'Controls V8'!$A$3:$A$172,Calculations!$A5,'Controls V8'!$K$3:$K$172,"IG3")</f>
        <v>0</v>
      </c>
    </row>
    <row r="6" spans="1:9">
      <c r="A6" s="8">
        <v>5</v>
      </c>
      <c r="B6" s="21">
        <f>AVERAGEIFS('Controls V8'!L$3:L$172,'Controls V8'!$A$3:$A$172,Calculations!$A6)</f>
        <v>0</v>
      </c>
      <c r="C6" s="21">
        <f>AVERAGEIFS('Controls V8'!M$3:M$172,'Controls V8'!$A$3:$A$172,Calculations!$A6)</f>
        <v>0</v>
      </c>
      <c r="D6" s="21">
        <f>AVERAGEIFS('Controls V8'!N$3:N$172,'Controls V8'!$A$3:$A$172,Calculations!$A6)</f>
        <v>0</v>
      </c>
      <c r="E6" s="21">
        <f>AVERAGEIFS('Controls V8'!O$3:O$172,'Controls V8'!$A$3:$A$172,Calculations!$A6)</f>
        <v>0</v>
      </c>
      <c r="F6" s="21">
        <f t="shared" si="0"/>
        <v>0</v>
      </c>
      <c r="G6" s="21">
        <f>AVERAGEIFS('Controls V8'!M$3:M$172,'Controls V8'!$A$3:$A$172,Calculations!$A6,'Controls V8'!$K$3:$K$172,"IG1")</f>
        <v>0</v>
      </c>
      <c r="H6" s="21">
        <f>AVERAGEIFS('Controls V8'!M$3:M$172,'Controls V8'!$A$3:$A$172,Calculations!$A6,'Controls V8'!$K$3:$K$172,"IG2")</f>
        <v>0</v>
      </c>
      <c r="I6" s="21"/>
    </row>
    <row r="7" spans="1:9">
      <c r="A7" s="8">
        <v>6</v>
      </c>
      <c r="B7" s="21">
        <f>AVERAGEIFS('Controls V8'!L$3:L$172,'Controls V8'!$A$3:$A$172,Calculations!$A7)</f>
        <v>0</v>
      </c>
      <c r="C7" s="21">
        <f>AVERAGEIFS('Controls V8'!M$3:M$172,'Controls V8'!$A$3:$A$172,Calculations!$A7)</f>
        <v>0</v>
      </c>
      <c r="D7" s="21">
        <f>AVERAGEIFS('Controls V8'!N$3:N$172,'Controls V8'!$A$3:$A$172,Calculations!$A7)</f>
        <v>0</v>
      </c>
      <c r="E7" s="21">
        <f>AVERAGEIFS('Controls V8'!O$3:O$172,'Controls V8'!$A$3:$A$172,Calculations!$A7)</f>
        <v>0</v>
      </c>
      <c r="F7" s="21">
        <f t="shared" si="0"/>
        <v>0</v>
      </c>
      <c r="G7" s="21">
        <f>AVERAGEIFS('Controls V8'!M$3:M$172,'Controls V8'!$A$3:$A$172,Calculations!$A7,'Controls V8'!$K$3:$K$172,"IG1")</f>
        <v>0</v>
      </c>
      <c r="H7" s="21">
        <f>AVERAGEIFS('Controls V8'!M$3:M$172,'Controls V8'!$A$3:$A$172,Calculations!$A7,'Controls V8'!$K$3:$K$172,"IG2")</f>
        <v>0</v>
      </c>
      <c r="I7" s="21">
        <f>AVERAGEIFS('Controls V8'!M$3:M$172,'Controls V8'!$A$3:$A$172,Calculations!$A7,'Controls V8'!$K$3:$K$172,"IG3")</f>
        <v>0</v>
      </c>
    </row>
    <row r="8" spans="1:9">
      <c r="A8" s="8">
        <v>7</v>
      </c>
      <c r="B8" s="21">
        <f>AVERAGEIFS('Controls V8'!L$3:L$172,'Controls V8'!$A$3:$A$172,Calculations!$A8)</f>
        <v>0</v>
      </c>
      <c r="C8" s="21">
        <f>AVERAGEIFS('Controls V8'!M$3:M$172,'Controls V8'!$A$3:$A$172,Calculations!$A8)</f>
        <v>0</v>
      </c>
      <c r="D8" s="21">
        <f>AVERAGEIFS('Controls V8'!N$3:N$172,'Controls V8'!$A$3:$A$172,Calculations!$A8)</f>
        <v>0</v>
      </c>
      <c r="E8" s="21">
        <f>AVERAGEIFS('Controls V8'!O$3:O$172,'Controls V8'!$A$3:$A$172,Calculations!$A8)</f>
        <v>0</v>
      </c>
      <c r="F8" s="21">
        <f t="shared" si="0"/>
        <v>0</v>
      </c>
      <c r="G8" s="21">
        <f>AVERAGEIFS('Controls V8'!M$3:M$172,'Controls V8'!$A$3:$A$172,Calculations!$A8,'Controls V8'!$K$3:$K$172,"IG1")</f>
        <v>0</v>
      </c>
      <c r="H8" s="21">
        <f>AVERAGEIFS('Controls V8'!M$3:M$172,'Controls V8'!$A$3:$A$172,Calculations!$A8,'Controls V8'!$K$3:$K$172,"IG2")</f>
        <v>0</v>
      </c>
      <c r="I8" s="21"/>
    </row>
    <row r="9" spans="1:9">
      <c r="A9" s="8">
        <v>8</v>
      </c>
      <c r="B9" s="21">
        <f>AVERAGEIFS('Controls V8'!L$3:L$172,'Controls V8'!$A$3:$A$172,Calculations!$A9)</f>
        <v>0</v>
      </c>
      <c r="C9" s="21">
        <f>AVERAGEIFS('Controls V8'!M$3:M$172,'Controls V8'!$A$3:$A$172,Calculations!$A9)</f>
        <v>0</v>
      </c>
      <c r="D9" s="21">
        <f>AVERAGEIFS('Controls V8'!N$3:N$172,'Controls V8'!$A$3:$A$172,Calculations!$A9)</f>
        <v>0</v>
      </c>
      <c r="E9" s="21">
        <f>AVERAGEIFS('Controls V8'!O$3:O$172,'Controls V8'!$A$3:$A$172,Calculations!$A9)</f>
        <v>0</v>
      </c>
      <c r="F9" s="21">
        <f t="shared" si="0"/>
        <v>0</v>
      </c>
      <c r="G9" s="21">
        <f>AVERAGEIFS('Controls V8'!M$3:M$172,'Controls V8'!$A$3:$A$172,Calculations!$A9,'Controls V8'!$K$3:$K$172,"IG1")</f>
        <v>0</v>
      </c>
      <c r="H9" s="21">
        <f>AVERAGEIFS('Controls V8'!M$3:M$172,'Controls V8'!$A$3:$A$172,Calculations!$A9,'Controls V8'!$K$3:$K$172,"IG2")</f>
        <v>0</v>
      </c>
      <c r="I9" s="21">
        <f>AVERAGEIFS('Controls V8'!M$3:M$172,'Controls V8'!$A$3:$A$172,Calculations!$A9,'Controls V8'!$K$3:$K$172,"IG3")</f>
        <v>0</v>
      </c>
    </row>
    <row r="10" spans="1:9">
      <c r="A10" s="8">
        <v>9</v>
      </c>
      <c r="B10" s="21">
        <f>AVERAGEIFS('Controls V8'!L$3:L$172,'Controls V8'!$A$3:$A$172,Calculations!$A10)</f>
        <v>0</v>
      </c>
      <c r="C10" s="21">
        <f>AVERAGEIFS('Controls V8'!M$3:M$172,'Controls V8'!$A$3:$A$172,Calculations!$A10)</f>
        <v>0</v>
      </c>
      <c r="D10" s="21">
        <f>AVERAGEIFS('Controls V8'!N$3:N$172,'Controls V8'!$A$3:$A$172,Calculations!$A10)</f>
        <v>0</v>
      </c>
      <c r="E10" s="21">
        <f>AVERAGEIFS('Controls V8'!O$3:O$172,'Controls V8'!$A$3:$A$172,Calculations!$A10)</f>
        <v>0</v>
      </c>
      <c r="F10" s="21">
        <f t="shared" si="0"/>
        <v>0</v>
      </c>
      <c r="G10" s="21">
        <f>AVERAGEIFS('Controls V8'!M$3:M$172,'Controls V8'!$A$3:$A$172,Calculations!$A10,'Controls V8'!$K$3:$K$172,"IG1")</f>
        <v>0</v>
      </c>
      <c r="H10" s="21">
        <f>AVERAGEIFS('Controls V8'!M$3:M$172,'Controls V8'!$A$3:$A$172,Calculations!$A10,'Controls V8'!$K$3:$K$172,"IG2")</f>
        <v>0</v>
      </c>
      <c r="I10" s="21">
        <f>AVERAGEIFS('Controls V8'!M$3:M$172,'Controls V8'!$A$3:$A$172,Calculations!$A10,'Controls V8'!$K$3:$K$172,"IG3")</f>
        <v>0</v>
      </c>
    </row>
    <row r="11" spans="1:9">
      <c r="A11" s="8">
        <v>10</v>
      </c>
      <c r="B11" s="21">
        <f>AVERAGEIFS('Controls V8'!L$3:L$172,'Controls V8'!$A$3:$A$172,Calculations!$A11)</f>
        <v>0</v>
      </c>
      <c r="C11" s="21">
        <f>AVERAGEIFS('Controls V8'!M$3:M$172,'Controls V8'!$A$3:$A$172,Calculations!$A11)</f>
        <v>0</v>
      </c>
      <c r="D11" s="21">
        <f>AVERAGEIFS('Controls V8'!N$3:N$172,'Controls V8'!$A$3:$A$172,Calculations!$A11)</f>
        <v>0</v>
      </c>
      <c r="E11" s="21">
        <f>AVERAGEIFS('Controls V8'!O$3:O$172,'Controls V8'!$A$3:$A$172,Calculations!$A11)</f>
        <v>0</v>
      </c>
      <c r="F11" s="21">
        <f t="shared" si="0"/>
        <v>0</v>
      </c>
      <c r="G11" s="21">
        <f>AVERAGEIFS('Controls V8'!M$3:M$172,'Controls V8'!$A$3:$A$172,Calculations!$A11,'Controls V8'!$K$3:$K$172,"IG1")</f>
        <v>0</v>
      </c>
      <c r="H11" s="21">
        <f>AVERAGEIFS('Controls V8'!M$3:M$172,'Controls V8'!$A$3:$A$172,Calculations!$A11,'Controls V8'!$K$3:$K$172,"IG2")</f>
        <v>0</v>
      </c>
      <c r="I11" s="21"/>
    </row>
    <row r="12" spans="1:9">
      <c r="A12" s="8">
        <v>11</v>
      </c>
      <c r="B12" s="21">
        <f>AVERAGEIFS('Controls V8'!L$3:L$172,'Controls V8'!$A$3:$A$172,Calculations!$A12)</f>
        <v>0</v>
      </c>
      <c r="C12" s="21">
        <f>AVERAGEIFS('Controls V8'!M$3:M$172,'Controls V8'!$A$3:$A$172,Calculations!$A12)</f>
        <v>0</v>
      </c>
      <c r="D12" s="21">
        <f>AVERAGEIFS('Controls V8'!N$3:N$172,'Controls V8'!$A$3:$A$172,Calculations!$A12)</f>
        <v>0</v>
      </c>
      <c r="E12" s="21">
        <f>AVERAGEIFS('Controls V8'!O$3:O$172,'Controls V8'!$A$3:$A$172,Calculations!$A12)</f>
        <v>0</v>
      </c>
      <c r="F12" s="21">
        <f t="shared" si="0"/>
        <v>0</v>
      </c>
      <c r="G12" s="21">
        <f>AVERAGEIFS('Controls V8'!M$3:M$172,'Controls V8'!$A$3:$A$172,Calculations!$A12,'Controls V8'!$K$3:$K$172,"IG1")</f>
        <v>0</v>
      </c>
      <c r="H12" s="21">
        <f>AVERAGEIFS('Controls V8'!M$3:M$172,'Controls V8'!$A$3:$A$172,Calculations!$A12,'Controls V8'!$K$3:$K$172,"IG2")</f>
        <v>0</v>
      </c>
      <c r="I12" s="21"/>
    </row>
    <row r="13" spans="1:9">
      <c r="A13" s="8">
        <v>12</v>
      </c>
      <c r="B13" s="21">
        <f>AVERAGEIFS('Controls V8'!L$3:L$172,'Controls V8'!$A$3:$A$172,Calculations!$A13)</f>
        <v>0</v>
      </c>
      <c r="C13" s="21">
        <f>AVERAGEIFS('Controls V8'!M$3:M$172,'Controls V8'!$A$3:$A$172,Calculations!$A13)</f>
        <v>0</v>
      </c>
      <c r="D13" s="21">
        <f>AVERAGEIFS('Controls V8'!N$3:N$172,'Controls V8'!$A$3:$A$172,Calculations!$A13)</f>
        <v>0</v>
      </c>
      <c r="E13" s="21">
        <f>AVERAGEIFS('Controls V8'!O$3:O$172,'Controls V8'!$A$3:$A$172,Calculations!$A13)</f>
        <v>0</v>
      </c>
      <c r="F13" s="21">
        <f t="shared" si="0"/>
        <v>0</v>
      </c>
      <c r="G13" s="21">
        <f>AVERAGEIFS('Controls V8'!M$3:M$172,'Controls V8'!$A$3:$A$172,Calculations!$A13,'Controls V8'!$K$3:$K$172,"IG1")</f>
        <v>0</v>
      </c>
      <c r="H13" s="21">
        <f>AVERAGEIFS('Controls V8'!M$3:M$172,'Controls V8'!$A$3:$A$172,Calculations!$A13,'Controls V8'!$K$3:$K$172,"IG2")</f>
        <v>0</v>
      </c>
      <c r="I13" s="21">
        <f>AVERAGEIFS('Controls V8'!M$3:M$172,'Controls V8'!$A$3:$A$172,Calculations!$A13,'Controls V8'!$K$3:$K$172,"IG3")</f>
        <v>0</v>
      </c>
    </row>
    <row r="14" spans="1:9">
      <c r="A14" s="8">
        <v>13</v>
      </c>
      <c r="B14" s="21">
        <f>AVERAGEIFS('Controls V8'!L$3:L$172,'Controls V8'!$A$3:$A$172,Calculations!$A14)</f>
        <v>0</v>
      </c>
      <c r="C14" s="21">
        <f>AVERAGEIFS('Controls V8'!M$3:M$172,'Controls V8'!$A$3:$A$172,Calculations!$A14)</f>
        <v>0</v>
      </c>
      <c r="D14" s="21">
        <f>AVERAGEIFS('Controls V8'!N$3:N$172,'Controls V8'!$A$3:$A$172,Calculations!$A14)</f>
        <v>0</v>
      </c>
      <c r="E14" s="21">
        <f>AVERAGEIFS('Controls V8'!O$3:O$172,'Controls V8'!$A$3:$A$172,Calculations!$A14)</f>
        <v>0</v>
      </c>
      <c r="F14" s="21">
        <f t="shared" si="0"/>
        <v>0</v>
      </c>
      <c r="G14" s="21"/>
      <c r="H14" s="21">
        <f>AVERAGEIFS('Controls V8'!M$3:M$172,'Controls V8'!$A$3:$A$172,Calculations!$A14,'Controls V8'!$K$3:$K$172,"IG2")</f>
        <v>0</v>
      </c>
      <c r="I14" s="21">
        <f>AVERAGEIFS('Controls V8'!M$3:M$172,'Controls V8'!$A$3:$A$172,Calculations!$A14,'Controls V8'!$K$3:$K$172,"IG3")</f>
        <v>0</v>
      </c>
    </row>
    <row r="15" spans="1:9">
      <c r="A15" s="8">
        <v>14</v>
      </c>
      <c r="B15" s="21">
        <f>AVERAGEIFS('Controls V8'!L$3:L$172,'Controls V8'!$A$3:$A$172,Calculations!$A15)</f>
        <v>0</v>
      </c>
      <c r="C15" s="21">
        <f>AVERAGEIFS('Controls V8'!M$3:M$172,'Controls V8'!$A$3:$A$172,Calculations!$A15)</f>
        <v>0</v>
      </c>
      <c r="D15" s="21"/>
      <c r="E15" s="21"/>
      <c r="F15" s="21">
        <f t="shared" si="0"/>
        <v>0</v>
      </c>
      <c r="G15" s="21">
        <f>AVERAGEIFS('Controls V8'!M$3:M$172,'Controls V8'!$A$3:$A$172,Calculations!$A15,'Controls V8'!$K$3:$K$172,"IG1")</f>
        <v>0</v>
      </c>
      <c r="H15" s="21">
        <f>AVERAGEIFS('Controls V8'!M$3:M$172,'Controls V8'!$A$3:$A$172,Calculations!$A15,'Controls V8'!$K$3:$K$172,"IG2")</f>
        <v>0</v>
      </c>
      <c r="I15" s="21"/>
    </row>
    <row r="16" spans="1:9">
      <c r="A16" s="8">
        <v>15</v>
      </c>
      <c r="B16" s="21">
        <f>AVERAGEIFS('Controls V8'!L$3:L$172,'Controls V8'!$A$3:$A$172,Calculations!$A16)</f>
        <v>0</v>
      </c>
      <c r="C16" s="21">
        <f>AVERAGEIFS('Controls V8'!M$3:M$172,'Controls V8'!$A$3:$A$172,Calculations!$A16)</f>
        <v>0</v>
      </c>
      <c r="D16" s="21"/>
      <c r="E16" s="21"/>
      <c r="F16" s="21">
        <f t="shared" si="0"/>
        <v>0</v>
      </c>
      <c r="G16" s="21">
        <f>AVERAGEIFS('Controls V8'!M$3:M$172,'Controls V8'!$A$3:$A$172,Calculations!$A16,'Controls V8'!$K$3:$K$172,"IG1")</f>
        <v>0</v>
      </c>
      <c r="H16" s="21">
        <f>AVERAGEIFS('Controls V8'!M$3:M$172,'Controls V8'!$A$3:$A$172,Calculations!$A16,'Controls V8'!$K$3:$K$172,"IG2")</f>
        <v>0</v>
      </c>
      <c r="I16" s="21">
        <f>AVERAGEIFS('Controls V8'!M$3:M$172,'Controls V8'!$A$3:$A$172,Calculations!$A16,'Controls V8'!$K$3:$K$172,"IG3")</f>
        <v>0</v>
      </c>
    </row>
    <row r="17" spans="1:16">
      <c r="A17" s="8">
        <v>16</v>
      </c>
      <c r="B17" s="21">
        <f>AVERAGEIFS('Controls V8'!L$3:L$172,'Controls V8'!$A$3:$A$172,Calculations!$A17)</f>
        <v>0</v>
      </c>
      <c r="C17" s="21">
        <f>AVERAGEIFS('Controls V8'!M$3:M$172,'Controls V8'!$A$3:$A$172,Calculations!$A17)</f>
        <v>0</v>
      </c>
      <c r="D17" s="21">
        <f>AVERAGEIFS('Controls V8'!N$3:N$172,'Controls V8'!$A$3:$A$172,Calculations!$A17)</f>
        <v>0</v>
      </c>
      <c r="E17" s="21">
        <f>AVERAGEIFS('Controls V8'!O$3:O$172,'Controls V8'!$A$3:$A$172,Calculations!$A17)</f>
        <v>0</v>
      </c>
      <c r="F17" s="21">
        <f t="shared" si="0"/>
        <v>0</v>
      </c>
      <c r="G17" s="21"/>
      <c r="H17" s="21">
        <f>AVERAGEIFS('Controls V8'!M$3:M$172,'Controls V8'!$A$3:$A$172,Calculations!$A17,'Controls V8'!$K$3:$K$172,"IG2")</f>
        <v>0</v>
      </c>
      <c r="I17" s="21">
        <f>AVERAGEIFS('Controls V8'!M$3:M$172,'Controls V8'!$A$3:$A$172,Calculations!$A17,'Controls V8'!$K$3:$K$172,"IG3")</f>
        <v>0</v>
      </c>
    </row>
    <row r="18" spans="1:16">
      <c r="A18" s="8">
        <v>17</v>
      </c>
      <c r="B18" s="21">
        <f>AVERAGEIFS('Controls V8'!L$3:L$172,'Controls V8'!$A$3:$A$172,Calculations!$A18)</f>
        <v>0</v>
      </c>
      <c r="C18" s="21">
        <f>AVERAGEIFS('Controls V8'!M$3:M$172,'Controls V8'!$A$3:$A$172,Calculations!$A18)</f>
        <v>0</v>
      </c>
      <c r="D18" s="21"/>
      <c r="E18" s="21"/>
      <c r="F18" s="21">
        <f t="shared" si="0"/>
        <v>0</v>
      </c>
      <c r="G18" s="21">
        <f>AVERAGEIFS('Controls V8'!M$3:M$172,'Controls V8'!$A$3:$A$172,Calculations!$A18,'Controls V8'!$K$3:$K$172,"IG1")</f>
        <v>0</v>
      </c>
      <c r="H18" s="21">
        <f>AVERAGEIFS('Controls V8'!M$3:M$172,'Controls V8'!$A$3:$A$172,Calculations!$A18,'Controls V8'!$K$3:$K$172,"IG2")</f>
        <v>0</v>
      </c>
      <c r="I18" s="21">
        <f>AVERAGEIFS('Controls V8'!M$3:M$172,'Controls V8'!$A$3:$A$172,Calculations!$A18,'Controls V8'!$K$3:$K$172,"IG3")</f>
        <v>0</v>
      </c>
    </row>
    <row r="19" spans="1:16">
      <c r="A19" s="8">
        <v>18</v>
      </c>
      <c r="B19" s="21">
        <f>AVERAGEIFS('Controls V8'!L$3:L$172,'Controls V8'!$A$3:$A$172,Calculations!$A19)</f>
        <v>0</v>
      </c>
      <c r="C19" s="21">
        <f>AVERAGEIFS('Controls V8'!M$3:M$172,'Controls V8'!$A$3:$A$172,Calculations!$A19)</f>
        <v>0</v>
      </c>
      <c r="D19" s="21"/>
      <c r="E19" s="21"/>
      <c r="F19" s="21">
        <f t="shared" si="0"/>
        <v>0</v>
      </c>
      <c r="G19" s="21"/>
      <c r="H19" s="21">
        <f>AVERAGEIFS('Controls V8'!M$3:M$172,'Controls V8'!$A$3:$A$172,Calculations!$A19,'Controls V8'!$K$3:$K$172,"IG2")</f>
        <v>0</v>
      </c>
      <c r="I19" s="21">
        <f>AVERAGEIFS('Controls V8'!M$3:M$172,'Controls V8'!$A$3:$A$172,Calculations!$A19,'Controls V8'!$K$3:$K$172,"IG3")</f>
        <v>0</v>
      </c>
    </row>
    <row r="21" spans="1:16" ht="31.5" customHeight="1">
      <c r="A21" s="48" t="s">
        <v>490</v>
      </c>
      <c r="B21" s="48"/>
      <c r="C21" s="48"/>
      <c r="D21" s="48"/>
      <c r="E21" s="48"/>
      <c r="F21" s="48"/>
      <c r="G21" s="48"/>
      <c r="H21" s="48"/>
      <c r="I21" s="48"/>
      <c r="J21" s="48"/>
      <c r="K21" s="48"/>
      <c r="L21" s="48"/>
      <c r="M21" s="48"/>
      <c r="N21" s="48"/>
      <c r="O21" s="48"/>
      <c r="P21" s="48"/>
    </row>
  </sheetData>
  <mergeCells count="1">
    <mergeCell ref="A21:P21"/>
  </mergeCells>
  <conditionalFormatting sqref="L21:O21">
    <cfRule type="containsBlanks" priority="1" stopIfTrue="1">
      <formula>LEN(TRIM(L21))=0</formula>
    </cfRule>
    <cfRule type="cellIs" dxfId="11" priority="2" operator="equal">
      <formula>"Not Applicable"</formula>
    </cfRule>
  </conditionalFormatting>
  <conditionalFormatting sqref="L21:O21">
    <cfRule type="cellIs" dxfId="10" priority="3" operator="equal">
      <formula>1</formula>
    </cfRule>
  </conditionalFormatting>
  <conditionalFormatting sqref="L21:O21">
    <cfRule type="cellIs" dxfId="9" priority="4" operator="equal">
      <formula>0.75</formula>
    </cfRule>
  </conditionalFormatting>
  <conditionalFormatting sqref="L21:O21">
    <cfRule type="cellIs" dxfId="8" priority="5" operator="equal">
      <formula>0.5</formula>
    </cfRule>
  </conditionalFormatting>
  <conditionalFormatting sqref="L21:O21">
    <cfRule type="cellIs" dxfId="7" priority="6" operator="equal">
      <formula>0.25</formula>
    </cfRule>
  </conditionalFormatting>
  <conditionalFormatting sqref="L21:O21">
    <cfRule type="cellIs" dxfId="6" priority="7" operator="equal">
      <formula>0</formula>
    </cfRule>
  </conditionalFormatting>
  <hyperlinks>
    <hyperlink ref="A21" r:id="rId1" display="http://creativecommons.org/licenses/by-sa/4.0/" xr:uid="{6C9575D9-EE62-4560-B42C-7B7B9E7C3467}"/>
    <hyperlink ref="A21:O21" r:id="rId2" display="This document, is a derivative of &quot;CIS Controls Initial Assessment Tool&quot; by AuditScripts, used under CC BY. This document is licensed under CC BY by Improsec A/S." xr:uid="{53CE84EC-0D5B-4B6A-921D-7D3D327A411A}"/>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EEE8C-F8FA-4729-9543-B371832A1ABD}">
  <dimension ref="A1:P16"/>
  <sheetViews>
    <sheetView zoomScaleNormal="100" workbookViewId="0"/>
  </sheetViews>
  <sheetFormatPr defaultRowHeight="15"/>
  <cols>
    <col min="1" max="1" width="17.7109375" bestFit="1" customWidth="1"/>
    <col min="2" max="2" width="23.140625" bestFit="1" customWidth="1"/>
    <col min="3" max="3" width="29.7109375" bestFit="1" customWidth="1"/>
    <col min="4" max="4" width="27.42578125" bestFit="1" customWidth="1"/>
    <col min="5" max="5" width="25.7109375" bestFit="1" customWidth="1"/>
  </cols>
  <sheetData>
    <row r="1" spans="1:16">
      <c r="A1" s="16" t="s">
        <v>400</v>
      </c>
      <c r="B1" s="16" t="s">
        <v>372</v>
      </c>
      <c r="C1" s="16" t="s">
        <v>378</v>
      </c>
      <c r="D1" s="16" t="s">
        <v>384</v>
      </c>
      <c r="E1" s="16" t="s">
        <v>390</v>
      </c>
    </row>
    <row r="2" spans="1:16">
      <c r="A2" s="7">
        <v>0</v>
      </c>
      <c r="B2" s="3" t="s">
        <v>373</v>
      </c>
      <c r="C2" s="3" t="s">
        <v>379</v>
      </c>
      <c r="D2" s="3" t="s">
        <v>385</v>
      </c>
      <c r="E2" s="3" t="s">
        <v>391</v>
      </c>
    </row>
    <row r="3" spans="1:16">
      <c r="A3" s="7">
        <v>0.25</v>
      </c>
      <c r="B3" s="3" t="s">
        <v>374</v>
      </c>
      <c r="C3" s="3" t="s">
        <v>380</v>
      </c>
      <c r="D3" s="3" t="s">
        <v>386</v>
      </c>
      <c r="E3" s="3" t="s">
        <v>392</v>
      </c>
    </row>
    <row r="4" spans="1:16">
      <c r="A4" s="7">
        <v>0.5</v>
      </c>
      <c r="B4" s="3" t="s">
        <v>375</v>
      </c>
      <c r="C4" s="3" t="s">
        <v>381</v>
      </c>
      <c r="D4" s="3" t="s">
        <v>387</v>
      </c>
      <c r="E4" s="3" t="s">
        <v>393</v>
      </c>
    </row>
    <row r="5" spans="1:16">
      <c r="A5" s="7">
        <v>0.75</v>
      </c>
      <c r="B5" s="3" t="s">
        <v>376</v>
      </c>
      <c r="C5" s="3" t="s">
        <v>382</v>
      </c>
      <c r="D5" s="3" t="s">
        <v>388</v>
      </c>
      <c r="E5" s="3" t="s">
        <v>394</v>
      </c>
    </row>
    <row r="6" spans="1:16">
      <c r="A6" s="7">
        <v>1</v>
      </c>
      <c r="B6" s="3" t="s">
        <v>377</v>
      </c>
      <c r="C6" s="3" t="s">
        <v>383</v>
      </c>
      <c r="D6" s="3" t="s">
        <v>389</v>
      </c>
      <c r="E6" s="3" t="s">
        <v>395</v>
      </c>
    </row>
    <row r="7" spans="1:16">
      <c r="A7" s="7"/>
      <c r="B7" s="7"/>
      <c r="C7" s="7"/>
      <c r="D7" s="7"/>
      <c r="E7" s="7"/>
    </row>
    <row r="8" spans="1:16" ht="31.5" customHeight="1">
      <c r="A8" s="48" t="s">
        <v>490</v>
      </c>
      <c r="B8" s="48"/>
      <c r="C8" s="48"/>
      <c r="D8" s="48"/>
      <c r="E8" s="48"/>
      <c r="F8" s="48"/>
      <c r="G8" s="48"/>
      <c r="H8" s="48"/>
      <c r="I8" s="48"/>
      <c r="J8" s="48"/>
      <c r="K8" s="48"/>
      <c r="L8" s="48"/>
      <c r="M8" s="48"/>
      <c r="N8" s="48"/>
      <c r="O8" s="48"/>
      <c r="P8" s="48"/>
    </row>
    <row r="9" spans="1:16">
      <c r="A9" s="7"/>
      <c r="B9" s="7"/>
      <c r="C9" s="7"/>
      <c r="D9" s="7"/>
      <c r="E9" s="7"/>
    </row>
    <row r="10" spans="1:16">
      <c r="A10" s="7"/>
      <c r="B10" s="7"/>
      <c r="C10" s="7"/>
      <c r="D10" s="7"/>
      <c r="E10" s="7"/>
    </row>
    <row r="11" spans="1:16">
      <c r="A11" s="7"/>
      <c r="B11" s="7"/>
      <c r="C11" s="7"/>
      <c r="D11" s="7"/>
      <c r="E11" s="7"/>
    </row>
    <row r="12" spans="1:16">
      <c r="A12" s="7"/>
      <c r="B12" s="7"/>
      <c r="C12" s="7"/>
      <c r="D12" s="7"/>
      <c r="E12" s="7"/>
    </row>
    <row r="13" spans="1:16">
      <c r="A13" s="7"/>
      <c r="B13" s="7"/>
      <c r="C13" s="7"/>
      <c r="D13" s="7"/>
      <c r="E13" s="7"/>
    </row>
    <row r="14" spans="1:16">
      <c r="A14" s="7"/>
      <c r="B14" s="7"/>
      <c r="C14" s="7"/>
      <c r="D14" s="7"/>
      <c r="E14" s="7"/>
    </row>
    <row r="15" spans="1:16">
      <c r="A15" s="7"/>
      <c r="B15" s="7"/>
      <c r="C15" s="7"/>
      <c r="D15" s="7"/>
      <c r="E15" s="7"/>
    </row>
    <row r="16" spans="1:16">
      <c r="A16" s="7"/>
      <c r="B16" s="7"/>
      <c r="C16" s="7"/>
      <c r="D16" s="7"/>
      <c r="E16" s="7"/>
    </row>
  </sheetData>
  <mergeCells count="1">
    <mergeCell ref="A8:P8"/>
  </mergeCells>
  <conditionalFormatting sqref="L8:O8">
    <cfRule type="containsBlanks" priority="1" stopIfTrue="1">
      <formula>LEN(TRIM(L8))=0</formula>
    </cfRule>
    <cfRule type="cellIs" dxfId="5" priority="2" operator="equal">
      <formula>"Not Applicable"</formula>
    </cfRule>
  </conditionalFormatting>
  <conditionalFormatting sqref="L8:O8">
    <cfRule type="cellIs" dxfId="4" priority="3" operator="equal">
      <formula>1</formula>
    </cfRule>
  </conditionalFormatting>
  <conditionalFormatting sqref="L8:O8">
    <cfRule type="cellIs" dxfId="3" priority="4" operator="equal">
      <formula>0.75</formula>
    </cfRule>
  </conditionalFormatting>
  <conditionalFormatting sqref="L8:O8">
    <cfRule type="cellIs" dxfId="2" priority="5" operator="equal">
      <formula>0.5</formula>
    </cfRule>
  </conditionalFormatting>
  <conditionalFormatting sqref="L8:O8">
    <cfRule type="cellIs" dxfId="1" priority="6" operator="equal">
      <formula>0.25</formula>
    </cfRule>
  </conditionalFormatting>
  <conditionalFormatting sqref="L8:O8">
    <cfRule type="cellIs" dxfId="0" priority="7" operator="equal">
      <formula>0</formula>
    </cfRule>
  </conditionalFormatting>
  <hyperlinks>
    <hyperlink ref="A8" r:id="rId1" display="http://creativecommons.org/licenses/by-sa/4.0/" xr:uid="{48AA680C-6C4B-4CA0-970F-EAE85C9C4D33}"/>
    <hyperlink ref="A8:O8" r:id="rId2" display="This document, is a derivative of &quot;CIS Controls Initial Assessment Tool&quot; by AuditScripts, used under CC BY. This document is licensed under CC BY by Improsec A/S." xr:uid="{E8D3E7A5-9377-41D9-81DE-22D478FE4679}"/>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Dashboard</vt:lpstr>
      <vt:lpstr>Controls V8</vt:lpstr>
      <vt:lpstr>Calculations</vt:lpstr>
      <vt:lpstr>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2022-11-23T10:20:54Z</dcterms:created>
  <dcterms:modified xsi:type="dcterms:W3CDTF">2022-11-23T10:24:40Z</dcterms:modified>
</cp:coreProperties>
</file>