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3"/>
    <sheet name="Exercises" sheetId="2" state="visible" r:id="rId4"/>
    <sheet name="Output" sheetId="3" state="visible" r:id="rId5"/>
  </sheets>
  <definedNames>
    <definedName function="false" hidden="false" localSheetId="0" name="_2" vbProcedure="false">Sheet1!$A$1:$A$115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Insert Your Company Name</t>
        </r>
      </text>
    </comment>
    <comment ref="C2" authorId="0">
      <text>
        <r>
          <rPr>
            <sz val="10"/>
            <rFont val="Arial"/>
            <family val="2"/>
          </rPr>
          <t xml:space="preserve">Insert Your Office Address</t>
        </r>
      </text>
    </comment>
  </commentList>
</comments>
</file>

<file path=xl/sharedStrings.xml><?xml version="1.0" encoding="utf-8"?>
<sst xmlns="http://schemas.openxmlformats.org/spreadsheetml/2006/main" count="470" uniqueCount="189">
  <si>
    <t xml:space="preserve">Company Name:</t>
  </si>
  <si>
    <t xml:space="preserve">SMVITM</t>
  </si>
  <si>
    <t xml:space="preserve">Address:</t>
  </si>
  <si>
    <t xml:space="preserve">Udupi</t>
  </si>
  <si>
    <t xml:space="preserve">Salary Sheet For The Month Of</t>
  </si>
  <si>
    <t xml:space="preserve">February</t>
  </si>
  <si>
    <t xml:space="preserve">Working Days:</t>
  </si>
  <si>
    <t xml:space="preserve">Allowed Leaves:</t>
  </si>
  <si>
    <t xml:space="preserve">Sr. No.</t>
  </si>
  <si>
    <t xml:space="preserve">Emp. Code</t>
  </si>
  <si>
    <t xml:space="preserve">Employee Name</t>
  </si>
  <si>
    <t xml:space="preserve">Date of Joining</t>
  </si>
  <si>
    <t xml:space="preserve">Designation</t>
  </si>
  <si>
    <t xml:space="preserve">Department</t>
  </si>
  <si>
    <t xml:space="preserve">Location</t>
  </si>
  <si>
    <t xml:space="preserve">Gender</t>
  </si>
  <si>
    <t xml:space="preserve">Salary</t>
  </si>
  <si>
    <t xml:space="preserve">City</t>
  </si>
  <si>
    <t xml:space="preserve">State</t>
  </si>
  <si>
    <t xml:space="preserve">MW01</t>
  </si>
  <si>
    <t xml:space="preserve">Astha Puri</t>
  </si>
  <si>
    <t xml:space="preserve">Developer</t>
  </si>
  <si>
    <t xml:space="preserve">HR</t>
  </si>
  <si>
    <t xml:space="preserve"> Karnataka</t>
  </si>
  <si>
    <t xml:space="preserve">Female</t>
  </si>
  <si>
    <t xml:space="preserve">MW02</t>
  </si>
  <si>
    <t xml:space="preserve">Bijal Pande</t>
  </si>
  <si>
    <t xml:space="preserve">Graphic Designer</t>
  </si>
  <si>
    <t xml:space="preserve">R&amp;D</t>
  </si>
  <si>
    <t xml:space="preserve">Mangalore</t>
  </si>
  <si>
    <t xml:space="preserve">MW03</t>
  </si>
  <si>
    <t xml:space="preserve">Chirag Sharma</t>
  </si>
  <si>
    <t xml:space="preserve">Sr. Developer</t>
  </si>
  <si>
    <t xml:space="preserve">Development</t>
  </si>
  <si>
    <t xml:space="preserve">Honnavar</t>
  </si>
  <si>
    <t xml:space="preserve">Male</t>
  </si>
  <si>
    <t xml:space="preserve">MW04</t>
  </si>
  <si>
    <t xml:space="preserve">Divya Soni</t>
  </si>
  <si>
    <t xml:space="preserve">Quality Control</t>
  </si>
  <si>
    <t xml:space="preserve">Pune</t>
  </si>
  <si>
    <t xml:space="preserve"> Maharashtra</t>
  </si>
  <si>
    <t xml:space="preserve">MW05</t>
  </si>
  <si>
    <t xml:space="preserve">Erum Rastogi</t>
  </si>
  <si>
    <t xml:space="preserve">Office Admin</t>
  </si>
  <si>
    <t xml:space="preserve">Marketing</t>
  </si>
  <si>
    <t xml:space="preserve">Mumbai</t>
  </si>
  <si>
    <t xml:space="preserve">MW06</t>
  </si>
  <si>
    <t xml:space="preserve">Farhan Patel</t>
  </si>
  <si>
    <t xml:space="preserve">Finance</t>
  </si>
  <si>
    <t xml:space="preserve">Bhopal</t>
  </si>
  <si>
    <t xml:space="preserve"> Madhya Pradesh</t>
  </si>
  <si>
    <t xml:space="preserve">MW07</t>
  </si>
  <si>
    <t xml:space="preserve">Geet Sahu</t>
  </si>
  <si>
    <t xml:space="preserve">Sr. Accountant</t>
  </si>
  <si>
    <t xml:space="preserve">MW08</t>
  </si>
  <si>
    <t xml:space="preserve">Himesh Surya</t>
  </si>
  <si>
    <t xml:space="preserve">Jr. Accountant</t>
  </si>
  <si>
    <t xml:space="preserve">Kolkata</t>
  </si>
  <si>
    <t xml:space="preserve"> West Bengal</t>
  </si>
  <si>
    <t xml:space="preserve">MW09</t>
  </si>
  <si>
    <t xml:space="preserve">Supriya</t>
  </si>
  <si>
    <t xml:space="preserve">Ahmedabad</t>
  </si>
  <si>
    <t xml:space="preserve"> Gujarat</t>
  </si>
  <si>
    <t xml:space="preserve">MW10</t>
  </si>
  <si>
    <t xml:space="preserve">Sharadhi</t>
  </si>
  <si>
    <t xml:space="preserve">Kanpur</t>
  </si>
  <si>
    <t xml:space="preserve"> Uttar Pradesh</t>
  </si>
  <si>
    <t xml:space="preserve">MW11</t>
  </si>
  <si>
    <t xml:space="preserve">Raghu</t>
  </si>
  <si>
    <t xml:space="preserve">Surat</t>
  </si>
  <si>
    <t xml:space="preserve">MW12</t>
  </si>
  <si>
    <t xml:space="preserve">Indira</t>
  </si>
  <si>
    <t xml:space="preserve">Thane</t>
  </si>
  <si>
    <t xml:space="preserve">MW13</t>
  </si>
  <si>
    <t xml:space="preserve">Shane</t>
  </si>
  <si>
    <t xml:space="preserve">MW14</t>
  </si>
  <si>
    <t xml:space="preserve">Imran Abha</t>
  </si>
  <si>
    <t xml:space="preserve">Administration</t>
  </si>
  <si>
    <t xml:space="preserve">Chennai</t>
  </si>
  <si>
    <t xml:space="preserve"> Tamil Nadu</t>
  </si>
  <si>
    <t xml:space="preserve">MW15</t>
  </si>
  <si>
    <t xml:space="preserve">Jitendra Pande</t>
  </si>
  <si>
    <t xml:space="preserve">HR Head</t>
  </si>
  <si>
    <t xml:space="preserve">Bangalore</t>
  </si>
  <si>
    <t xml:space="preserve">MW16</t>
  </si>
  <si>
    <t xml:space="preserve">Kailash Rane</t>
  </si>
  <si>
    <t xml:space="preserve">Manager</t>
  </si>
  <si>
    <t xml:space="preserve">Hyderabad</t>
  </si>
  <si>
    <t xml:space="preserve"> Telangana</t>
  </si>
  <si>
    <t xml:space="preserve">MW17</t>
  </si>
  <si>
    <t xml:space="preserve">Luv Patel</t>
  </si>
  <si>
    <t xml:space="preserve">Delivery Boy</t>
  </si>
  <si>
    <t xml:space="preserve">MW18</t>
  </si>
  <si>
    <t xml:space="preserve">Manoj Bhide</t>
  </si>
  <si>
    <t xml:space="preserve">Peon</t>
  </si>
  <si>
    <t xml:space="preserve">MW19</t>
  </si>
  <si>
    <t xml:space="preserve">Nancy Pastor</t>
  </si>
  <si>
    <t xml:space="preserve">MW20</t>
  </si>
  <si>
    <t xml:space="preserve">Omar Shaikh</t>
  </si>
  <si>
    <t xml:space="preserve">Jaipur</t>
  </si>
  <si>
    <t xml:space="preserve"> Rajasthan</t>
  </si>
  <si>
    <t xml:space="preserve">MW21</t>
  </si>
  <si>
    <t xml:space="preserve">Preetam Chavla</t>
  </si>
  <si>
    <t xml:space="preserve">Sales</t>
  </si>
  <si>
    <t xml:space="preserve">Lucknow</t>
  </si>
  <si>
    <t xml:space="preserve">MW22</t>
  </si>
  <si>
    <t xml:space="preserve">Ram Vihaan</t>
  </si>
  <si>
    <t xml:space="preserve">MW23</t>
  </si>
  <si>
    <t xml:space="preserve">Sunil Upadhay</t>
  </si>
  <si>
    <t xml:space="preserve">Nagpur</t>
  </si>
  <si>
    <t xml:space="preserve">MW24</t>
  </si>
  <si>
    <t xml:space="preserve">Tirth Chobe</t>
  </si>
  <si>
    <t xml:space="preserve">Indore</t>
  </si>
  <si>
    <t xml:space="preserve">MW25</t>
  </si>
  <si>
    <t xml:space="preserve">Umesh Bajrang</t>
  </si>
  <si>
    <t xml:space="preserve">Salary Summary of </t>
  </si>
  <si>
    <t xml:space="preserve">Employees</t>
  </si>
  <si>
    <t xml:space="preserve">Maximum Salary</t>
  </si>
  <si>
    <t xml:space="preserve">Minimum Salary</t>
  </si>
  <si>
    <t xml:space="preserve">Average Salay</t>
  </si>
  <si>
    <t xml:space="preserve">5th Smallest Salary</t>
  </si>
  <si>
    <t xml:space="preserve">5th Largest Salary</t>
  </si>
  <si>
    <t xml:space="preserve">Number of Employees Having Salary More than 90th Percentile</t>
  </si>
  <si>
    <t xml:space="preserve">3•†‹5'+ÿZ_x0003_ÌzQ</t>
  </si>
  <si>
    <t xml:space="preserve">”T£³I±¾_x0001_Áð¯I_x0001_vt]K&amp;_x0013_â«¢³_x000b_#Úvö5-¥|¦ˆ_x0018_„ã#4b3q€Áý:TAŸ1•pãa*‚~ë9mm3å_x0016_ç4éŠ—b_x0006_gÇ1KBœ–[¢Y&amp;[¸)H¹_x000c_æ­ _x001e_èV*»Qîüª˜”¿ UŠaü?SEï'p_x0005_±&gt;Ö_x001e_ðávX`¤3¥íq¡B_x000e_U(	©ß_x0017_Ð8˜Ú_x0001_Ñ_x0002_W¼0</t>
  </si>
  <si>
    <t xml:space="preserve">A_x0005_wÔæ¿ ‡ú¿Í9KÃ¤5œ$Õ_x0001_</t>
  </si>
  <si>
    <t xml:space="preserve"> °_x001f_©P_x0010_²_x000f_eÉDß)ÄjéÞeI²”‰¨‚¸2±bÈ!aC]_x0003_›zo÷P_x0008_¡nªIZ_x0006__x000c_îdü¹ïi_x0006__x0002_Ýä_x0014_óÍ©dùÞksàŸî|l2ƒRn_x001d_6</t>
  </si>
  <si>
    <t xml:space="preserve">Mfÿ\Ä¼=Xìªv½Yží½EEôÄ¢ÍªgY_x0001_Ì</t>
  </si>
  <si>
    <t xml:space="preserve">[A+Mû×_x0014_áœ[­­XK_x001a_¯52áÀ‹Ë_x001a_Ã`Þ_x0010_%p‘„ô_x001f_Øÿ¨ð™ýà¡7Ô!?€ÚŠàû…&amp;_x0006_a_x0003_Q}É6_x001e_H_x0017_H;8‚ÆÉ_x000e_Ú`Ò¤¬iÓÖI[-Û¬/¸ÓÍùž0¶–ì,þ&gt;§±óæÌeçäâE_x001a_;µ°ck;¶ÒÔàÙ“)</t>
  </si>
  <si>
    <t xml:space="preserve">C“ì c_x001c_c¾”_x0015_?fñÑ}pô_x000e_|6˜1%M0Á§*¡‡_x001e_˜&lt;€ä·_x001c_ÍÒ­¿ÿÿ_x0003_PK_x0003__x0004__x0014__x0006__x0008_!¼?ðâb_x0006_Ã5</t>
  </si>
  <si>
    <t xml:space="preserve">xl/styles.xmlì[Ýn£F_x0014_¾¯Ôw@¤êÕ:`Çv 5^5ÉZZi»ª”TªÔô_x0002_óc_x0016__x0018__x0017_pÖÞUoúV}&gt;IÏÌ€_x0001_‰_x0007_›Ù8Ýra_x000f_0søÎ™ó7‡aôz_x0015__x0006_Ê£_x0017_'_x0008_G–Ú=×UÅ‹_x001c_ì¢hf©¿ÜO:†ª$©_x001d_¹v€#ÏR×^¢¾_x001e_ûÍ(I×w7÷¼T_x0001__x0012_Qb©ó4]\iZâÌ½ÐNÎñÂ‹àŽãÐNá4žiÉ"öl7!ƒÂ@ëéúP_x000b_m_x0014_©ŒÂUèˆ_x0010_	íøÃrÑqp¸°S4E_x0001_J×”–ª„ÎÕÛY„c{_x001a_ÔU·o;9mzÂ‘_x000f_‘_x0013_ã_x0004_ûé9Ó°ï#ÇãQšš©_x0001_¥ñ(Z†“0M_x0014__x0007_/£ÔR{›K</t>
  </si>
  <si>
    <t xml:space="preserve">»óÖ_x0005__x0011__x000e_ûªÂ˜¾Á.Àøþ%Nøç¯¿YãA9{uv¦«ZN®2vX_x001d_ûÛw‰¡ë¿»p&lt;¼zPB8_x001e__x0014_Ö^ÃA¨h_x0019_ªñÈÇQ_x0001_nœ_x0013__x0001_\}ˆðÇhBn_x0001_8@LzGÉ'åÑ_x000e_àJ—Ðpp€c%…‰_x0003_ÀôJd‡_x001e_ëqc_x0007_h_x001a_#ÒÍ·C_x0014_¬Ùå_x001e_¹@ç:ë_x0017_"&lt;_x0005_ÄžÀ~§¤×s&lt;«O |!¾¨,¾Ì³Ì‚-_x0014_¹ÞÊ_x0003_•3¶fìÞžãÐ&amp;_x001d_¹	ÓØ¬Ð¿_x0004_î£ Ø¨ó(_x0007_\_x0018_À°R/Ž&amp;p¢díûõ_x0002_T#_x0002__x001f_@èj¬ßžÞ³Ø^w{_x0003_ñ_x0001_	_x000e_KPÌnÊ</t>
  </si>
  <si>
    <t xml:space="preserve">y¡*)"_x0006_§Ÿ_x000f_L8._x000c_sØ3®Þ7(ñiÖ}#_x0010_0A_x0002_²Ä†(äý_x0008_._x0001_€Ñ_x001d__x001a_†aö/ºý&gt;{ù_x0008_Ìg—_x0001_¸¦|_x0016_Ž–_x0001_Õ_x001f_Ð¿)Ž]ˆ=¹Cíš0ùìÚx_x0014_x~</t>
  </si>
  <si>
    <t xml:space="preserve">³_x0018_£Ùœü§x_x0001_¿Sœ¦à©Ç#_x0017_Ù3_x001c_Ù_x0001_4µ|DþOFBÐ‚ød©é_x001c_âKî_x0008_¶_x0015_„tÌž ÔŸb¡P„º_x0003_ä_x001c_±PÆ\û¼1é	A_x0005__x0019_ Pá	x¡bnÈ_x001b_ˆ„M¸Ð¸¦º_x0011_z.Z†·6$[Ä£²àô_x001f_ÓÉ&lt;Ê _x0013_qLÀ¤¨+=TÜBãNÌæ…0—Â_x0007_ˆ_x0011_\§%Ëv±'_x0004_%—‡4OL_x0003_*ö_x0019_Ï¦–:C‡ƒæ–¥¹Ï¹Ü3b_x000f_ü#ö)</t>
  </si>
  <si>
    <t xml:space="preserve">?¢iØƒ¸Äã_x0013_JÅÃ_x0007__x001c_`P1ž_x0018_œÿ5`Ë:öiÀv""ª¸ùü?—ÀÅÝªÞ6_x0001_“­‘`ÉåxApGÖF¿úÅº_x000b_2Ä•_*DA_x0015__x0014_</t>
  </si>
  <si>
    <t xml:space="preserve">H=‹4¡_x000e_5Ù_x0012_‹3Z™_x001a_£]"Û'Ë¹æt••¿y@ÓÑ]¨ze£_x0015_{±_x0008_Ö×t…IŠZìüÇÍ¢Ð#Õ_x0004_R_x000c_ƒÚ_x0016_;Uæ8FŸ€gR_x0014_sà¾ÇjY+¿9_x000b_O€™Õ±_x0004_£rAC_x0005_±_x0010_4Gm_x0002_(_x000b_†&amp;09ÅÙ1ì’2pŠ_x001c__x0019__x0002_øZ@’ˆ©òrTˆ©²I#FÃéTV3~Úà8=x¿_x000c_§^&lt;¡õõB_x0003_Z_x0010_õ\_x0008_8</t>
  </si>
  <si>
    <t xml:space="preserve">¨!UÍ³_x0005_´™±òRß)j_x0001_`}_'È_x0003_ç]H{9¡¾@í½” _x0018__x0007_Ê\@9qPl`øöø¯_x0012_šR_x0014_ƒ²})ŠAŸ-«’_x0014_Ævš½Žr_x0012_Û­£…_x001c_·£9p¼/m:ú_x0019_%Y“æ®ÔŒ{F_x000b_^¶©_x001e_Ôa“aCÍ"€*p0w«Bk‚åR¯})Ã!jP(nƒ\˜®·iÉƒK[J_x0018_JfÒÉkeò…A×L¾$_x0007_Æg2ÊÇØ^Ü{+šöïôo»§¢âa#‡d_x0007_ÜXU*øà</t>
  </si>
  <si>
    <t xml:space="preserve">çIãƒ_x0012_²_x0001_R'{ºó{_x0014_&lt;²_x001f_¥²2o}_x0019_Û_x0014_Þ©8ªFÖÝ+b&gt;4Kù•tñ&gt;U_x0014_é_x000e_éÆ%¶€­s«¢1õ„Üª_x0010__¢K›Så«.Uãü]M_x0018_&lt;¾Å’ËÆ9Pevê¸€ëU¿³ÍÅv_x0012__</t>
  </si>
  <si>
    <t xml:space="preserve">¥$ŸÏ_x0012_lp_%c_x0003_Ó«_x0012_mÝ™±XÊ§_x0002_û¢C-d¸!_x0019_r³4\DÌœeµ.æ—ˆ¹uÕ_x001f_š[‡,ßÛ×_x000c_.þµ®Í­‹™¯×¶_x0011_Ä8G°S“ƒoÇ« _x0016__x001d_±üuØKTÝö1Ë—ó¡æV— Ëqj­­_x000e_žœ_x000c_¢1&lt;Rž”_x0001_¢")“#½²/¨KS›TgêÐË_x0011_î¡èé{}x“_Ú.PÙ,°yí¯ïD,õ=y	_x0019_”2Ìé_x0012__x0005_°[|ó_x001e_¿Ø(4ÝU±õ€î¦JÉ_x0007_;tSÂæ)_x001e_ºžo/ƒô~sÓR‹öOt+H3ëõ3zÄ)%a©E›õ¢ßL@õì]_x0002_»½á_YÆÈR?¿¹¾4oßLz_x001d_C¿6:ý_x000b_oÐ1_x0007_×·Aÿæúövbê=ýæOà‰|Ýt_x0005_ßÒ_x001c_ñõ_x0010_ýÊ	^ýwûWIß_x0018_Å_x0019_³_x0019_ø»âš¥–NÞ‘½ïôã_x000e_</t>
  </si>
  <si>
    <t xml:space="preserve">`Ã›ãœ	-Ù|}5þ_x0017_ÿÿ_x0003_PK_x0003__x0004__x0014__x0006__x0008_!b?¬ï¥_x0001_€_x0003__x0010__x0008__x0001_docProps/app.xml ¢_x0004__x0001_( _x0001_œ“MoÛ0_x000c_†ï_x0003_ö_x001f__x000c_Ý_x001b_9ý_x0018_†@V1¤_x001d_zØÐN»3+Ó±PE_x0012_$Æˆ÷ë'ÇHbw9õFò¥_?_x0014_%q¿ßš¬Å_x0010_µ³_x0005_›Ïr–¡U®ÒvS°—õÏ«ï,‹_x0004_¶_x0002_ã,_x0016_¬ÃÈîå×/b_x0015_œÇ@_x001a_c–,l,XCä_x0017_œGÕà_x0016_â,É6)µ_x000b_[ ”†</t>
  </si>
  <si>
    <t xml:space="preserve">wu­_x0015_&gt;8µÛ¢%~çß8î	m…Õ•?_x0019_²ÁqÑÒgM+§z¾øºî|_x0002_–â‡÷F+ 4¥ü­UpÑÕ”=î_x0015__x001a_ÁÇ¢Ht%ª]ÐÔÉ\ðq*J_x0005__x0006_—ÉXÖ`"</t>
  </si>
  <si>
    <t xml:space="preserve">~.ˆ'„þÐV C”¢¥E‹Š\È¢þ›Žíšeo_x0010_±Ç)X_x000b_Aƒ¥„Õ·</t>
  </si>
  <si>
    <t xml:space="preserve">É!6&gt;R\x</t>
  </si>
  <si>
    <t xml:space="preserve">"EÁSÃP&lt;„ãÞq¬oåÝ¡!_x0005_ÓÆÞ`IÂ_x0014_q­É`|®W_x0010_è_x0002_ñÝ˜øÀ0ð_x000e_8eÏ7_x001f_óH_x001f_÷_x0018_”Ž8¡?©Ï;ò;ºøa	_x0006_BwYêw3–&amp;ƒ}_x0018_eé¶_x001e_l—&amp;&gt;E¿´}/~í_x001e_€ð¸½iQ”</t>
  </si>
  <si>
    <t xml:space="preserve">_x0004_¬ÒÂú¹ žÒâ‚éM–</t>
  </si>
  <si>
    <t xml:space="preserve">Ø</t>
  </si>
  <si>
    <t xml:space="preserve">VÇžÿ…þ®½_x000e__x000f_JÎogùMž®Ñ¨&amp;øùéÈÿÿ_x0003_PK_x0003__x0004__x0014__x0006__x0008_!Áß°_x000e_?_x0001_Q_x0002__x0011__x0008__x0001_docProps/core.xml ¢_x0004__x0001_( _x0001_|’_KÃ0_x0014_Åß_x0005_¿CÉ{›dÓ¡¡í@eO_x000e__x0004_+Šo!¹ÛŠÍ_x001f_’h·ooÚnµƒ!ä%÷œû»'—äË½j’_x001f_p¾6º@4#(_x0001_-Œ¬õ¶@oÕ*½C‰_x000f_\KÞ_x0018_</t>
  </si>
  <si>
    <t xml:space="preserve">_x0005_:€GËòú*_x0017_–	ãàÅ_x0019__x000b_.Ôà“HÒž	[ ]_x0008_–aìÅ_x000e__x0014_÷Ytè(nŒS&lt;Ä«ÛbËÅ_x0017_ß_x0002_ž_x0011_²À</t>
  </si>
  <si>
    <t xml:space="preserve">_x0002_—&lt;pÜ_x0001_S;_x0012_Ñ_x0011_)Åˆ´ß®é_x0001_R`h@_x000e__x001e_ÓŒâ?o§üÅ†^™8U_x001d__x000e_6¾é_x0018_wÊ–b_x0010_G÷Þ×£±mÛ¬÷1b~Š?ÖÏ¯ýSÓZw»_x0012_€Ê\</t>
  </si>
  <si>
    <t xml:space="preserve">&amp;_x001c_ð`\™ãé%.®á&gt;¬ãŽ75È‡CÔ/Ô¤èã_x000e__x0010_I_x000c_À†¸'å}þøT­PÙí0%÷)]T„°þ|v#Ïú»@CA_x001d__x0007_ÿKœÝ¤„¦”TtÎè-£tB&lt;_x0001_†ÜçŸ ü_x0005_ÿÿ_x0003_PK_x0003__x0004__x0014__x0006__x0008_!Èÿ1&gt;é_x0002__x0002__x0010_xl/calcChain.xmld‘ËNÃ0_x0010_E÷Hüƒ5{ê¤†òPœ.*ºÈ_x001a_&gt;Àr¦M$?"ÛBð÷Œj_x001a__x0012_w™“¹£{ÆÍþÛ_x001a_ö…!ŽÞI¨7_x0015_0tÚ÷£;Køü8&gt;¼‹I¹^_x0019_ïPÂ_x000f_FØ·÷wVF_x001f__x0006_5:F_x001b_\”0¤4½q_x001e_õ€VÅŸÐÑŸ“_x000f_V%ú_x000c_g_x001e_§€ª_x0003_b²†o«jÇ--€¶Ñ,H8&lt;_x0002__x001b_%&lt;_x0001_3Ô_x0004_ø_x0015_‹?&lt;ƒm	(r	Î_x0013_»_x0012_&lt;—€´Ö‘×_x0012_ÔtŠõH]ß²ÊûÍÞkf-Õ‰&lt;Hn+ÙNä¦bÖïD–Y’ì»$ùtK’¯öOŽ"w½_x0010_&gt;¿^û_x000b_ÿÿ_x0003_PK_x0003__x0004__x0014__x0006__x0008_!çñ’Ø_x001e__x0001_=_x0002__x0010_xl/comments1.xmlÄPAjÃ0_x0010_¼_x0017_ú_x0007_¡{#Ç‡’_x0016_K!_x0004__x0002_Ðö_x001e_zÜZëX`­ŒV	N__%Ž{(ô\_x0010_bg4;3¨Z_x000e_¾_x0013_'Œì_x0002_i9Ÿ_x0015_R ÕÁ::hù¾ß&lt;,¤à_x0004_d¡_x000b_„Zž‘åÒÜßUuð_x001e_)±È_x0006_ÄZ¶)õÏJqÝ¢_x0007_ž…_x001e_)¿4!zH_x0019_Æƒâ&gt;"Xn_x0011_“ïTY_x0014_Êƒ#i*8¦6Dž_x0006_³ºâJ¼™†,¸¥î_x001c_§_x001f_ "6Z®çRŒú­Õ²È®	‡,Šù¼åëS™Š¿Ä	:-Ÿd_x0006_uèB_x0014_Ž,_x000e_˜7_x0016_ó_x000b__x0019_7Ò(ÚC_x001b_&lt;\È_x0006_¼ëÎ#[^_x0008_uuLfKŒ1‰pŒb_x001d_|_x000f_t_x0016_/à±R9XåP5vP·Ú¿+—ÿ[ùµi\bemDæ¿KOõÇ_Ÿ_x0010_›oÿÿ_x0003_PK_x0003__x0004__x0014__x0006__x0008_!›×)_x001d_&lt;Ü'xl/printerSettings/printerSettings1.binb _x0010_0²p1ß_x0001_šÁ|œ‘‘“a_x0016_·	G</t>
  </si>
  <si>
    <t xml:space="preserve">ÅÂ_x0010_Á_x0004__x0012_abF_x0006_G_x0006__x0013_</t>
  </si>
  <si>
    <t xml:space="preserve">íÁ¦_x001d_d:_x0013_Ø_x0006__x0008_®_x0006_ÿÿ_x0003_PK_x0001__x0002_-_x0014__x0006__x0008_!IœÅ3°_x0001_„_x0008__x0013_[Content_Types].xmlPK_x0001__x0002_-_x0014__x0006__x0008_!µU0#õL_x0002__x000b_é_x0003__rels/.relsPK_x0001__x0002_-_x0014__x0006__x0008_!EË&lt;»/_x0001_s_x0005__x001a__x000f__x0007_xl/_rels/workbook.xml.relsPK_x0001__x0002_-_x0014__x0006__x0008_!†ØÚ„Þ_x0001_r_x0003__x000f_~	xl/workbook.xmlPK_x0001__x0002_-_x0014__x0006__x0008_!¾_x0016_\&lt;Þ_x0001_ÿ_x0004__x0018_‰_x000b_xl/worksheets/sheet4.xmlPK_x0001__x0002_-_x0014__x0006__x0008_!Õ8;=ð]_x0002_#</t>
  </si>
  <si>
    <t xml:space="preserve">xl/worksheets/_rels/sheet3.xml.relsPK_x0001__x0002_-_x0014__x0006__x0008_!¡c¥q_x0003_u_x000b__x0018_Î_x000e_xl/worksheets/sheet2.xmlPK_x0001__x0002_-_x0014__x0006__x0008_!u¡%</t>
  </si>
  <si>
    <t xml:space="preserve">G_x000e_ÞA_x0018_u_x0012_xl/worksheets/sheet3.xmlPK_x0001__x0002_-_x0014__x0006__x0008_!3ý%}”_x0002_e_x0007__x001b_ò xl/drawings/vmlDrawing1.vmlPK_x0001__x0002_-_x0014__x0006__x0008_!%¢Áè¬_x0001_û_x0002__x0018_¿#xl/worksheets/sheet1.xmlPK_x0001__x0002_-_x0014__x0006__x0008_!ð</t>
  </si>
  <si>
    <t xml:space="preserve">.²G_x0006_=_x0013__x0014_¡%xl/sharedStrings.xmlPK_x0001__x0002_-_x0014__x0006__x0008_!Tiò™Å_x0002_</t>
  </si>
  <si>
    <t xml:space="preserve">	_x0018__x001a_,xl/worksheets/sheet5.xmlPK_x0001__x0002_-_x0014__x0006__x0008_!ûb¥m”_x0006_§_x001b__x0013__x0015_/xl/theme/theme1.xmlPK_x0001__x0002_-_x0014__x0006__x0008_!¼?ðâb_x0006_Ã5</t>
  </si>
  <si>
    <t xml:space="preserve">Ú5xl/styles.xmlPK_x0001__x0002_-_x0014__x0006__x0008_!b?¬ï¥_x0001_€_x0003__x0010_g&lt;docProps/app.xmlPK_x0001__x0002_-_x0014__x0006__x0008_!Áß°_x000e_?_x0001_Q_x0002__x0011_B?docProps/core.xmlPK_x0001__x0002_-_x0014__x0006__x0008_!Èÿ1&gt;é_x0002__x0002__x0010_¸Axl/calcChain.xmlPK_x0001__x0002_-_x0014__x0006__x0008_!çñ’Ø_x001e__x0001_=_x0002__x0010_ÏBxl/comments1.xmlPK_x0001__x0002_-_x0014__x0006__x0008_!›×)_x001d_&lt;Ü'_x001b_Dxl/printerSettings/printerSettings1.binPK_x0005__x0006__x0013__x0013__x0003__x0005_œD</t>
  </si>
  <si>
    <t xml:space="preserve">Exercises</t>
  </si>
  <si>
    <t xml:space="preserve">V. Cleaning Data with Text Functions: use of UPPER and LOWER, TRIM function, Concatenate. 
VI. Cleaning Data Containing Date and Time Values: use of DATEVALUE function, DATEDIF, TIMEVALUE functions.
VII. Conditional Formatting: formatting, parsing, and highlighting data in spreadsheets during data analysis.</t>
  </si>
  <si>
    <t xml:space="preserve">Display All employee Names with Upper case letters and add two additional trailing spaces</t>
  </si>
  <si>
    <t xml:space="preserve">Display Employee code with Lower case letter</t>
  </si>
  <si>
    <t xml:space="preserve">Remove the additional Trailing spaces from the employee names using the TRIM function</t>
  </si>
  <si>
    <t xml:space="preserve">Count the Number of Characters in each employee's name before and after applying the TRIM function (Using LEN function)</t>
  </si>
  <si>
    <t xml:space="preserve">Display City and State together in one column and separate it by the comma using the Concatenate function under the Column "STATE/CITY".</t>
  </si>
  <si>
    <t xml:space="preserve">Display the respective date value for each DOJ</t>
  </si>
  <si>
    <t xml:space="preserve">Find out the number of days and number of years each employee has experienced in the company</t>
  </si>
  <si>
    <t xml:space="preserve">Find out the number of months each employee has experience in the company Using the DATEDIF function</t>
  </si>
  <si>
    <t xml:space="preserve">Find out the time value of Current time using TIME VALUE</t>
  </si>
  <si>
    <t xml:space="preserve">Highlight the DOJ is greater than 01-01-2011.</t>
  </si>
  <si>
    <t xml:space="preserve">Separate State and City values of STATE/CITY column</t>
  </si>
  <si>
    <t xml:space="preserve">Represent salary variations using a bar format within the salary grid.</t>
  </si>
  <si>
    <t xml:space="preserve">Highlight employee names with a green font color whose salary exceeds Rs. 30,000.</t>
  </si>
  <si>
    <t xml:space="preserve">Highlight duplicate state names in blue color bold fornt.</t>
  </si>
  <si>
    <t xml:space="preserve">Ascribe Infotech</t>
  </si>
  <si>
    <t xml:space="preserve">Current Time</t>
  </si>
  <si>
    <t xml:space="preserve">Current Time Value</t>
  </si>
  <si>
    <t xml:space="preserve">emp. Code</t>
  </si>
  <si>
    <t xml:space="preserve">EMPLOYEE NAME</t>
  </si>
  <si>
    <t xml:space="preserve">EMP Name Without Trailing Spaces</t>
  </si>
  <si>
    <t xml:space="preserve">Number of Characters in EMP name</t>
  </si>
  <si>
    <t xml:space="preserve">Number of Characters in EMP name (After TRIMMING)</t>
  </si>
  <si>
    <t xml:space="preserve">LOCATION</t>
  </si>
  <si>
    <t xml:space="preserve">CITY</t>
  </si>
  <si>
    <t xml:space="preserve">STATE</t>
  </si>
  <si>
    <t xml:space="preserve">DATE VALUE of DOJ</t>
  </si>
  <si>
    <t xml:space="preserve">TODAY's DATE</t>
  </si>
  <si>
    <t xml:space="preserve">Experience in Days</t>
  </si>
  <si>
    <t xml:space="preserve">Ecperience in  Years</t>
  </si>
  <si>
    <t xml:space="preserve">Experience in Months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</si>
</sst>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[$-F800]dddd&quot;, &quot;mmmm\ dd&quot;, &quot;yyyy"/>
    <numFmt numFmtId="166" formatCode="&quot;₹ &quot;#,##0"/>
    <numFmt numFmtId="167" formatCode="dd/mm/yyyy\:hh:mm:ss"/>
    <numFmt numFmtId="168" formatCode="m/d/yyyy\ h:mm"/>
    <numFmt numFmtId="169" formatCode="General"/>
    <numFmt numFmtId="170" formatCode="#,##0"/>
    <numFmt numFmtId="171" formatCode="m/d/yyyy"/>
    <numFmt numFmtId="172" formatCode="[$-409]d\-mmm\-yy;@"/>
    <numFmt numFmtId="173" formatCode="0"/>
    <numFmt numFmtId="174" formatCode="[$-4009]dd/mm/yy;@"/>
    <numFmt numFmtId="175" formatCode="mm/dd/yy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  <font>
      <sz val="11"/>
      <color theme="1"/>
      <name val="Calibri"/>
      <family val="0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"/>
        <bgColor rgb="FFFFFFFF"/>
      </patternFill>
    </fill>
    <fill>
      <patternFill patternType="solid">
        <fgColor theme="9" tint="0.5999"/>
        <bgColor rgb="FFFFC7CE"/>
      </patternFill>
    </fill>
    <fill>
      <patternFill patternType="solid">
        <fgColor theme="3" tint="0.7999"/>
        <bgColor rgb="FFEBF1DE"/>
      </patternFill>
    </fill>
    <fill>
      <patternFill patternType="solid">
        <fgColor theme="3" tint="0.5999"/>
        <bgColor rgb="FF9999FF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 style="thin">
        <color rgb="FFFF0000"/>
      </left>
      <right/>
      <top style="thin">
        <color rgb="FFFF0000"/>
      </top>
      <bottom style="thin">
        <color rgb="FFFF0000"/>
      </bottom>
      <diagonal/>
    </border>
    <border diagonalUp="false" diagonalDown="false">
      <left/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/>
      <right style="thin">
        <color rgb="FFFF0000"/>
      </right>
      <top style="thin">
        <color rgb="FFFF0000"/>
      </top>
      <bottom style="thin"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/>
      <diagonal/>
    </border>
    <border diagonalUp="false" diagonalDown="false">
      <left style="thin">
        <color rgb="FFFF0000"/>
      </left>
      <right/>
      <top style="thin">
        <color rgb="FFFF0000"/>
      </top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Dashed"/>
      <right style="thin"/>
      <top/>
      <bottom style="thin"/>
      <diagonal/>
    </border>
    <border diagonalUp="false" diagonalDown="false">
      <left style="mediumDashed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>
        <color rgb="FFFF0000"/>
      </top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FF0000"/>
      </right>
      <top/>
      <bottom style="thin">
        <color rgb="FFFF0000"/>
      </bottom>
      <diagonal/>
    </border>
    <border diagonalUp="false" diagonalDown="false">
      <left/>
      <right/>
      <top style="thin">
        <color rgb="FFFF0000"/>
      </top>
      <bottom style="thin"/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0" fillId="0" borderId="10" xfId="0" applyFont="false" applyBorder="true" applyAlignment="true" applyProtection="false">
      <alignment horizontal="left" vertical="center" textRotation="0" wrapText="false" indent="1" shrinkToFit="false"/>
      <protection locked="true" hidden="false"/>
    </xf>
    <xf numFmtId="166" fontId="0" fillId="0" borderId="10" xfId="0" applyFont="false" applyBorder="true" applyAlignment="true" applyProtection="false">
      <alignment horizontal="left" vertical="center" textRotation="0" wrapText="false" indent="1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6" fontId="0" fillId="0" borderId="7" xfId="0" applyFont="fals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6" fontId="0" fillId="0" borderId="11" xfId="0" applyFont="fals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4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4" fillId="2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4" fillId="2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4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4" fillId="2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5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3" fontId="5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2" fontId="0" fillId="0" borderId="10" xfId="0" applyFont="false" applyBorder="true" applyAlignment="true" applyProtection="false">
      <alignment horizontal="left" vertical="center" textRotation="0" wrapText="false" indent="1" shrinkToFit="false"/>
      <protection locked="true" hidden="false"/>
    </xf>
    <xf numFmtId="173" fontId="0" fillId="0" borderId="8" xfId="0" applyFont="false" applyBorder="true" applyAlignment="true" applyProtection="false">
      <alignment horizontal="left" vertical="center" textRotation="0" wrapText="false" indent="1" shrinkToFit="false"/>
      <protection locked="true" hidden="false"/>
    </xf>
    <xf numFmtId="169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21" xfId="0" applyFont="false" applyBorder="true" applyAlignment="true" applyProtection="false">
      <alignment horizontal="left" vertical="center" textRotation="0" wrapText="false" indent="1" shrinkToFit="false"/>
      <protection locked="true" hidden="false"/>
    </xf>
    <xf numFmtId="173" fontId="0" fillId="0" borderId="22" xfId="0" applyFont="false" applyBorder="true" applyAlignment="true" applyProtection="false">
      <alignment horizontal="left" vertical="center" textRotation="0" wrapText="false" indent="1" shrinkToFit="false"/>
      <protection locked="true" hidden="false"/>
    </xf>
    <xf numFmtId="173" fontId="5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ont>
        <b val="1"/>
        <i val="0"/>
        <color rgb="FF0070C0"/>
      </font>
    </dxf>
    <dxf>
      <font>
        <color rgb="FF9C0006"/>
      </font>
      <fill>
        <patternFill>
          <bgColor rgb="FFFFC7CE"/>
        </patternFill>
      </fill>
    </dxf>
    <dxf>
      <font>
        <b val="1"/>
        <i val="0"/>
        <color rgb="FF00B050"/>
      </font>
    </dxf>
    <dxf>
      <font>
        <b val="1"/>
        <i val="0"/>
        <strike val="0"/>
        <color rgb="FF00B050"/>
      </font>
    </dxf>
    <dxf>
      <font>
        <color rgb="FF00B05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EBF1DE"/>
      <rgbColor rgb="FFCCFFFF"/>
      <rgbColor rgb="FF660066"/>
      <rgbColor rgb="FFFF8080"/>
      <rgbColor rgb="FF0070C0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0.42"/>
    <col collapsed="false" customWidth="true" hidden="false" outlineLevel="0" max="3" min="3" style="0" width="16.29"/>
    <col collapsed="false" customWidth="true" hidden="false" outlineLevel="0" max="4" min="4" style="0" width="31.29"/>
    <col collapsed="false" customWidth="true" hidden="false" outlineLevel="0" max="5" min="5" style="0" width="17.57"/>
    <col collapsed="false" customWidth="true" hidden="false" outlineLevel="0" max="6" min="6" style="0" width="15.85"/>
    <col collapsed="false" customWidth="true" hidden="false" outlineLevel="0" max="7" min="7" style="0" width="13.15"/>
    <col collapsed="false" customWidth="true" hidden="false" outlineLevel="0" max="8" min="8" style="0" width="17.57"/>
    <col collapsed="false" customWidth="true" hidden="false" outlineLevel="0" max="9" min="9" style="0" width="8.86"/>
    <col collapsed="false" customWidth="true" hidden="false" outlineLevel="0" max="10" min="10" style="0" width="9.42"/>
    <col collapsed="false" customWidth="true" hidden="false" outlineLevel="0" max="11" min="11" style="0" width="18.42"/>
    <col collapsed="false" customWidth="true" hidden="false" outlineLevel="0" max="12" min="12" style="0" width="10.29"/>
  </cols>
  <sheetData>
    <row r="1" customFormat="false" ht="15" hidden="false" customHeight="false" outlineLevel="0" collapsed="false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</row>
    <row r="2" customFormat="false" ht="15" hidden="false" customHeight="false" outlineLevel="0" collapsed="false">
      <c r="A2" s="1" t="s">
        <v>2</v>
      </c>
      <c r="B2" s="1"/>
      <c r="C2" s="2" t="s">
        <v>3</v>
      </c>
      <c r="D2" s="2"/>
      <c r="E2" s="2"/>
      <c r="F2" s="2"/>
      <c r="G2" s="2"/>
      <c r="H2" s="2"/>
      <c r="I2" s="2"/>
      <c r="J2" s="2"/>
    </row>
    <row r="3" customFormat="false" ht="15" hidden="false" customHeight="false" outlineLevel="0" collapsed="false">
      <c r="A3" s="3" t="s">
        <v>4</v>
      </c>
      <c r="B3" s="3"/>
      <c r="C3" s="3"/>
      <c r="D3" s="3"/>
      <c r="E3" s="3"/>
      <c r="F3" s="3"/>
      <c r="G3" s="3"/>
      <c r="H3" s="4" t="s">
        <v>5</v>
      </c>
      <c r="I3" s="2" t="n">
        <v>2023</v>
      </c>
      <c r="J3" s="2"/>
    </row>
    <row r="4" customFormat="false" ht="15" hidden="false" customHeight="false" outlineLevel="0" collapsed="false">
      <c r="A4" s="5" t="s">
        <v>6</v>
      </c>
      <c r="B4" s="5"/>
      <c r="C4" s="5"/>
      <c r="D4" s="5"/>
      <c r="E4" s="5"/>
      <c r="F4" s="6" t="n">
        <v>28</v>
      </c>
      <c r="G4" s="6"/>
      <c r="H4" s="7" t="s">
        <v>7</v>
      </c>
      <c r="I4" s="8" t="n">
        <v>2</v>
      </c>
      <c r="J4" s="8"/>
    </row>
    <row r="5" customFormat="false" ht="15" hidden="false" customHeight="true" outlineLevel="0" collapsed="false">
      <c r="A5" s="9" t="s">
        <v>8</v>
      </c>
      <c r="B5" s="10" t="s">
        <v>9</v>
      </c>
      <c r="C5" s="9" t="s">
        <v>10</v>
      </c>
      <c r="D5" s="11" t="s">
        <v>11</v>
      </c>
      <c r="E5" s="10" t="s">
        <v>12</v>
      </c>
      <c r="F5" s="10" t="s">
        <v>13</v>
      </c>
      <c r="G5" s="12" t="s">
        <v>14</v>
      </c>
      <c r="H5" s="13"/>
      <c r="I5" s="10" t="s">
        <v>15</v>
      </c>
      <c r="J5" s="14" t="s">
        <v>16</v>
      </c>
    </row>
    <row r="6" customFormat="false" ht="15" hidden="false" customHeight="false" outlineLevel="0" collapsed="false">
      <c r="A6" s="15"/>
      <c r="B6" s="15"/>
      <c r="C6" s="15"/>
      <c r="D6" s="16"/>
      <c r="E6" s="15"/>
      <c r="F6" s="15"/>
      <c r="G6" s="17" t="s">
        <v>17</v>
      </c>
      <c r="H6" s="17" t="s">
        <v>18</v>
      </c>
      <c r="I6" s="15"/>
      <c r="J6" s="14"/>
    </row>
    <row r="7" customFormat="false" ht="15" hidden="false" customHeight="false" outlineLevel="0" collapsed="false">
      <c r="A7" s="18" t="n">
        <v>1</v>
      </c>
      <c r="B7" s="18" t="s">
        <v>19</v>
      </c>
      <c r="C7" s="19" t="s">
        <v>20</v>
      </c>
      <c r="D7" s="20" t="n">
        <v>41255</v>
      </c>
      <c r="E7" s="19" t="s">
        <v>21</v>
      </c>
      <c r="F7" s="19" t="s">
        <v>22</v>
      </c>
      <c r="G7" s="19" t="s">
        <v>3</v>
      </c>
      <c r="H7" s="19" t="s">
        <v>23</v>
      </c>
      <c r="I7" s="19" t="s">
        <v>24</v>
      </c>
      <c r="J7" s="21" t="n">
        <v>26000</v>
      </c>
      <c r="K7" s="22"/>
    </row>
    <row r="8" customFormat="false" ht="15" hidden="false" customHeight="false" outlineLevel="0" collapsed="false">
      <c r="A8" s="18" t="n">
        <v>2</v>
      </c>
      <c r="B8" s="18" t="s">
        <v>25</v>
      </c>
      <c r="C8" s="19" t="s">
        <v>26</v>
      </c>
      <c r="D8" s="20" t="n">
        <v>40461</v>
      </c>
      <c r="E8" s="19" t="s">
        <v>27</v>
      </c>
      <c r="F8" s="19" t="s">
        <v>28</v>
      </c>
      <c r="G8" s="19" t="s">
        <v>29</v>
      </c>
      <c r="H8" s="19" t="s">
        <v>23</v>
      </c>
      <c r="I8" s="19" t="s">
        <v>24</v>
      </c>
      <c r="J8" s="21" t="n">
        <v>15000</v>
      </c>
      <c r="K8" s="23"/>
    </row>
    <row r="9" customFormat="false" ht="15" hidden="false" customHeight="false" outlineLevel="0" collapsed="false">
      <c r="A9" s="18" t="n">
        <v>3</v>
      </c>
      <c r="B9" s="18" t="s">
        <v>30</v>
      </c>
      <c r="C9" s="19" t="s">
        <v>31</v>
      </c>
      <c r="D9" s="20" t="n">
        <v>40858</v>
      </c>
      <c r="E9" s="19" t="s">
        <v>32</v>
      </c>
      <c r="F9" s="19" t="s">
        <v>33</v>
      </c>
      <c r="G9" s="19" t="s">
        <v>34</v>
      </c>
      <c r="H9" s="19" t="s">
        <v>23</v>
      </c>
      <c r="I9" s="19" t="s">
        <v>35</v>
      </c>
      <c r="J9" s="21" t="n">
        <v>18000</v>
      </c>
    </row>
    <row r="10" customFormat="false" ht="15" hidden="false" customHeight="false" outlineLevel="0" collapsed="false">
      <c r="A10" s="18" t="n">
        <v>4</v>
      </c>
      <c r="B10" s="18" t="s">
        <v>36</v>
      </c>
      <c r="C10" s="19" t="s">
        <v>37</v>
      </c>
      <c r="D10" s="20" t="n">
        <v>40535</v>
      </c>
      <c r="E10" s="19" t="s">
        <v>27</v>
      </c>
      <c r="F10" s="19" t="s">
        <v>38</v>
      </c>
      <c r="G10" s="19" t="s">
        <v>39</v>
      </c>
      <c r="H10" s="19" t="s">
        <v>40</v>
      </c>
      <c r="I10" s="19" t="s">
        <v>24</v>
      </c>
      <c r="J10" s="21" t="n">
        <v>14500</v>
      </c>
    </row>
    <row r="11" customFormat="false" ht="15" hidden="false" customHeight="false" outlineLevel="0" collapsed="false">
      <c r="A11" s="18" t="n">
        <v>5</v>
      </c>
      <c r="B11" s="18" t="s">
        <v>41</v>
      </c>
      <c r="C11" s="19" t="s">
        <v>42</v>
      </c>
      <c r="D11" s="20" t="n">
        <v>37937</v>
      </c>
      <c r="E11" s="19" t="s">
        <v>43</v>
      </c>
      <c r="F11" s="19" t="s">
        <v>44</v>
      </c>
      <c r="G11" s="19" t="s">
        <v>45</v>
      </c>
      <c r="H11" s="19" t="s">
        <v>40</v>
      </c>
      <c r="I11" s="19" t="s">
        <v>24</v>
      </c>
      <c r="J11" s="21" t="n">
        <v>15200</v>
      </c>
    </row>
    <row r="12" customFormat="false" ht="15" hidden="false" customHeight="false" outlineLevel="0" collapsed="false">
      <c r="A12" s="18" t="n">
        <v>6</v>
      </c>
      <c r="B12" s="18" t="s">
        <v>46</v>
      </c>
      <c r="C12" s="19" t="s">
        <v>47</v>
      </c>
      <c r="D12" s="20" t="n">
        <v>41255</v>
      </c>
      <c r="E12" s="19" t="s">
        <v>21</v>
      </c>
      <c r="F12" s="19" t="s">
        <v>48</v>
      </c>
      <c r="G12" s="19" t="s">
        <v>49</v>
      </c>
      <c r="H12" s="19" t="s">
        <v>50</v>
      </c>
      <c r="I12" s="19" t="s">
        <v>24</v>
      </c>
      <c r="J12" s="21" t="n">
        <v>18000</v>
      </c>
    </row>
    <row r="13" customFormat="false" ht="15" hidden="false" customHeight="false" outlineLevel="0" collapsed="false">
      <c r="A13" s="18" t="n">
        <v>7</v>
      </c>
      <c r="B13" s="18" t="s">
        <v>51</v>
      </c>
      <c r="C13" s="19" t="s">
        <v>52</v>
      </c>
      <c r="D13" s="20" t="n">
        <v>40461</v>
      </c>
      <c r="E13" s="19" t="s">
        <v>53</v>
      </c>
      <c r="F13" s="19" t="s">
        <v>44</v>
      </c>
      <c r="G13" s="19" t="s">
        <v>45</v>
      </c>
      <c r="H13" s="19" t="s">
        <v>40</v>
      </c>
      <c r="I13" s="19" t="s">
        <v>35</v>
      </c>
      <c r="J13" s="21" t="n">
        <v>50000</v>
      </c>
    </row>
    <row r="14" customFormat="false" ht="15" hidden="false" customHeight="false" outlineLevel="0" collapsed="false">
      <c r="A14" s="24" t="n">
        <v>8</v>
      </c>
      <c r="B14" s="24" t="s">
        <v>54</v>
      </c>
      <c r="C14" s="25" t="s">
        <v>55</v>
      </c>
      <c r="D14" s="20" t="n">
        <v>41255</v>
      </c>
      <c r="E14" s="25" t="s">
        <v>56</v>
      </c>
      <c r="F14" s="25" t="s">
        <v>44</v>
      </c>
      <c r="G14" s="25" t="s">
        <v>57</v>
      </c>
      <c r="H14" s="25" t="s">
        <v>58</v>
      </c>
      <c r="I14" s="25" t="s">
        <v>35</v>
      </c>
      <c r="J14" s="26" t="n">
        <v>35000</v>
      </c>
    </row>
    <row r="15" customFormat="false" ht="15" hidden="false" customHeight="false" outlineLevel="0" collapsed="false">
      <c r="A15" s="18" t="n">
        <v>9</v>
      </c>
      <c r="B15" s="18" t="s">
        <v>59</v>
      </c>
      <c r="C15" s="19" t="s">
        <v>60</v>
      </c>
      <c r="D15" s="20" t="n">
        <v>40461</v>
      </c>
      <c r="E15" s="19" t="s">
        <v>21</v>
      </c>
      <c r="F15" s="19" t="s">
        <v>22</v>
      </c>
      <c r="G15" s="19" t="s">
        <v>61</v>
      </c>
      <c r="H15" s="19" t="s">
        <v>62</v>
      </c>
      <c r="I15" s="19" t="s">
        <v>24</v>
      </c>
      <c r="J15" s="21" t="n">
        <v>37000</v>
      </c>
    </row>
    <row r="16" customFormat="false" ht="15" hidden="false" customHeight="false" outlineLevel="0" collapsed="false">
      <c r="A16" s="18" t="n">
        <v>10</v>
      </c>
      <c r="B16" s="18" t="s">
        <v>63</v>
      </c>
      <c r="C16" s="19" t="s">
        <v>64</v>
      </c>
      <c r="D16" s="20" t="n">
        <v>40858</v>
      </c>
      <c r="E16" s="19" t="s">
        <v>27</v>
      </c>
      <c r="F16" s="19" t="s">
        <v>28</v>
      </c>
      <c r="G16" s="19" t="s">
        <v>65</v>
      </c>
      <c r="H16" s="19" t="s">
        <v>66</v>
      </c>
      <c r="I16" s="19" t="s">
        <v>24</v>
      </c>
      <c r="J16" s="21" t="n">
        <v>39925</v>
      </c>
    </row>
    <row r="17" customFormat="false" ht="15" hidden="false" customHeight="false" outlineLevel="0" collapsed="false">
      <c r="A17" s="18" t="n">
        <v>11</v>
      </c>
      <c r="B17" s="18" t="s">
        <v>67</v>
      </c>
      <c r="C17" s="19" t="s">
        <v>68</v>
      </c>
      <c r="D17" s="20" t="n">
        <v>40535</v>
      </c>
      <c r="E17" s="19" t="s">
        <v>32</v>
      </c>
      <c r="F17" s="19" t="s">
        <v>33</v>
      </c>
      <c r="G17" s="19" t="s">
        <v>69</v>
      </c>
      <c r="H17" s="19" t="s">
        <v>62</v>
      </c>
      <c r="I17" s="19" t="s">
        <v>35</v>
      </c>
      <c r="J17" s="21" t="n">
        <v>42850</v>
      </c>
    </row>
    <row r="18" customFormat="false" ht="15" hidden="false" customHeight="false" outlineLevel="0" collapsed="false">
      <c r="A18" s="18" t="n">
        <v>12</v>
      </c>
      <c r="B18" s="18" t="s">
        <v>70</v>
      </c>
      <c r="C18" s="19" t="s">
        <v>71</v>
      </c>
      <c r="D18" s="20" t="n">
        <v>37937</v>
      </c>
      <c r="E18" s="19" t="s">
        <v>27</v>
      </c>
      <c r="F18" s="19" t="s">
        <v>38</v>
      </c>
      <c r="G18" s="27" t="s">
        <v>72</v>
      </c>
      <c r="H18" s="19" t="s">
        <v>40</v>
      </c>
      <c r="I18" s="19" t="s">
        <v>24</v>
      </c>
      <c r="J18" s="21" t="n">
        <v>45775</v>
      </c>
    </row>
    <row r="19" customFormat="false" ht="15" hidden="false" customHeight="false" outlineLevel="0" collapsed="false">
      <c r="A19" s="18" t="n">
        <v>13</v>
      </c>
      <c r="B19" s="18" t="s">
        <v>73</v>
      </c>
      <c r="C19" s="19" t="s">
        <v>74</v>
      </c>
      <c r="D19" s="20" t="n">
        <v>41255</v>
      </c>
      <c r="E19" s="19" t="s">
        <v>43</v>
      </c>
      <c r="F19" s="19" t="s">
        <v>28</v>
      </c>
      <c r="G19" s="19" t="s">
        <v>3</v>
      </c>
      <c r="H19" s="19" t="s">
        <v>23</v>
      </c>
      <c r="I19" s="19" t="s">
        <v>35</v>
      </c>
      <c r="J19" s="21" t="n">
        <v>48700</v>
      </c>
    </row>
    <row r="20" customFormat="false" ht="15" hidden="false" customHeight="false" outlineLevel="0" collapsed="false">
      <c r="A20" s="28" t="n">
        <v>14</v>
      </c>
      <c r="B20" s="29" t="s">
        <v>75</v>
      </c>
      <c r="C20" s="30" t="s">
        <v>76</v>
      </c>
      <c r="D20" s="20" t="n">
        <v>40461</v>
      </c>
      <c r="E20" s="30" t="s">
        <v>27</v>
      </c>
      <c r="F20" s="30" t="s">
        <v>77</v>
      </c>
      <c r="G20" s="30" t="s">
        <v>78</v>
      </c>
      <c r="H20" s="30" t="s">
        <v>79</v>
      </c>
      <c r="I20" s="30" t="s">
        <v>35</v>
      </c>
      <c r="J20" s="31" t="n">
        <v>15000</v>
      </c>
    </row>
    <row r="21" customFormat="false" ht="15" hidden="false" customHeight="false" outlineLevel="0" collapsed="false">
      <c r="A21" s="18" t="n">
        <v>15</v>
      </c>
      <c r="B21" s="18" t="s">
        <v>80</v>
      </c>
      <c r="C21" s="19" t="s">
        <v>81</v>
      </c>
      <c r="D21" s="20" t="n">
        <v>41255</v>
      </c>
      <c r="E21" s="19" t="s">
        <v>82</v>
      </c>
      <c r="F21" s="19" t="s">
        <v>22</v>
      </c>
      <c r="G21" s="19" t="s">
        <v>83</v>
      </c>
      <c r="H21" s="19" t="s">
        <v>23</v>
      </c>
      <c r="I21" s="19" t="s">
        <v>35</v>
      </c>
      <c r="J21" s="21" t="n">
        <v>13500</v>
      </c>
    </row>
    <row r="22" customFormat="false" ht="15" hidden="false" customHeight="false" outlineLevel="0" collapsed="false">
      <c r="A22" s="18" t="n">
        <v>16</v>
      </c>
      <c r="B22" s="18" t="s">
        <v>84</v>
      </c>
      <c r="C22" s="19" t="s">
        <v>85</v>
      </c>
      <c r="D22" s="20" t="n">
        <v>40461</v>
      </c>
      <c r="E22" s="19" t="s">
        <v>86</v>
      </c>
      <c r="F22" s="19" t="s">
        <v>48</v>
      </c>
      <c r="G22" s="19" t="s">
        <v>87</v>
      </c>
      <c r="H22" s="19" t="s">
        <v>88</v>
      </c>
      <c r="I22" s="19" t="s">
        <v>35</v>
      </c>
      <c r="J22" s="21" t="n">
        <v>28000</v>
      </c>
    </row>
    <row r="23" customFormat="false" ht="15" hidden="false" customHeight="false" outlineLevel="0" collapsed="false">
      <c r="A23" s="18" t="n">
        <v>17</v>
      </c>
      <c r="B23" s="18" t="s">
        <v>89</v>
      </c>
      <c r="C23" s="19" t="s">
        <v>90</v>
      </c>
      <c r="D23" s="20" t="n">
        <v>40858</v>
      </c>
      <c r="E23" s="19" t="s">
        <v>91</v>
      </c>
      <c r="F23" s="19" t="s">
        <v>33</v>
      </c>
      <c r="G23" s="19" t="s">
        <v>39</v>
      </c>
      <c r="H23" s="19" t="s">
        <v>40</v>
      </c>
      <c r="I23" s="19" t="s">
        <v>35</v>
      </c>
      <c r="J23" s="21" t="n">
        <v>10000</v>
      </c>
    </row>
    <row r="24" customFormat="false" ht="15" hidden="false" customHeight="false" outlineLevel="0" collapsed="false">
      <c r="A24" s="18" t="n">
        <v>18</v>
      </c>
      <c r="B24" s="18" t="s">
        <v>92</v>
      </c>
      <c r="C24" s="19" t="s">
        <v>93</v>
      </c>
      <c r="D24" s="20" t="n">
        <v>40535</v>
      </c>
      <c r="E24" s="19" t="s">
        <v>94</v>
      </c>
      <c r="F24" s="19" t="s">
        <v>38</v>
      </c>
      <c r="G24" s="19" t="s">
        <v>61</v>
      </c>
      <c r="H24" s="19" t="s">
        <v>62</v>
      </c>
      <c r="I24" s="19" t="s">
        <v>35</v>
      </c>
      <c r="J24" s="21" t="n">
        <v>10000</v>
      </c>
    </row>
    <row r="25" customFormat="false" ht="15" hidden="false" customHeight="false" outlineLevel="0" collapsed="false">
      <c r="A25" s="18" t="n">
        <v>19</v>
      </c>
      <c r="B25" s="18" t="s">
        <v>95</v>
      </c>
      <c r="C25" s="19" t="s">
        <v>96</v>
      </c>
      <c r="D25" s="20" t="n">
        <v>37937</v>
      </c>
      <c r="E25" s="19" t="s">
        <v>27</v>
      </c>
      <c r="F25" s="19" t="s">
        <v>28</v>
      </c>
      <c r="G25" s="19" t="s">
        <v>69</v>
      </c>
      <c r="H25" s="19" t="s">
        <v>62</v>
      </c>
      <c r="I25" s="19" t="s">
        <v>24</v>
      </c>
      <c r="J25" s="21" t="n">
        <v>18000</v>
      </c>
    </row>
    <row r="26" customFormat="false" ht="15" hidden="false" customHeight="false" outlineLevel="0" collapsed="false">
      <c r="A26" s="18" t="n">
        <v>20</v>
      </c>
      <c r="B26" s="18" t="s">
        <v>97</v>
      </c>
      <c r="C26" s="19" t="s">
        <v>98</v>
      </c>
      <c r="D26" s="20" t="n">
        <v>41255</v>
      </c>
      <c r="E26" s="19" t="s">
        <v>32</v>
      </c>
      <c r="F26" s="19" t="s">
        <v>48</v>
      </c>
      <c r="G26" s="19" t="s">
        <v>99</v>
      </c>
      <c r="H26" s="19" t="s">
        <v>100</v>
      </c>
      <c r="I26" s="19" t="s">
        <v>35</v>
      </c>
      <c r="J26" s="21" t="n">
        <v>26000</v>
      </c>
    </row>
    <row r="27" customFormat="false" ht="15" hidden="false" customHeight="false" outlineLevel="0" collapsed="false">
      <c r="A27" s="18" t="n">
        <v>21</v>
      </c>
      <c r="B27" s="18" t="s">
        <v>101</v>
      </c>
      <c r="C27" s="19" t="s">
        <v>102</v>
      </c>
      <c r="D27" s="20" t="n">
        <v>40461</v>
      </c>
      <c r="E27" s="19" t="s">
        <v>21</v>
      </c>
      <c r="F27" s="19" t="s">
        <v>103</v>
      </c>
      <c r="G27" s="19" t="s">
        <v>104</v>
      </c>
      <c r="H27" s="19" t="s">
        <v>66</v>
      </c>
      <c r="I27" s="19" t="s">
        <v>35</v>
      </c>
      <c r="J27" s="21" t="n">
        <v>22000</v>
      </c>
    </row>
    <row r="28" customFormat="false" ht="15" hidden="false" customHeight="false" outlineLevel="0" collapsed="false">
      <c r="A28" s="18" t="n">
        <v>22</v>
      </c>
      <c r="B28" s="18" t="s">
        <v>105</v>
      </c>
      <c r="C28" s="19" t="s">
        <v>106</v>
      </c>
      <c r="D28" s="20" t="n">
        <v>41255</v>
      </c>
      <c r="E28" s="19" t="s">
        <v>27</v>
      </c>
      <c r="F28" s="19" t="s">
        <v>44</v>
      </c>
      <c r="G28" s="19" t="s">
        <v>65</v>
      </c>
      <c r="H28" s="19" t="s">
        <v>66</v>
      </c>
      <c r="I28" s="19" t="s">
        <v>35</v>
      </c>
      <c r="J28" s="21" t="n">
        <v>25000</v>
      </c>
    </row>
    <row r="29" customFormat="false" ht="15" hidden="false" customHeight="false" outlineLevel="0" collapsed="false">
      <c r="A29" s="18" t="n">
        <v>23</v>
      </c>
      <c r="B29" s="18" t="s">
        <v>107</v>
      </c>
      <c r="C29" s="19" t="s">
        <v>108</v>
      </c>
      <c r="D29" s="20" t="n">
        <v>40461</v>
      </c>
      <c r="E29" s="19" t="s">
        <v>21</v>
      </c>
      <c r="F29" s="19" t="s">
        <v>77</v>
      </c>
      <c r="G29" s="19" t="s">
        <v>109</v>
      </c>
      <c r="H29" s="19" t="s">
        <v>40</v>
      </c>
      <c r="I29" s="19" t="s">
        <v>35</v>
      </c>
      <c r="J29" s="21" t="n">
        <v>12500</v>
      </c>
    </row>
    <row r="30" customFormat="false" ht="15" hidden="false" customHeight="false" outlineLevel="0" collapsed="false">
      <c r="A30" s="18" t="n">
        <v>24</v>
      </c>
      <c r="B30" s="18" t="s">
        <v>110</v>
      </c>
      <c r="C30" s="19" t="s">
        <v>111</v>
      </c>
      <c r="D30" s="20" t="n">
        <v>40858</v>
      </c>
      <c r="E30" s="19" t="s">
        <v>21</v>
      </c>
      <c r="F30" s="19" t="s">
        <v>22</v>
      </c>
      <c r="G30" s="19" t="s">
        <v>112</v>
      </c>
      <c r="H30" s="19" t="s">
        <v>50</v>
      </c>
      <c r="I30" s="19" t="s">
        <v>35</v>
      </c>
      <c r="J30" s="21" t="n">
        <v>25000</v>
      </c>
    </row>
    <row r="31" customFormat="false" ht="15" hidden="false" customHeight="false" outlineLevel="0" collapsed="false">
      <c r="A31" s="18" t="n">
        <v>25</v>
      </c>
      <c r="B31" s="18" t="s">
        <v>113</v>
      </c>
      <c r="C31" s="19" t="s">
        <v>114</v>
      </c>
      <c r="D31" s="20" t="n">
        <v>40535</v>
      </c>
      <c r="E31" s="19" t="s">
        <v>32</v>
      </c>
      <c r="F31" s="25" t="s">
        <v>28</v>
      </c>
      <c r="G31" s="27" t="s">
        <v>72</v>
      </c>
      <c r="H31" s="19" t="s">
        <v>40</v>
      </c>
      <c r="I31" s="19" t="s">
        <v>35</v>
      </c>
      <c r="J31" s="21" t="n">
        <v>25000</v>
      </c>
    </row>
    <row r="32" customFormat="false" ht="15" hidden="false" customHeight="false" outlineLevel="0" collapsed="false">
      <c r="A32" s="32" t="s">
        <v>115</v>
      </c>
      <c r="B32" s="32"/>
      <c r="C32" s="32"/>
      <c r="D32" s="32"/>
      <c r="E32" s="32"/>
      <c r="F32" s="33" t="n">
        <f aca="false">COUNTA(B7:B31)</f>
        <v>25</v>
      </c>
      <c r="G32" s="34" t="s">
        <v>116</v>
      </c>
      <c r="H32" s="34"/>
      <c r="I32" s="34"/>
      <c r="J32" s="34"/>
    </row>
    <row r="33" customFormat="false" ht="15" hidden="false" customHeight="false" outlineLevel="0" collapsed="false">
      <c r="A33" s="35" t="s">
        <v>117</v>
      </c>
      <c r="B33" s="35"/>
      <c r="C33" s="35"/>
      <c r="D33" s="35"/>
      <c r="E33" s="35"/>
      <c r="F33" s="35"/>
      <c r="G33" s="35"/>
      <c r="H33" s="35"/>
      <c r="I33" s="35"/>
      <c r="J33" s="36" t="n">
        <f aca="false">_xlfn.AGGREGATE(4,0,J7:J31)</f>
        <v>50000</v>
      </c>
    </row>
    <row r="34" customFormat="false" ht="15" hidden="false" customHeight="false" outlineLevel="0" collapsed="false">
      <c r="A34" s="35" t="s">
        <v>118</v>
      </c>
      <c r="B34" s="35"/>
      <c r="C34" s="35"/>
      <c r="D34" s="35"/>
      <c r="E34" s="35"/>
      <c r="F34" s="35"/>
      <c r="G34" s="35"/>
      <c r="H34" s="35"/>
      <c r="I34" s="35"/>
      <c r="J34" s="36" t="n">
        <f aca="false">MIN(J7:J31)</f>
        <v>10000</v>
      </c>
    </row>
    <row r="35" customFormat="false" ht="15" hidden="false" customHeight="false" outlineLevel="0" collapsed="false">
      <c r="A35" s="35" t="s">
        <v>119</v>
      </c>
      <c r="B35" s="35"/>
      <c r="C35" s="35"/>
      <c r="D35" s="35"/>
      <c r="E35" s="35"/>
      <c r="F35" s="35"/>
      <c r="G35" s="35"/>
      <c r="H35" s="35"/>
      <c r="I35" s="35"/>
      <c r="J35" s="36" t="n">
        <f aca="false">AVERAGE(J7:J31)</f>
        <v>25438</v>
      </c>
    </row>
    <row r="36" customFormat="false" ht="15" hidden="false" customHeight="false" outlineLevel="0" collapsed="false">
      <c r="A36" s="35" t="s">
        <v>120</v>
      </c>
      <c r="B36" s="35"/>
      <c r="C36" s="35"/>
      <c r="D36" s="35"/>
      <c r="E36" s="35"/>
      <c r="F36" s="35"/>
      <c r="G36" s="35"/>
      <c r="H36" s="35"/>
      <c r="I36" s="35"/>
      <c r="J36" s="36" t="n">
        <f aca="false">_xlfn.AGGREGATE(15,0,J7:J31,5)</f>
        <v>14500</v>
      </c>
    </row>
    <row r="37" customFormat="false" ht="15" hidden="false" customHeight="false" outlineLevel="0" collapsed="false">
      <c r="A37" s="35" t="s">
        <v>121</v>
      </c>
      <c r="B37" s="35"/>
      <c r="C37" s="35"/>
      <c r="D37" s="35"/>
      <c r="E37" s="35"/>
      <c r="F37" s="35"/>
      <c r="G37" s="35"/>
      <c r="H37" s="35"/>
      <c r="I37" s="35"/>
      <c r="J37" s="36" t="n">
        <f aca="false">_xlfn.AGGREGATE(14,0,J7:J31,5)</f>
        <v>39925</v>
      </c>
    </row>
    <row r="38" customFormat="false" ht="15" hidden="false" customHeight="false" outlineLevel="0" collapsed="false">
      <c r="A38" s="35" t="s">
        <v>122</v>
      </c>
      <c r="B38" s="35"/>
      <c r="C38" s="35"/>
      <c r="D38" s="35"/>
      <c r="E38" s="35"/>
      <c r="F38" s="35"/>
      <c r="G38" s="35"/>
      <c r="H38" s="35"/>
      <c r="I38" s="35"/>
      <c r="J38" s="37" t="n">
        <f aca="false">COUNTIF(J7:J31,"&gt;" &amp;_xlfn.PERCENTILE.EXC(J7:J31,0.9))</f>
        <v>2</v>
      </c>
    </row>
    <row r="82" customFormat="false" ht="15" hidden="false" customHeight="false" outlineLevel="0" collapsed="false">
      <c r="A82" s="0" t="s">
        <v>123</v>
      </c>
    </row>
    <row r="83" customFormat="false" ht="15" hidden="false" customHeight="false" outlineLevel="0" collapsed="false">
      <c r="A83" s="0" t="s">
        <v>124</v>
      </c>
    </row>
    <row r="84" customFormat="false" ht="15" hidden="false" customHeight="false" outlineLevel="0" collapsed="false">
      <c r="A84" s="0" t="s">
        <v>125</v>
      </c>
    </row>
    <row r="85" customFormat="false" ht="15" hidden="false" customHeight="false" outlineLevel="0" collapsed="false">
      <c r="A85" s="0" t="s">
        <v>126</v>
      </c>
    </row>
    <row r="86" customFormat="false" ht="15" hidden="false" customHeight="false" outlineLevel="0" collapsed="false">
      <c r="A86" s="0" t="s">
        <v>127</v>
      </c>
    </row>
    <row r="87" customFormat="false" ht="15" hidden="false" customHeight="false" outlineLevel="0" collapsed="false">
      <c r="A87" s="0" t="s">
        <v>128</v>
      </c>
    </row>
    <row r="88" customFormat="false" ht="15" hidden="false" customHeight="false" outlineLevel="0" collapsed="false">
      <c r="A88" s="0" t="s">
        <v>129</v>
      </c>
    </row>
    <row r="89" customFormat="false" ht="15" hidden="false" customHeight="false" outlineLevel="0" collapsed="false">
      <c r="A89" s="0" t="s">
        <v>130</v>
      </c>
    </row>
    <row r="90" customFormat="false" ht="15" hidden="false" customHeight="false" outlineLevel="0" collapsed="false">
      <c r="A90" s="0" t="s">
        <v>131</v>
      </c>
    </row>
    <row r="91" customFormat="false" ht="15" hidden="false" customHeight="false" outlineLevel="0" collapsed="false">
      <c r="A91" s="0" t="s">
        <v>132</v>
      </c>
    </row>
    <row r="92" customFormat="false" ht="15" hidden="false" customHeight="false" outlineLevel="0" collapsed="false">
      <c r="A92" s="0" t="s">
        <v>133</v>
      </c>
    </row>
    <row r="93" customFormat="false" ht="15" hidden="false" customHeight="false" outlineLevel="0" collapsed="false">
      <c r="A93" s="0" t="s">
        <v>134</v>
      </c>
    </row>
    <row r="94" customFormat="false" ht="15" hidden="false" customHeight="false" outlineLevel="0" collapsed="false">
      <c r="A94" s="0" t="s">
        <v>135</v>
      </c>
    </row>
    <row r="95" customFormat="false" ht="15" hidden="false" customHeight="false" outlineLevel="0" collapsed="false">
      <c r="A95" s="0" t="s">
        <v>136</v>
      </c>
    </row>
    <row r="96" customFormat="false" ht="15" hidden="false" customHeight="false" outlineLevel="0" collapsed="false">
      <c r="A96" s="0" t="s">
        <v>137</v>
      </c>
    </row>
    <row r="97" customFormat="false" ht="15" hidden="false" customHeight="false" outlineLevel="0" collapsed="false">
      <c r="A97" s="0" t="s">
        <v>138</v>
      </c>
    </row>
    <row r="98" customFormat="false" ht="15" hidden="false" customHeight="false" outlineLevel="0" collapsed="false">
      <c r="A98" s="0" t="s">
        <v>139</v>
      </c>
    </row>
    <row r="99" customFormat="false" ht="15" hidden="false" customHeight="false" outlineLevel="0" collapsed="false">
      <c r="A99" s="0" t="s">
        <v>140</v>
      </c>
    </row>
    <row r="100" customFormat="false" ht="15" hidden="false" customHeight="false" outlineLevel="0" collapsed="false">
      <c r="A100" s="0" t="s">
        <v>141</v>
      </c>
    </row>
    <row r="101" customFormat="false" ht="15" hidden="false" customHeight="false" outlineLevel="0" collapsed="false">
      <c r="A101" s="0" t="s">
        <v>142</v>
      </c>
    </row>
    <row r="102" customFormat="false" ht="15" hidden="false" customHeight="false" outlineLevel="0" collapsed="false">
      <c r="A102" s="0" t="s">
        <v>143</v>
      </c>
    </row>
    <row r="103" customFormat="false" ht="15" hidden="false" customHeight="false" outlineLevel="0" collapsed="false">
      <c r="A103" s="0" t="s">
        <v>144</v>
      </c>
    </row>
    <row r="104" customFormat="false" ht="15" hidden="false" customHeight="false" outlineLevel="0" collapsed="false">
      <c r="A104" s="0" t="s">
        <v>145</v>
      </c>
    </row>
    <row r="105" customFormat="false" ht="15" hidden="false" customHeight="false" outlineLevel="0" collapsed="false">
      <c r="A105" s="0" t="s">
        <v>146</v>
      </c>
    </row>
    <row r="106" customFormat="false" ht="15" hidden="false" customHeight="false" outlineLevel="0" collapsed="false">
      <c r="A106" s="0" t="s">
        <v>147</v>
      </c>
    </row>
    <row r="107" customFormat="false" ht="15" hidden="false" customHeight="false" outlineLevel="0" collapsed="false">
      <c r="A107" s="0" t="s">
        <v>148</v>
      </c>
    </row>
    <row r="108" customFormat="false" ht="15" hidden="false" customHeight="false" outlineLevel="0" collapsed="false">
      <c r="A108" s="0" t="s">
        <v>149</v>
      </c>
    </row>
    <row r="109" customFormat="false" ht="15" hidden="false" customHeight="false" outlineLevel="0" collapsed="false">
      <c r="A109" s="0" t="s">
        <v>150</v>
      </c>
    </row>
    <row r="110" customFormat="false" ht="15" hidden="false" customHeight="false" outlineLevel="0" collapsed="false">
      <c r="A110" s="0" t="s">
        <v>151</v>
      </c>
    </row>
    <row r="111" customFormat="false" ht="15" hidden="false" customHeight="false" outlineLevel="0" collapsed="false">
      <c r="A111" s="0" t="s">
        <v>152</v>
      </c>
    </row>
    <row r="112" customFormat="false" ht="15" hidden="false" customHeight="false" outlineLevel="0" collapsed="false">
      <c r="A112" s="0" t="s">
        <v>153</v>
      </c>
    </row>
    <row r="113" customFormat="false" ht="15" hidden="false" customHeight="false" outlineLevel="0" collapsed="false">
      <c r="A113" s="0" t="s">
        <v>154</v>
      </c>
    </row>
    <row r="114" customFormat="false" ht="15" hidden="false" customHeight="false" outlineLevel="0" collapsed="false">
      <c r="A114" s="0" t="s">
        <v>155</v>
      </c>
    </row>
    <row r="115" customFormat="false" ht="15" hidden="false" customHeight="false" outlineLevel="0" collapsed="false">
      <c r="A115" s="0" t="s">
        <v>156</v>
      </c>
    </row>
  </sheetData>
  <mergeCells count="18">
    <mergeCell ref="A1:B1"/>
    <mergeCell ref="C1:J1"/>
    <mergeCell ref="A2:B2"/>
    <mergeCell ref="C2:J2"/>
    <mergeCell ref="A3:G3"/>
    <mergeCell ref="I3:J3"/>
    <mergeCell ref="A4:E4"/>
    <mergeCell ref="F4:G4"/>
    <mergeCell ref="I4:J4"/>
    <mergeCell ref="J5:J6"/>
    <mergeCell ref="A32:E32"/>
    <mergeCell ref="G32:J32"/>
    <mergeCell ref="A33:I33"/>
    <mergeCell ref="A34:I34"/>
    <mergeCell ref="A35:I35"/>
    <mergeCell ref="A36:I36"/>
    <mergeCell ref="A37:I37"/>
    <mergeCell ref="A38:I38"/>
  </mergeCells>
  <dataValidations count="6">
    <dataValidation allowBlank="true" errorStyle="stop" operator="lessThan" showDropDown="false" showErrorMessage="true" showInputMessage="true" sqref="C7:C31" type="textLength">
      <formula1>100</formula1>
      <formula2>0</formula2>
    </dataValidation>
    <dataValidation allowBlank="true" errorStyle="stop" operator="between" showDropDown="false" showErrorMessage="true" showInputMessage="true" sqref="D7:D31" type="date">
      <formula1>36526</formula1>
      <formula2>45291</formula2>
    </dataValidation>
    <dataValidation allowBlank="false" errorStyle="stop" operator="between" showDropDown="false" showErrorMessage="true" showInputMessage="true" sqref="J8:J31" type="custom">
      <formula1>"&gt;25000"</formula1>
      <formula2>0</formula2>
    </dataValidation>
    <dataValidation allowBlank="true" errorStyle="stop" operator="between" showDropDown="false" showErrorMessage="true" showInputMessage="true" sqref="H3" type="list">
      <formula1>"January,February,March,April,May,June,July,August,September,October,November,December"</formula1>
      <formula2>0</formula2>
    </dataValidation>
    <dataValidation allowBlank="false" errorStyle="stop" operator="between" showDropDown="false" showErrorMessage="true" showInputMessage="true" sqref="J7" type="custom">
      <formula1>J7&gt;25000</formula1>
      <formula2>0</formula2>
    </dataValidation>
    <dataValidation allowBlank="true" errorStyle="stop" operator="between" showDropDown="false" showErrorMessage="true" showInputMessage="true" sqref="I3:J3" type="list">
      <formula1>"2000,2001,2002,2003,2004,2005,2006,2007,2008,2009,2010,2011,2012,2013,2014,2015,2016,2017,2018,2019,2020,2021,2022,2023"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128.57"/>
    <col collapsed="false" customWidth="true" hidden="false" outlineLevel="0" max="4" min="3" style="0" width="10.42"/>
  </cols>
  <sheetData>
    <row r="1" customFormat="false" ht="17.35" hidden="false" customHeight="false" outlineLevel="0" collapsed="false">
      <c r="A1" s="38" t="s">
        <v>157</v>
      </c>
      <c r="B1" s="38"/>
    </row>
    <row r="2" customFormat="false" ht="72" hidden="false" customHeight="true" outlineLevel="0" collapsed="false">
      <c r="A2" s="39" t="s">
        <v>158</v>
      </c>
      <c r="B2" s="39"/>
    </row>
    <row r="3" customFormat="false" ht="14.25" hidden="false" customHeight="true" outlineLevel="0" collapsed="false">
      <c r="A3" s="40" t="n">
        <v>1</v>
      </c>
      <c r="B3" s="41" t="s">
        <v>159</v>
      </c>
    </row>
    <row r="4" customFormat="false" ht="14.25" hidden="false" customHeight="true" outlineLevel="0" collapsed="false">
      <c r="A4" s="40" t="n">
        <v>2</v>
      </c>
      <c r="B4" s="41" t="s">
        <v>160</v>
      </c>
    </row>
    <row r="5" customFormat="false" ht="14.25" hidden="false" customHeight="true" outlineLevel="0" collapsed="false">
      <c r="A5" s="40" t="n">
        <v>3</v>
      </c>
      <c r="B5" s="41" t="s">
        <v>161</v>
      </c>
      <c r="C5" s="42"/>
      <c r="D5" s="42"/>
    </row>
    <row r="6" customFormat="false" ht="14.25" hidden="false" customHeight="true" outlineLevel="0" collapsed="false">
      <c r="A6" s="40" t="n">
        <v>4</v>
      </c>
      <c r="B6" s="41" t="s">
        <v>162</v>
      </c>
    </row>
    <row r="7" customFormat="false" ht="14.25" hidden="false" customHeight="true" outlineLevel="0" collapsed="false">
      <c r="A7" s="40" t="n">
        <v>5</v>
      </c>
      <c r="B7" s="43" t="s">
        <v>163</v>
      </c>
    </row>
    <row r="8" customFormat="false" ht="14.25" hidden="false" customHeight="true" outlineLevel="0" collapsed="false">
      <c r="A8" s="40" t="n">
        <v>6</v>
      </c>
      <c r="B8" s="41" t="s">
        <v>164</v>
      </c>
    </row>
    <row r="9" customFormat="false" ht="14.25" hidden="false" customHeight="true" outlineLevel="0" collapsed="false">
      <c r="A9" s="40" t="n">
        <v>7</v>
      </c>
      <c r="B9" s="41" t="s">
        <v>165</v>
      </c>
    </row>
    <row r="10" customFormat="false" ht="15" hidden="false" customHeight="false" outlineLevel="0" collapsed="false">
      <c r="A10" s="40" t="n">
        <v>8</v>
      </c>
      <c r="B10" s="41" t="s">
        <v>166</v>
      </c>
    </row>
    <row r="11" customFormat="false" ht="15" hidden="false" customHeight="false" outlineLevel="0" collapsed="false">
      <c r="A11" s="40" t="n">
        <v>9</v>
      </c>
      <c r="B11" s="44" t="s">
        <v>167</v>
      </c>
    </row>
    <row r="12" customFormat="false" ht="15" hidden="false" customHeight="false" outlineLevel="0" collapsed="false">
      <c r="A12" s="40" t="n">
        <v>10</v>
      </c>
      <c r="B12" s="45" t="s">
        <v>168</v>
      </c>
    </row>
    <row r="13" customFormat="false" ht="15" hidden="false" customHeight="false" outlineLevel="0" collapsed="false">
      <c r="A13" s="40" t="n">
        <v>14</v>
      </c>
      <c r="B13" s="46" t="s">
        <v>169</v>
      </c>
    </row>
    <row r="14" customFormat="false" ht="15" hidden="false" customHeight="false" outlineLevel="0" collapsed="false">
      <c r="A14" s="40" t="n">
        <v>11</v>
      </c>
      <c r="B14" s="47" t="s">
        <v>170</v>
      </c>
    </row>
    <row r="15" customFormat="false" ht="15" hidden="false" customHeight="false" outlineLevel="0" collapsed="false">
      <c r="A15" s="40" t="n">
        <v>12</v>
      </c>
      <c r="B15" s="47" t="s">
        <v>171</v>
      </c>
    </row>
    <row r="16" customFormat="false" ht="15" hidden="false" customHeight="false" outlineLevel="0" collapsed="false">
      <c r="A16" s="40" t="n">
        <v>13</v>
      </c>
      <c r="B16" s="45" t="s">
        <v>172</v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3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19" activeCellId="0" sqref="K1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10.42"/>
    <col collapsed="false" customWidth="true" hidden="false" outlineLevel="0" max="3" min="3" style="0" width="16.29"/>
    <col collapsed="false" customWidth="true" hidden="false" outlineLevel="0" max="4" min="4" style="0" width="10.57"/>
    <col collapsed="false" customWidth="true" hidden="true" outlineLevel="0" max="6" min="5" style="0" width="16.29"/>
    <col collapsed="false" customWidth="true" hidden="false" outlineLevel="0" max="7" min="7" style="48" width="14.29"/>
    <col collapsed="false" customWidth="true" hidden="true" outlineLevel="0" max="8" min="8" style="0" width="17.57"/>
    <col collapsed="false" customWidth="true" hidden="true" outlineLevel="0" max="9" min="9" style="0" width="15.85"/>
    <col collapsed="false" customWidth="true" hidden="true" outlineLevel="0" max="10" min="10" style="0" width="13.15"/>
    <col collapsed="false" customWidth="true" hidden="false" outlineLevel="0" max="11" min="11" style="0" width="17.57"/>
    <col collapsed="false" customWidth="true" hidden="false" outlineLevel="0" max="12" min="12" style="0" width="8.86"/>
    <col collapsed="false" customWidth="true" hidden="false" outlineLevel="0" max="13" min="13" style="49" width="11.43"/>
    <col collapsed="false" customWidth="true" hidden="false" outlineLevel="0" max="14" min="14" style="0" width="16.85"/>
    <col collapsed="false" customWidth="true" hidden="false" outlineLevel="0" max="15" min="15" style="0" width="19.14"/>
    <col collapsed="false" customWidth="true" hidden="false" outlineLevel="0" max="16" min="16" style="50" width="25.42"/>
    <col collapsed="false" customWidth="true" hidden="true" outlineLevel="0" max="18" min="17" style="50" width="25.42"/>
    <col collapsed="false" customWidth="true" hidden="false" outlineLevel="0" max="19" min="19" style="50" width="12.29"/>
    <col collapsed="false" customWidth="true" hidden="false" outlineLevel="0" max="20" min="20" style="50" width="17"/>
    <col collapsed="false" customWidth="true" hidden="false" outlineLevel="0" max="21" min="21" style="0" width="20"/>
    <col collapsed="false" customWidth="true" hidden="false" outlineLevel="0" max="22" min="22" style="42" width="10.42"/>
    <col collapsed="false" customWidth="true" hidden="false" outlineLevel="0" max="23" min="23" style="51" width="14.14"/>
    <col collapsed="false" customWidth="true" hidden="false" outlineLevel="0" max="24" min="24" style="52" width="20.29"/>
    <col collapsed="false" customWidth="true" hidden="false" outlineLevel="0" max="25" min="25" style="53" width="11.14"/>
    <col collapsed="false" customWidth="true" hidden="false" outlineLevel="0" max="26" min="26" style="0" width="23.86"/>
  </cols>
  <sheetData>
    <row r="1" customFormat="false" ht="15.75" hidden="false" customHeight="true" outlineLevel="0" collapsed="false">
      <c r="A1" s="4" t="s">
        <v>0</v>
      </c>
      <c r="B1" s="4"/>
      <c r="C1" s="54" t="s">
        <v>173</v>
      </c>
      <c r="D1" s="55"/>
      <c r="E1" s="55"/>
      <c r="F1" s="55"/>
      <c r="G1" s="56"/>
      <c r="H1" s="55"/>
      <c r="I1" s="55"/>
      <c r="J1" s="55"/>
      <c r="K1" s="55"/>
      <c r="L1" s="55"/>
      <c r="M1" s="57"/>
      <c r="N1" s="58"/>
      <c r="O1" s="59"/>
      <c r="P1" s="60"/>
      <c r="Q1" s="60"/>
      <c r="R1" s="60"/>
      <c r="S1" s="60"/>
      <c r="T1" s="60"/>
      <c r="U1" s="59"/>
      <c r="V1" s="59"/>
      <c r="W1" s="61"/>
      <c r="X1" s="59"/>
      <c r="Y1" s="59"/>
    </row>
    <row r="2" customFormat="false" ht="15.75" hidden="false" customHeight="true" outlineLevel="0" collapsed="false">
      <c r="A2" s="4" t="s">
        <v>2</v>
      </c>
      <c r="B2" s="4"/>
      <c r="C2" s="54" t="s">
        <v>3</v>
      </c>
      <c r="D2" s="55"/>
      <c r="E2" s="55"/>
      <c r="F2" s="55"/>
      <c r="G2" s="56"/>
      <c r="H2" s="55"/>
      <c r="I2" s="55"/>
      <c r="J2" s="55"/>
      <c r="K2" s="55"/>
      <c r="L2" s="55"/>
      <c r="M2" s="62"/>
      <c r="N2" s="63"/>
      <c r="O2" s="64"/>
      <c r="P2" s="65"/>
      <c r="Q2" s="65"/>
      <c r="R2" s="65"/>
      <c r="S2" s="65"/>
      <c r="T2" s="65"/>
      <c r="U2" s="64"/>
      <c r="V2" s="64"/>
      <c r="W2" s="66"/>
      <c r="X2" s="64"/>
      <c r="Y2" s="64"/>
    </row>
    <row r="3" customFormat="false" ht="15" hidden="false" customHeight="false" outlineLevel="0" collapsed="false">
      <c r="A3" s="63" t="s">
        <v>4</v>
      </c>
      <c r="B3" s="63"/>
      <c r="C3" s="63"/>
      <c r="D3" s="63"/>
      <c r="E3" s="63"/>
      <c r="F3" s="63"/>
      <c r="G3" s="63"/>
      <c r="H3" s="67"/>
      <c r="I3" s="67"/>
      <c r="J3" s="3"/>
      <c r="K3" s="4" t="s">
        <v>5</v>
      </c>
      <c r="L3" s="54" t="n">
        <v>2023</v>
      </c>
      <c r="M3" s="57"/>
      <c r="N3" s="63"/>
      <c r="O3" s="64"/>
      <c r="P3" s="59"/>
      <c r="Q3" s="59"/>
      <c r="R3" s="59"/>
      <c r="S3" s="59"/>
      <c r="T3" s="59"/>
      <c r="U3" s="64"/>
      <c r="V3" s="64"/>
      <c r="W3" s="59" t="s">
        <v>174</v>
      </c>
      <c r="X3" s="64" t="s">
        <v>175</v>
      </c>
      <c r="Y3" s="59"/>
    </row>
    <row r="4" customFormat="false" ht="15" hidden="false" customHeight="false" outlineLevel="0" collapsed="false">
      <c r="A4" s="68" t="s">
        <v>6</v>
      </c>
      <c r="B4" s="68"/>
      <c r="C4" s="68"/>
      <c r="D4" s="68"/>
      <c r="E4" s="68"/>
      <c r="F4" s="68"/>
      <c r="G4" s="68"/>
      <c r="H4" s="5"/>
      <c r="I4" s="8" t="n">
        <v>28</v>
      </c>
      <c r="J4" s="69"/>
      <c r="K4" s="7" t="s">
        <v>7</v>
      </c>
      <c r="L4" s="7" t="n">
        <v>2</v>
      </c>
      <c r="M4" s="70"/>
      <c r="N4" s="71"/>
      <c r="O4" s="72"/>
      <c r="P4" s="72"/>
      <c r="Q4" s="72"/>
      <c r="R4" s="72"/>
      <c r="S4" s="72"/>
      <c r="T4" s="72"/>
      <c r="U4" s="72"/>
      <c r="V4" s="72"/>
      <c r="W4" s="72" t="str">
        <f aca="true">TEXT(NOW(),"hh:mm:ss")</f>
        <v>23:52:50</v>
      </c>
      <c r="X4" s="72" t="n">
        <f aca="false">TIMEVALUE(W4)</f>
        <v>0.995023148148148</v>
      </c>
      <c r="Y4" s="72"/>
    </row>
    <row r="5" customFormat="false" ht="30" hidden="false" customHeight="true" outlineLevel="0" collapsed="false">
      <c r="A5" s="9" t="s">
        <v>8</v>
      </c>
      <c r="B5" s="10" t="s">
        <v>9</v>
      </c>
      <c r="C5" s="9" t="s">
        <v>10</v>
      </c>
      <c r="D5" s="9" t="s">
        <v>176</v>
      </c>
      <c r="E5" s="9" t="s">
        <v>177</v>
      </c>
      <c r="F5" s="73" t="s">
        <v>178</v>
      </c>
      <c r="G5" s="74" t="s">
        <v>11</v>
      </c>
      <c r="H5" s="10" t="s">
        <v>12</v>
      </c>
      <c r="I5" s="10" t="s">
        <v>13</v>
      </c>
      <c r="J5" s="12" t="s">
        <v>17</v>
      </c>
      <c r="K5" s="13" t="s">
        <v>18</v>
      </c>
      <c r="L5" s="10" t="s">
        <v>15</v>
      </c>
      <c r="M5" s="75" t="s">
        <v>16</v>
      </c>
      <c r="N5" s="73" t="s">
        <v>179</v>
      </c>
      <c r="O5" s="73" t="s">
        <v>180</v>
      </c>
      <c r="P5" s="73" t="s">
        <v>181</v>
      </c>
      <c r="Q5" s="73" t="s">
        <v>17</v>
      </c>
      <c r="R5" s="73" t="s">
        <v>18</v>
      </c>
      <c r="S5" s="73" t="s">
        <v>182</v>
      </c>
      <c r="T5" s="73" t="s">
        <v>183</v>
      </c>
      <c r="U5" s="73" t="s">
        <v>184</v>
      </c>
      <c r="V5" s="14" t="s">
        <v>185</v>
      </c>
      <c r="W5" s="76" t="s">
        <v>186</v>
      </c>
      <c r="X5" s="73" t="s">
        <v>187</v>
      </c>
      <c r="Y5" s="77" t="s">
        <v>188</v>
      </c>
    </row>
    <row r="6" customFormat="false" ht="15" hidden="false" customHeight="false" outlineLevel="0" collapsed="false">
      <c r="A6" s="18" t="n">
        <v>1</v>
      </c>
      <c r="B6" s="18" t="s">
        <v>19</v>
      </c>
      <c r="C6" s="19" t="s">
        <v>20</v>
      </c>
      <c r="D6" s="19" t="str">
        <f aca="false">LOWER(B6&amp;" " )</f>
        <v>mw01 </v>
      </c>
      <c r="E6" s="19" t="str">
        <f aca="false">UPPER(C6&amp;"  ")</f>
        <v>ASTHA PURI  </v>
      </c>
      <c r="F6" s="21" t="str">
        <f aca="false">TRIM(E6)</f>
        <v>ASTHA PURI</v>
      </c>
      <c r="G6" s="78" t="n">
        <v>41255</v>
      </c>
      <c r="H6" s="19" t="s">
        <v>21</v>
      </c>
      <c r="I6" s="19" t="s">
        <v>22</v>
      </c>
      <c r="J6" s="19" t="s">
        <v>3</v>
      </c>
      <c r="K6" s="19" t="s">
        <v>23</v>
      </c>
      <c r="L6" s="19" t="s">
        <v>24</v>
      </c>
      <c r="M6" s="79" t="n">
        <v>26000</v>
      </c>
      <c r="N6" s="40" t="n">
        <f aca="false">LEN(E6)</f>
        <v>12</v>
      </c>
      <c r="O6" s="40" t="n">
        <f aca="false">LEN(F6)</f>
        <v>10</v>
      </c>
      <c r="P6" s="80" t="str">
        <f aca="false">CONCATENATE(J6,",",K6)</f>
        <v>Udupi, Karnataka</v>
      </c>
      <c r="Q6" s="80" t="str">
        <f aca="false">LEFT(P6, FIND(",", P6)-1 )</f>
        <v>Udupi</v>
      </c>
      <c r="R6" s="80" t="str">
        <f aca="false">RIGHT(P6, LEN(P6) - FIND(",", P6))</f>
        <v> Karnataka</v>
      </c>
      <c r="S6" s="80" t="str">
        <f aca="false">LEFT(P6, FIND(",", P6) - 1)</f>
        <v>Udupi</v>
      </c>
      <c r="T6" s="80" t="str">
        <f aca="false">RIGHT(P6, LEN(P6) - FIND(",", P6))</f>
        <v> Karnataka</v>
      </c>
      <c r="U6" s="40" t="n">
        <f aca="false">DATEVALUE(TEXT(G6,"dd-mm-yyyy"))</f>
        <v>41255</v>
      </c>
      <c r="V6" s="81" t="n">
        <f aca="true">TODAY()</f>
        <v>45351</v>
      </c>
      <c r="W6" s="82" t="n">
        <f aca="true">DATEVALUE(TEXT(TODAY(), "yyyy-mm-dd"))-U6</f>
        <v>4096</v>
      </c>
      <c r="X6" s="40" t="n">
        <f aca="false">W6/365</f>
        <v>11.2219178082192</v>
      </c>
      <c r="Y6" s="40" t="n">
        <f aca="true">DATEDIF(G6,TODAY(),"M")</f>
        <v>134</v>
      </c>
    </row>
    <row r="7" customFormat="false" ht="15" hidden="false" customHeight="false" outlineLevel="0" collapsed="false">
      <c r="A7" s="18" t="n">
        <v>2</v>
      </c>
      <c r="B7" s="18" t="s">
        <v>25</v>
      </c>
      <c r="C7" s="19" t="s">
        <v>26</v>
      </c>
      <c r="D7" s="19" t="str">
        <f aca="false">LOWER(B7)</f>
        <v>mw02</v>
      </c>
      <c r="E7" s="19" t="str">
        <f aca="false">UPPER(C7&amp;"  ")</f>
        <v>BIJAL PANDE  </v>
      </c>
      <c r="F7" s="21" t="str">
        <f aca="false">TRIM(E7)</f>
        <v>BIJAL PANDE</v>
      </c>
      <c r="G7" s="78" t="n">
        <v>40461</v>
      </c>
      <c r="H7" s="19" t="s">
        <v>27</v>
      </c>
      <c r="I7" s="19" t="s">
        <v>28</v>
      </c>
      <c r="J7" s="19" t="s">
        <v>29</v>
      </c>
      <c r="K7" s="19" t="s">
        <v>23</v>
      </c>
      <c r="L7" s="19" t="s">
        <v>24</v>
      </c>
      <c r="M7" s="79" t="n">
        <v>15000</v>
      </c>
      <c r="N7" s="40" t="n">
        <f aca="false">LEN(E7)</f>
        <v>13</v>
      </c>
      <c r="O7" s="40" t="n">
        <f aca="false">LEN(F7)</f>
        <v>11</v>
      </c>
      <c r="P7" s="80" t="str">
        <f aca="false">CONCATENATE(J7,",",K7)</f>
        <v>Mangalore, Karnataka</v>
      </c>
      <c r="Q7" s="80" t="str">
        <f aca="false">LEFT(P7, FIND(",", P7)-1 )</f>
        <v>Mangalore</v>
      </c>
      <c r="R7" s="80" t="str">
        <f aca="false">RIGHT(P7, LEN(P7) - FIND(",", P7))</f>
        <v> Karnataka</v>
      </c>
      <c r="S7" s="80" t="str">
        <f aca="false">LEFT(P7, FIND(",", P7) - 1)</f>
        <v>Mangalore</v>
      </c>
      <c r="T7" s="80" t="str">
        <f aca="false">RIGHT(P7, LEN(P7) - FIND(",", P7))</f>
        <v> Karnataka</v>
      </c>
      <c r="U7" s="40" t="e">
        <f aca="false">DATEVALUE(TEXT(G7,"dd-mm-yyyy"))</f>
        <v>#VALUE!</v>
      </c>
      <c r="V7" s="81" t="n">
        <f aca="true">TODAY()</f>
        <v>45351</v>
      </c>
      <c r="W7" s="83" t="e">
        <f aca="true">DATEVALUE(TEXT(TODAY(), "yyyy-mm-dd"))-U7</f>
        <v>#VALUE!</v>
      </c>
      <c r="X7" s="40" t="e">
        <f aca="false">W7/365</f>
        <v>#VALUE!</v>
      </c>
      <c r="Y7" s="40" t="n">
        <f aca="true">DATEDIF(G7,TODAY(),"M")</f>
        <v>160</v>
      </c>
    </row>
    <row r="8" customFormat="false" ht="15" hidden="false" customHeight="false" outlineLevel="0" collapsed="false">
      <c r="A8" s="18" t="n">
        <v>3</v>
      </c>
      <c r="B8" s="18" t="s">
        <v>30</v>
      </c>
      <c r="C8" s="19" t="s">
        <v>31</v>
      </c>
      <c r="D8" s="19" t="str">
        <f aca="false">LOWER(B8)</f>
        <v>mw03</v>
      </c>
      <c r="E8" s="19" t="str">
        <f aca="false">UPPER(C8&amp;"  ")</f>
        <v>CHIRAG SHARMA  </v>
      </c>
      <c r="F8" s="21" t="str">
        <f aca="false">TRIM(E8)</f>
        <v>CHIRAG SHARMA</v>
      </c>
      <c r="G8" s="78" t="n">
        <v>40858</v>
      </c>
      <c r="H8" s="19" t="s">
        <v>32</v>
      </c>
      <c r="I8" s="19" t="s">
        <v>33</v>
      </c>
      <c r="J8" s="19" t="s">
        <v>34</v>
      </c>
      <c r="K8" s="19" t="s">
        <v>23</v>
      </c>
      <c r="L8" s="19" t="s">
        <v>35</v>
      </c>
      <c r="M8" s="79" t="n">
        <v>18000</v>
      </c>
      <c r="N8" s="40" t="n">
        <f aca="false">LEN(E8)</f>
        <v>15</v>
      </c>
      <c r="O8" s="40" t="n">
        <f aca="false">LEN(F8)</f>
        <v>13</v>
      </c>
      <c r="P8" s="80" t="str">
        <f aca="false">CONCATENATE(J8,",",K8)</f>
        <v>Honnavar, Karnataka</v>
      </c>
      <c r="Q8" s="80" t="str">
        <f aca="false">LEFT(P8, FIND(",", P8)-1 )</f>
        <v>Honnavar</v>
      </c>
      <c r="R8" s="80" t="str">
        <f aca="false">RIGHT(P8, LEN(P8) - FIND(",", P8))</f>
        <v> Karnataka</v>
      </c>
      <c r="S8" s="80" t="str">
        <f aca="false">LEFT(P8, FIND(",", P8) - 1)</f>
        <v>Honnavar</v>
      </c>
      <c r="T8" s="80" t="str">
        <f aca="false">RIGHT(P8, LEN(P8) - FIND(",", P8))</f>
        <v> Karnataka</v>
      </c>
      <c r="U8" s="40" t="e">
        <f aca="false">DATEVALUE(TEXT(G8,"dd-mm-yyyy"))</f>
        <v>#VALUE!</v>
      </c>
      <c r="V8" s="81" t="n">
        <f aca="true">TODAY()</f>
        <v>45351</v>
      </c>
      <c r="W8" s="83" t="e">
        <f aca="true">DATEVALUE(TEXT(TODAY(), "yyyy-mm-dd"))-U8</f>
        <v>#VALUE!</v>
      </c>
      <c r="X8" s="40" t="e">
        <f aca="false">W8/365</f>
        <v>#VALUE!</v>
      </c>
      <c r="Y8" s="40" t="n">
        <f aca="true">DATEDIF(G8,TODAY(),"M")</f>
        <v>147</v>
      </c>
    </row>
    <row r="9" customFormat="false" ht="15" hidden="false" customHeight="false" outlineLevel="0" collapsed="false">
      <c r="A9" s="18" t="n">
        <v>4</v>
      </c>
      <c r="B9" s="18" t="s">
        <v>36</v>
      </c>
      <c r="C9" s="19" t="s">
        <v>37</v>
      </c>
      <c r="D9" s="19" t="str">
        <f aca="false">LOWER(B9)</f>
        <v>mw04</v>
      </c>
      <c r="E9" s="19" t="str">
        <f aca="false">UPPER(C9&amp;"  ")</f>
        <v>DIVYA SONI  </v>
      </c>
      <c r="F9" s="21" t="str">
        <f aca="false">TRIM(E9)</f>
        <v>DIVYA SONI</v>
      </c>
      <c r="G9" s="78" t="n">
        <v>41255</v>
      </c>
      <c r="H9" s="19" t="s">
        <v>27</v>
      </c>
      <c r="I9" s="19" t="s">
        <v>38</v>
      </c>
      <c r="J9" s="19" t="s">
        <v>39</v>
      </c>
      <c r="K9" s="19" t="s">
        <v>40</v>
      </c>
      <c r="L9" s="19" t="s">
        <v>24</v>
      </c>
      <c r="M9" s="79" t="n">
        <v>14500</v>
      </c>
      <c r="N9" s="40" t="n">
        <f aca="false">LEN(E9)</f>
        <v>12</v>
      </c>
      <c r="O9" s="40" t="n">
        <f aca="false">LEN(F9)</f>
        <v>10</v>
      </c>
      <c r="P9" s="80" t="str">
        <f aca="false">CONCATENATE(J9,",",K9)</f>
        <v>Pune, Maharashtra</v>
      </c>
      <c r="Q9" s="80" t="str">
        <f aca="false">LEFT(P9, FIND(",", P9)-1 )</f>
        <v>Pune</v>
      </c>
      <c r="R9" s="80" t="str">
        <f aca="false">RIGHT(P9, LEN(P9) - FIND(",", P9))</f>
        <v> Maharashtra</v>
      </c>
      <c r="S9" s="80" t="str">
        <f aca="false">LEFT(P9, FIND(",", P9) - 1)</f>
        <v>Pune</v>
      </c>
      <c r="T9" s="80" t="str">
        <f aca="false">RIGHT(P9, LEN(P9) - FIND(",", P9))</f>
        <v> Maharashtra</v>
      </c>
      <c r="U9" s="40" t="e">
        <f aca="false">DATEVALUE(TEXT(G9,"dd-mm-yyyy"))</f>
        <v>#VALUE!</v>
      </c>
      <c r="V9" s="81" t="n">
        <f aca="true">TODAY()</f>
        <v>45351</v>
      </c>
      <c r="W9" s="83" t="e">
        <f aca="true">DATEVALUE(TEXT(TODAY(), "yyyy-mm-dd"))-U9</f>
        <v>#VALUE!</v>
      </c>
      <c r="X9" s="40" t="e">
        <f aca="false">W9/365</f>
        <v>#VALUE!</v>
      </c>
      <c r="Y9" s="40" t="n">
        <f aca="true">DATEDIF(G9,TODAY(),"M")</f>
        <v>134</v>
      </c>
    </row>
    <row r="10" customFormat="false" ht="15" hidden="false" customHeight="false" outlineLevel="0" collapsed="false">
      <c r="A10" s="18" t="n">
        <v>5</v>
      </c>
      <c r="B10" s="18" t="s">
        <v>41</v>
      </c>
      <c r="C10" s="19" t="s">
        <v>42</v>
      </c>
      <c r="D10" s="19" t="str">
        <f aca="false">LOWER(B10)</f>
        <v>mw05</v>
      </c>
      <c r="E10" s="19" t="str">
        <f aca="false">UPPER(C10&amp;"  ")</f>
        <v>ERUM RASTOGI  </v>
      </c>
      <c r="F10" s="21" t="str">
        <f aca="false">TRIM(E10)</f>
        <v>ERUM RASTOGI</v>
      </c>
      <c r="G10" s="78" t="n">
        <v>40461</v>
      </c>
      <c r="H10" s="19" t="s">
        <v>43</v>
      </c>
      <c r="I10" s="19" t="s">
        <v>44</v>
      </c>
      <c r="J10" s="19" t="s">
        <v>45</v>
      </c>
      <c r="K10" s="19" t="s">
        <v>40</v>
      </c>
      <c r="L10" s="19" t="s">
        <v>24</v>
      </c>
      <c r="M10" s="79" t="n">
        <v>15200</v>
      </c>
      <c r="N10" s="40" t="n">
        <f aca="false">LEN(E10)</f>
        <v>14</v>
      </c>
      <c r="O10" s="40" t="n">
        <f aca="false">LEN(F10)</f>
        <v>12</v>
      </c>
      <c r="P10" s="80" t="str">
        <f aca="false">CONCATENATE(J10,",",K10)</f>
        <v>Mumbai, Maharashtra</v>
      </c>
      <c r="Q10" s="80" t="str">
        <f aca="false">LEFT(P10, FIND(",", P10)-1 )</f>
        <v>Mumbai</v>
      </c>
      <c r="R10" s="80" t="str">
        <f aca="false">RIGHT(P10, LEN(P10) - FIND(",", P10))</f>
        <v> Maharashtra</v>
      </c>
      <c r="S10" s="80" t="str">
        <f aca="false">LEFT(P10, FIND(",", P10) - 1)</f>
        <v>Mumbai</v>
      </c>
      <c r="T10" s="80" t="str">
        <f aca="false">RIGHT(P10, LEN(P10) - FIND(",", P10))</f>
        <v> Maharashtra</v>
      </c>
      <c r="U10" s="40" t="e">
        <f aca="false">DATEVALUE(TEXT(G10,"DD-MM-YYY"))</f>
        <v>#VALUE!</v>
      </c>
      <c r="V10" s="81" t="n">
        <f aca="true">TODAY()</f>
        <v>45351</v>
      </c>
      <c r="W10" s="83" t="e">
        <f aca="true">DATEVALUE(TEXT(TODAY(), "yyyy-mm-dd"))-U10</f>
        <v>#VALUE!</v>
      </c>
      <c r="X10" s="40" t="e">
        <f aca="false">W10/365</f>
        <v>#VALUE!</v>
      </c>
      <c r="Y10" s="40" t="n">
        <f aca="true">DATEDIF(G10,TODAY(),"M")</f>
        <v>160</v>
      </c>
    </row>
    <row r="11" customFormat="false" ht="15" hidden="false" customHeight="false" outlineLevel="0" collapsed="false">
      <c r="A11" s="18" t="n">
        <v>6</v>
      </c>
      <c r="B11" s="18" t="s">
        <v>46</v>
      </c>
      <c r="C11" s="19" t="s">
        <v>47</v>
      </c>
      <c r="D11" s="19" t="str">
        <f aca="false">LOWER(B11)</f>
        <v>mw06</v>
      </c>
      <c r="E11" s="19" t="str">
        <f aca="false">UPPER(C11&amp;"  ")</f>
        <v>FARHAN PATEL  </v>
      </c>
      <c r="F11" s="21" t="str">
        <f aca="false">TRIM(E11)</f>
        <v>FARHAN PATEL</v>
      </c>
      <c r="G11" s="78" t="n">
        <v>40858</v>
      </c>
      <c r="H11" s="19" t="s">
        <v>21</v>
      </c>
      <c r="I11" s="19" t="s">
        <v>48</v>
      </c>
      <c r="J11" s="19" t="s">
        <v>49</v>
      </c>
      <c r="K11" s="19" t="s">
        <v>50</v>
      </c>
      <c r="L11" s="19" t="s">
        <v>24</v>
      </c>
      <c r="M11" s="79" t="n">
        <v>18000</v>
      </c>
      <c r="N11" s="40" t="n">
        <f aca="false">LEN(E11)</f>
        <v>14</v>
      </c>
      <c r="O11" s="40" t="n">
        <f aca="false">LEN(F11)</f>
        <v>12</v>
      </c>
      <c r="P11" s="80" t="str">
        <f aca="false">CONCATENATE(J11,",",K11)</f>
        <v>Bhopal, Madhya Pradesh</v>
      </c>
      <c r="Q11" s="80" t="str">
        <f aca="false">LEFT(P11, FIND(",", P11)-1 )</f>
        <v>Bhopal</v>
      </c>
      <c r="R11" s="80" t="str">
        <f aca="false">RIGHT(P11, LEN(P11) - FIND(",", P11))</f>
        <v> Madhya Pradesh</v>
      </c>
      <c r="S11" s="80" t="str">
        <f aca="false">LEFT(P11, FIND(",", P11) - 1)</f>
        <v>Bhopal</v>
      </c>
      <c r="T11" s="80" t="str">
        <f aca="false">RIGHT(P11, LEN(P11) - FIND(",", P11))</f>
        <v> Madhya Pradesh</v>
      </c>
      <c r="U11" s="40" t="e">
        <f aca="false">DATEVALUE(TEXT(G11,"DD-MM-YYY"))</f>
        <v>#VALUE!</v>
      </c>
      <c r="V11" s="81" t="n">
        <f aca="true">TODAY()</f>
        <v>45351</v>
      </c>
      <c r="W11" s="83" t="e">
        <f aca="true">DATEVALUE(TEXT(TODAY(), "yyyy-mm-dd"))-U11</f>
        <v>#VALUE!</v>
      </c>
      <c r="X11" s="40" t="e">
        <f aca="false">W11/365</f>
        <v>#VALUE!</v>
      </c>
      <c r="Y11" s="40" t="n">
        <f aca="true">DATEDIF(G11,TODAY(),"M")</f>
        <v>147</v>
      </c>
    </row>
    <row r="12" customFormat="false" ht="15" hidden="false" customHeight="false" outlineLevel="0" collapsed="false">
      <c r="A12" s="18" t="n">
        <v>7</v>
      </c>
      <c r="B12" s="18" t="s">
        <v>51</v>
      </c>
      <c r="C12" s="19" t="s">
        <v>52</v>
      </c>
      <c r="D12" s="19" t="str">
        <f aca="false">LOWER(B12)</f>
        <v>mw07</v>
      </c>
      <c r="E12" s="19" t="str">
        <f aca="false">UPPER(C12&amp;"  ")</f>
        <v>GEET SAHU  </v>
      </c>
      <c r="F12" s="21" t="str">
        <f aca="false">TRIM(E12)</f>
        <v>GEET SAHU</v>
      </c>
      <c r="G12" s="78" t="n">
        <v>41255</v>
      </c>
      <c r="H12" s="19" t="s">
        <v>53</v>
      </c>
      <c r="I12" s="19" t="s">
        <v>44</v>
      </c>
      <c r="J12" s="19" t="s">
        <v>45</v>
      </c>
      <c r="K12" s="19" t="s">
        <v>40</v>
      </c>
      <c r="L12" s="19" t="s">
        <v>35</v>
      </c>
      <c r="M12" s="79" t="n">
        <v>50000</v>
      </c>
      <c r="N12" s="40" t="n">
        <f aca="false">LEN(E12)</f>
        <v>11</v>
      </c>
      <c r="O12" s="40" t="n">
        <f aca="false">LEN(F12)</f>
        <v>9</v>
      </c>
      <c r="P12" s="80" t="str">
        <f aca="false">CONCATENATE(J12,",",K12)</f>
        <v>Mumbai, Maharashtra</v>
      </c>
      <c r="Q12" s="80" t="str">
        <f aca="false">LEFT(P12, FIND(",", P12)-1 )</f>
        <v>Mumbai</v>
      </c>
      <c r="R12" s="80" t="str">
        <f aca="false">RIGHT(P12, LEN(P12) - FIND(",", P12))</f>
        <v> Maharashtra</v>
      </c>
      <c r="S12" s="80" t="str">
        <f aca="false">LEFT(P12, FIND(",", P12) - 1)</f>
        <v>Mumbai</v>
      </c>
      <c r="T12" s="80" t="str">
        <f aca="false">RIGHT(P12, LEN(P12) - FIND(",", P12))</f>
        <v> Maharashtra</v>
      </c>
      <c r="U12" s="40" t="e">
        <f aca="false">DATEVALUE(TEXT(G12,"DD-MM-YYY"))</f>
        <v>#VALUE!</v>
      </c>
      <c r="V12" s="81" t="n">
        <f aca="true">TODAY()</f>
        <v>45351</v>
      </c>
      <c r="W12" s="83" t="e">
        <f aca="true">DATEVALUE(TEXT(TODAY(), "yyyy-mm-dd"))-U12</f>
        <v>#VALUE!</v>
      </c>
      <c r="X12" s="40" t="e">
        <f aca="false">W12/365</f>
        <v>#VALUE!</v>
      </c>
      <c r="Y12" s="40" t="n">
        <f aca="true">DATEDIF(G12,TODAY(),"M")</f>
        <v>134</v>
      </c>
    </row>
    <row r="13" customFormat="false" ht="15" hidden="false" customHeight="false" outlineLevel="0" collapsed="false">
      <c r="A13" s="24" t="n">
        <v>8</v>
      </c>
      <c r="B13" s="24" t="s">
        <v>54</v>
      </c>
      <c r="C13" s="19" t="s">
        <v>55</v>
      </c>
      <c r="D13" s="19" t="str">
        <f aca="false">LOWER(B13)</f>
        <v>mw08</v>
      </c>
      <c r="E13" s="19" t="str">
        <f aca="false">UPPER(C13&amp;"  ")</f>
        <v>HIMESH SURYA  </v>
      </c>
      <c r="F13" s="21" t="str">
        <f aca="false">TRIM(E13)</f>
        <v>HIMESH SURYA</v>
      </c>
      <c r="G13" s="78" t="n">
        <v>40461</v>
      </c>
      <c r="H13" s="25" t="s">
        <v>56</v>
      </c>
      <c r="I13" s="25" t="s">
        <v>44</v>
      </c>
      <c r="J13" s="25" t="s">
        <v>57</v>
      </c>
      <c r="K13" s="25" t="s">
        <v>58</v>
      </c>
      <c r="L13" s="25" t="s">
        <v>35</v>
      </c>
      <c r="M13" s="84" t="n">
        <v>35000</v>
      </c>
      <c r="N13" s="40" t="n">
        <f aca="false">LEN(E13)</f>
        <v>14</v>
      </c>
      <c r="O13" s="40" t="n">
        <f aca="false">LEN(F13)</f>
        <v>12</v>
      </c>
      <c r="P13" s="80" t="str">
        <f aca="false">CONCATENATE(J13,",",K13)</f>
        <v>Kolkata, West Bengal</v>
      </c>
      <c r="Q13" s="80" t="str">
        <f aca="false">LEFT(P13, FIND(",", P13)-1 )</f>
        <v>Kolkata</v>
      </c>
      <c r="R13" s="80" t="str">
        <f aca="false">RIGHT(P13, LEN(P13) - FIND(",", P13))</f>
        <v> West Bengal</v>
      </c>
      <c r="S13" s="80" t="str">
        <f aca="false">LEFT(P13, FIND(",", P13) - 1)</f>
        <v>Kolkata</v>
      </c>
      <c r="T13" s="80" t="str">
        <f aca="false">RIGHT(P13, LEN(P13) - FIND(",", P13))</f>
        <v> West Bengal</v>
      </c>
      <c r="U13" s="40" t="e">
        <f aca="false">DATEVALUE(TEXT(G13,"DD-MM-YYY"))</f>
        <v>#VALUE!</v>
      </c>
      <c r="V13" s="81" t="n">
        <f aca="true">TODAY()</f>
        <v>45351</v>
      </c>
      <c r="W13" s="83" t="e">
        <f aca="true">DATEVALUE(TEXT(TODAY(), "yyyy-mm-dd"))-U13</f>
        <v>#VALUE!</v>
      </c>
      <c r="X13" s="40" t="e">
        <f aca="false">W13/365</f>
        <v>#VALUE!</v>
      </c>
      <c r="Y13" s="40" t="n">
        <f aca="true">DATEDIF(G13,TODAY(),"M")</f>
        <v>160</v>
      </c>
    </row>
    <row r="14" customFormat="false" ht="15" hidden="false" customHeight="false" outlineLevel="0" collapsed="false">
      <c r="A14" s="18" t="n">
        <v>9</v>
      </c>
      <c r="B14" s="18" t="s">
        <v>59</v>
      </c>
      <c r="C14" s="19" t="s">
        <v>60</v>
      </c>
      <c r="D14" s="19" t="str">
        <f aca="false">LOWER(B14)</f>
        <v>mw09</v>
      </c>
      <c r="E14" s="19" t="str">
        <f aca="false">UPPER(C14&amp;"  ")</f>
        <v>SUPRIYA  </v>
      </c>
      <c r="F14" s="21" t="str">
        <f aca="false">TRIM(E14)</f>
        <v>SUPRIYA</v>
      </c>
      <c r="G14" s="78" t="n">
        <v>40858</v>
      </c>
      <c r="H14" s="19" t="s">
        <v>21</v>
      </c>
      <c r="I14" s="19" t="s">
        <v>22</v>
      </c>
      <c r="J14" s="19" t="s">
        <v>61</v>
      </c>
      <c r="K14" s="19" t="s">
        <v>62</v>
      </c>
      <c r="L14" s="19" t="s">
        <v>24</v>
      </c>
      <c r="M14" s="79" t="n">
        <v>37000</v>
      </c>
      <c r="N14" s="40" t="n">
        <f aca="false">LEN(E14)</f>
        <v>9</v>
      </c>
      <c r="O14" s="40" t="n">
        <f aca="false">LEN(F14)</f>
        <v>7</v>
      </c>
      <c r="P14" s="80" t="str">
        <f aca="false">CONCATENATE(J14,",",K14)</f>
        <v>Ahmedabad, Gujarat</v>
      </c>
      <c r="Q14" s="80" t="str">
        <f aca="false">LEFT(P14, FIND(",", P14)-1 )</f>
        <v>Ahmedabad</v>
      </c>
      <c r="R14" s="80" t="str">
        <f aca="false">RIGHT(P14, LEN(P14) - FIND(",", P14))</f>
        <v> Gujarat</v>
      </c>
      <c r="S14" s="80" t="str">
        <f aca="false">LEFT(P14, FIND(",", P14) - 1)</f>
        <v>Ahmedabad</v>
      </c>
      <c r="T14" s="80" t="str">
        <f aca="false">RIGHT(P14, LEN(P14) - FIND(",", P14))</f>
        <v> Gujarat</v>
      </c>
      <c r="U14" s="40" t="e">
        <f aca="false">DATEVALUE(TEXT(G14,"DD-MM-YYY"))</f>
        <v>#VALUE!</v>
      </c>
      <c r="V14" s="81" t="n">
        <f aca="true">TODAY()</f>
        <v>45351</v>
      </c>
      <c r="W14" s="83" t="e">
        <f aca="true">DATEVALUE(TEXT(TODAY(), "yyyy-mm-dd"))-U14</f>
        <v>#VALUE!</v>
      </c>
      <c r="X14" s="40" t="e">
        <f aca="false">W14/365</f>
        <v>#VALUE!</v>
      </c>
      <c r="Y14" s="40" t="n">
        <f aca="true">DATEDIF(G14,TODAY(),"M")</f>
        <v>147</v>
      </c>
    </row>
    <row r="15" customFormat="false" ht="15" hidden="false" customHeight="false" outlineLevel="0" collapsed="false">
      <c r="A15" s="18" t="n">
        <v>10</v>
      </c>
      <c r="B15" s="18" t="s">
        <v>63</v>
      </c>
      <c r="C15" s="19" t="s">
        <v>64</v>
      </c>
      <c r="D15" s="19" t="str">
        <f aca="false">LOWER(B15)</f>
        <v>mw10</v>
      </c>
      <c r="E15" s="19" t="str">
        <f aca="false">UPPER(C15&amp;"  ")</f>
        <v>SHARADHI  </v>
      </c>
      <c r="F15" s="21" t="str">
        <f aca="false">TRIM(E15)</f>
        <v>SHARADHI</v>
      </c>
      <c r="G15" s="78" t="n">
        <v>41255</v>
      </c>
      <c r="H15" s="19" t="s">
        <v>27</v>
      </c>
      <c r="I15" s="19" t="s">
        <v>28</v>
      </c>
      <c r="J15" s="19" t="s">
        <v>65</v>
      </c>
      <c r="K15" s="19" t="s">
        <v>66</v>
      </c>
      <c r="L15" s="19" t="s">
        <v>24</v>
      </c>
      <c r="M15" s="79" t="n">
        <v>39925</v>
      </c>
      <c r="N15" s="40" t="n">
        <f aca="false">LEN(E15)</f>
        <v>10</v>
      </c>
      <c r="O15" s="40" t="n">
        <f aca="false">LEN(F15)</f>
        <v>8</v>
      </c>
      <c r="P15" s="80" t="str">
        <f aca="false">CONCATENATE(J15,",",K15)</f>
        <v>Kanpur, Uttar Pradesh</v>
      </c>
      <c r="Q15" s="80" t="str">
        <f aca="false">LEFT(P15, FIND(",", P15)-1 )</f>
        <v>Kanpur</v>
      </c>
      <c r="R15" s="80" t="str">
        <f aca="false">RIGHT(P15, LEN(P15) - FIND(",", P15))</f>
        <v> Uttar Pradesh</v>
      </c>
      <c r="S15" s="80" t="str">
        <f aca="false">LEFT(P15, FIND(",", P15) - 1)</f>
        <v>Kanpur</v>
      </c>
      <c r="T15" s="80" t="str">
        <f aca="false">RIGHT(P15, LEN(P15) - FIND(",", P15))</f>
        <v> Uttar Pradesh</v>
      </c>
      <c r="U15" s="40" t="e">
        <f aca="false">DATEVALUE(TEXT(G15,"DD-MM-YYY"))</f>
        <v>#VALUE!</v>
      </c>
      <c r="V15" s="81" t="n">
        <f aca="true">TODAY()</f>
        <v>45351</v>
      </c>
      <c r="W15" s="83" t="e">
        <f aca="true">DATEVALUE(TEXT(TODAY(), "yyyy-mm-dd"))-U15</f>
        <v>#VALUE!</v>
      </c>
      <c r="X15" s="40" t="e">
        <f aca="false">W15/365</f>
        <v>#VALUE!</v>
      </c>
      <c r="Y15" s="40" t="n">
        <f aca="true">DATEDIF(G15,TODAY(),"M")</f>
        <v>134</v>
      </c>
    </row>
    <row r="16" customFormat="false" ht="15" hidden="false" customHeight="false" outlineLevel="0" collapsed="false">
      <c r="A16" s="18" t="n">
        <v>11</v>
      </c>
      <c r="B16" s="18" t="s">
        <v>67</v>
      </c>
      <c r="C16" s="19" t="s">
        <v>68</v>
      </c>
      <c r="D16" s="19" t="str">
        <f aca="false">LOWER(B16)</f>
        <v>mw11</v>
      </c>
      <c r="E16" s="19" t="str">
        <f aca="false">UPPER(C16&amp;"  ")</f>
        <v>RAGHU  </v>
      </c>
      <c r="F16" s="21" t="str">
        <f aca="false">TRIM(E16)</f>
        <v>RAGHU</v>
      </c>
      <c r="G16" s="78" t="n">
        <v>40461</v>
      </c>
      <c r="H16" s="19" t="s">
        <v>32</v>
      </c>
      <c r="I16" s="19" t="s">
        <v>33</v>
      </c>
      <c r="J16" s="19" t="s">
        <v>69</v>
      </c>
      <c r="K16" s="19" t="s">
        <v>62</v>
      </c>
      <c r="L16" s="19" t="s">
        <v>35</v>
      </c>
      <c r="M16" s="79" t="n">
        <v>42850</v>
      </c>
      <c r="N16" s="40" t="n">
        <f aca="false">LEN(E16)</f>
        <v>7</v>
      </c>
      <c r="O16" s="40" t="n">
        <f aca="false">LEN(F16)</f>
        <v>5</v>
      </c>
      <c r="P16" s="80" t="str">
        <f aca="false">CONCATENATE(J16,",",K16)</f>
        <v>Surat, Gujarat</v>
      </c>
      <c r="Q16" s="80" t="str">
        <f aca="false">LEFT(P16, FIND(",", P16)-1 )</f>
        <v>Surat</v>
      </c>
      <c r="R16" s="80" t="str">
        <f aca="false">RIGHT(P16, LEN(P16) - FIND(",", P16))</f>
        <v> Gujarat</v>
      </c>
      <c r="S16" s="80" t="str">
        <f aca="false">LEFT(P16, FIND(",", P16) - 1)</f>
        <v>Surat</v>
      </c>
      <c r="T16" s="80" t="str">
        <f aca="false">RIGHT(P16, LEN(P16) - FIND(",", P16))</f>
        <v> Gujarat</v>
      </c>
      <c r="U16" s="40" t="n">
        <f aca="false">DATEVALUE(TEXT(G16,"DD-MM-YYY"))</f>
        <v>40461</v>
      </c>
      <c r="V16" s="81" t="n">
        <f aca="true">TODAY()</f>
        <v>45351</v>
      </c>
      <c r="W16" s="82" t="n">
        <f aca="true">DATEVALUE(TEXT(TODAY(), "yyyy-mm-dd"))-U16</f>
        <v>4890</v>
      </c>
      <c r="X16" s="40" t="n">
        <f aca="false">W16/365</f>
        <v>13.3972602739726</v>
      </c>
      <c r="Y16" s="40" t="n">
        <f aca="true">DATEDIF(G16,TODAY(),"M")</f>
        <v>160</v>
      </c>
    </row>
    <row r="17" customFormat="false" ht="15" hidden="false" customHeight="false" outlineLevel="0" collapsed="false">
      <c r="A17" s="18" t="n">
        <v>12</v>
      </c>
      <c r="B17" s="18" t="s">
        <v>70</v>
      </c>
      <c r="C17" s="19" t="s">
        <v>71</v>
      </c>
      <c r="D17" s="19" t="str">
        <f aca="false">LOWER(B17)</f>
        <v>mw12</v>
      </c>
      <c r="E17" s="19" t="str">
        <f aca="false">UPPER(C17&amp;"  ")</f>
        <v>INDIRA  </v>
      </c>
      <c r="F17" s="21" t="str">
        <f aca="false">TRIM(E17)</f>
        <v>INDIRA</v>
      </c>
      <c r="G17" s="78" t="n">
        <v>40858</v>
      </c>
      <c r="H17" s="19" t="s">
        <v>27</v>
      </c>
      <c r="I17" s="19" t="s">
        <v>38</v>
      </c>
      <c r="J17" s="27" t="s">
        <v>72</v>
      </c>
      <c r="K17" s="19" t="s">
        <v>40</v>
      </c>
      <c r="L17" s="19" t="s">
        <v>24</v>
      </c>
      <c r="M17" s="79" t="n">
        <v>45775</v>
      </c>
      <c r="N17" s="40" t="n">
        <f aca="false">LEN(E17)</f>
        <v>8</v>
      </c>
      <c r="O17" s="40" t="n">
        <f aca="false">LEN(F17)</f>
        <v>6</v>
      </c>
      <c r="P17" s="80" t="str">
        <f aca="false">CONCATENATE(J17,",",K17)</f>
        <v>Thane, Maharashtra</v>
      </c>
      <c r="Q17" s="80" t="str">
        <f aca="false">LEFT(P17, FIND(",", P17)-1 )</f>
        <v>Thane</v>
      </c>
      <c r="R17" s="80" t="str">
        <f aca="false">RIGHT(P17, LEN(P17) - FIND(",", P17))</f>
        <v> Maharashtra</v>
      </c>
      <c r="S17" s="80" t="str">
        <f aca="false">LEFT(P17, FIND(",", P17) - 1)</f>
        <v>Thane</v>
      </c>
      <c r="T17" s="80" t="str">
        <f aca="false">RIGHT(P17, LEN(P17) - FIND(",", P17))</f>
        <v> Maharashtra</v>
      </c>
      <c r="U17" s="40" t="e">
        <f aca="false">DATEVALUE(TEXT(G17,"DD-MM-YYY"))</f>
        <v>#VALUE!</v>
      </c>
      <c r="V17" s="81" t="n">
        <f aca="true">TODAY()</f>
        <v>45351</v>
      </c>
      <c r="W17" s="83" t="e">
        <f aca="true">DATEVALUE(TEXT(TODAY(), "yyyy-mm-dd"))-U17</f>
        <v>#VALUE!</v>
      </c>
      <c r="X17" s="40" t="e">
        <f aca="false">W17/365</f>
        <v>#VALUE!</v>
      </c>
      <c r="Y17" s="40" t="n">
        <f aca="true">DATEDIF(G17,TODAY(),"M")</f>
        <v>147</v>
      </c>
    </row>
    <row r="18" customFormat="false" ht="15" hidden="false" customHeight="false" outlineLevel="0" collapsed="false">
      <c r="A18" s="18" t="n">
        <v>13</v>
      </c>
      <c r="B18" s="18" t="s">
        <v>73</v>
      </c>
      <c r="C18" s="19" t="s">
        <v>74</v>
      </c>
      <c r="D18" s="19" t="str">
        <f aca="false">LOWER(B18)</f>
        <v>mw13</v>
      </c>
      <c r="E18" s="19" t="str">
        <f aca="false">UPPER(C18&amp;"  ")</f>
        <v>SHANE  </v>
      </c>
      <c r="F18" s="21" t="str">
        <f aca="false">TRIM(E18)</f>
        <v>SHANE</v>
      </c>
      <c r="G18" s="78" t="n">
        <v>41255</v>
      </c>
      <c r="H18" s="19" t="s">
        <v>43</v>
      </c>
      <c r="I18" s="19" t="s">
        <v>28</v>
      </c>
      <c r="J18" s="19" t="s">
        <v>3</v>
      </c>
      <c r="K18" s="19" t="s">
        <v>23</v>
      </c>
      <c r="L18" s="19" t="s">
        <v>35</v>
      </c>
      <c r="M18" s="79" t="n">
        <v>48700</v>
      </c>
      <c r="N18" s="40" t="n">
        <f aca="false">LEN(E18)</f>
        <v>7</v>
      </c>
      <c r="O18" s="40" t="n">
        <f aca="false">LEN(F18)</f>
        <v>5</v>
      </c>
      <c r="P18" s="80" t="str">
        <f aca="false">CONCATENATE(J18,",",K18)</f>
        <v>Udupi, Karnataka</v>
      </c>
      <c r="Q18" s="80" t="str">
        <f aca="false">LEFT(P18, FIND(",", P18)-1 )</f>
        <v>Udupi</v>
      </c>
      <c r="R18" s="80" t="str">
        <f aca="false">RIGHT(P18, LEN(P18) - FIND(",", P18))</f>
        <v> Karnataka</v>
      </c>
      <c r="S18" s="80" t="str">
        <f aca="false">LEFT(P18, FIND(",", P18) - 1)</f>
        <v>Udupi</v>
      </c>
      <c r="T18" s="80" t="str">
        <f aca="false">RIGHT(P18, LEN(P18) - FIND(",", P18))</f>
        <v> Karnataka</v>
      </c>
      <c r="U18" s="40" t="e">
        <f aca="false">DATEVALUE(TEXT(G18,"DD-MM-YYY"))</f>
        <v>#VALUE!</v>
      </c>
      <c r="V18" s="81" t="n">
        <f aca="true">TODAY()</f>
        <v>45351</v>
      </c>
      <c r="W18" s="83" t="e">
        <f aca="true">DATEVALUE(TEXT(TODAY(), "yyyy-mm-dd"))-U18</f>
        <v>#VALUE!</v>
      </c>
      <c r="X18" s="40" t="e">
        <f aca="false">W18/365</f>
        <v>#VALUE!</v>
      </c>
      <c r="Y18" s="40" t="n">
        <f aca="true">DATEDIF(G18,TODAY(),"M")</f>
        <v>134</v>
      </c>
    </row>
    <row r="19" customFormat="false" ht="15" hidden="false" customHeight="false" outlineLevel="0" collapsed="false">
      <c r="A19" s="28" t="n">
        <v>14</v>
      </c>
      <c r="B19" s="29" t="s">
        <v>75</v>
      </c>
      <c r="C19" s="30" t="s">
        <v>76</v>
      </c>
      <c r="D19" s="19" t="str">
        <f aca="false">LOWER(B19)</f>
        <v>mw14</v>
      </c>
      <c r="E19" s="19" t="str">
        <f aca="false">UPPER(C19&amp;"  ")</f>
        <v>IMRAN ABHA  </v>
      </c>
      <c r="F19" s="21" t="str">
        <f aca="false">TRIM(E19)</f>
        <v>IMRAN ABHA</v>
      </c>
      <c r="G19" s="78" t="n">
        <v>40461</v>
      </c>
      <c r="H19" s="30" t="s">
        <v>27</v>
      </c>
      <c r="I19" s="30" t="s">
        <v>77</v>
      </c>
      <c r="J19" s="30" t="s">
        <v>78</v>
      </c>
      <c r="K19" s="30" t="s">
        <v>79</v>
      </c>
      <c r="L19" s="30" t="s">
        <v>35</v>
      </c>
      <c r="M19" s="85" t="n">
        <v>15000</v>
      </c>
      <c r="N19" s="40" t="n">
        <f aca="false">LEN(E19)</f>
        <v>12</v>
      </c>
      <c r="O19" s="40" t="n">
        <f aca="false">LEN(F19)</f>
        <v>10</v>
      </c>
      <c r="P19" s="80" t="str">
        <f aca="false">CONCATENATE(J19,",",K19)</f>
        <v>Chennai, Tamil Nadu</v>
      </c>
      <c r="Q19" s="80" t="str">
        <f aca="false">LEFT(P19, FIND(",", P19)-1 )</f>
        <v>Chennai</v>
      </c>
      <c r="R19" s="80" t="str">
        <f aca="false">RIGHT(P19, LEN(P19) - FIND(",", P19))</f>
        <v> Tamil Nadu</v>
      </c>
      <c r="S19" s="80" t="str">
        <f aca="false">LEFT(P19, FIND(",", P19) - 1)</f>
        <v>Chennai</v>
      </c>
      <c r="T19" s="80" t="str">
        <f aca="false">RIGHT(P19, LEN(P19) - FIND(",", P19))</f>
        <v> Tamil Nadu</v>
      </c>
      <c r="U19" s="40" t="e">
        <f aca="false">DATEVALUE(TEXT(G19,"DD-MM-YYY"))</f>
        <v>#VALUE!</v>
      </c>
      <c r="V19" s="81" t="n">
        <f aca="true">TODAY()</f>
        <v>45351</v>
      </c>
      <c r="W19" s="83" t="e">
        <f aca="true">DATEVALUE(TEXT(TODAY(), "yyyy-mm-dd"))-U19</f>
        <v>#VALUE!</v>
      </c>
      <c r="X19" s="40" t="e">
        <f aca="false">W19/365</f>
        <v>#VALUE!</v>
      </c>
      <c r="Y19" s="40" t="n">
        <f aca="true">DATEDIF(G19,TODAY(),"M")</f>
        <v>160</v>
      </c>
    </row>
    <row r="20" customFormat="false" ht="15" hidden="false" customHeight="false" outlineLevel="0" collapsed="false">
      <c r="A20" s="18" t="n">
        <v>15</v>
      </c>
      <c r="B20" s="18" t="s">
        <v>80</v>
      </c>
      <c r="C20" s="19" t="s">
        <v>81</v>
      </c>
      <c r="D20" s="19" t="str">
        <f aca="false">LOWER(B20)</f>
        <v>mw15</v>
      </c>
      <c r="E20" s="19" t="str">
        <f aca="false">UPPER(C20&amp;"  ")</f>
        <v>JITENDRA PANDE  </v>
      </c>
      <c r="F20" s="21" t="str">
        <f aca="false">TRIM(E20)</f>
        <v>JITENDRA PANDE</v>
      </c>
      <c r="G20" s="78" t="n">
        <v>40858</v>
      </c>
      <c r="H20" s="19" t="s">
        <v>82</v>
      </c>
      <c r="I20" s="19" t="s">
        <v>22</v>
      </c>
      <c r="J20" s="19" t="s">
        <v>83</v>
      </c>
      <c r="K20" s="19" t="s">
        <v>23</v>
      </c>
      <c r="L20" s="19" t="s">
        <v>35</v>
      </c>
      <c r="M20" s="79" t="n">
        <v>13500</v>
      </c>
      <c r="N20" s="40" t="n">
        <f aca="false">LEN(E20)</f>
        <v>16</v>
      </c>
      <c r="O20" s="40" t="n">
        <f aca="false">LEN(F20)</f>
        <v>14</v>
      </c>
      <c r="P20" s="80" t="str">
        <f aca="false">CONCATENATE(J20,",",K20)</f>
        <v>Bangalore, Karnataka</v>
      </c>
      <c r="Q20" s="80" t="str">
        <f aca="false">LEFT(P20, FIND(",", P20)-1 )</f>
        <v>Bangalore</v>
      </c>
      <c r="R20" s="80" t="str">
        <f aca="false">RIGHT(P20, LEN(P20) - FIND(",", P20))</f>
        <v> Karnataka</v>
      </c>
      <c r="S20" s="80" t="str">
        <f aca="false">LEFT(P20, FIND(",", P20) - 1)</f>
        <v>Bangalore</v>
      </c>
      <c r="T20" s="80" t="str">
        <f aca="false">RIGHT(P20, LEN(P20) - FIND(",", P20))</f>
        <v> Karnataka</v>
      </c>
      <c r="U20" s="40" t="e">
        <f aca="false">DATEVALUE(TEXT(G20,"DD-MM-YYY"))</f>
        <v>#VALUE!</v>
      </c>
      <c r="V20" s="81" t="n">
        <f aca="true">TODAY()</f>
        <v>45351</v>
      </c>
      <c r="W20" s="83" t="e">
        <f aca="true">DATEVALUE(TEXT(TODAY(), "yyyy-mm-dd"))-U20</f>
        <v>#VALUE!</v>
      </c>
      <c r="X20" s="40" t="e">
        <f aca="false">W20/365</f>
        <v>#VALUE!</v>
      </c>
      <c r="Y20" s="40" t="n">
        <f aca="true">DATEDIF(G20,TODAY(),"M")</f>
        <v>147</v>
      </c>
    </row>
    <row r="21" customFormat="false" ht="15" hidden="false" customHeight="false" outlineLevel="0" collapsed="false">
      <c r="A21" s="18" t="n">
        <v>16</v>
      </c>
      <c r="B21" s="18" t="s">
        <v>84</v>
      </c>
      <c r="C21" s="19" t="s">
        <v>85</v>
      </c>
      <c r="D21" s="19" t="str">
        <f aca="false">LOWER(B21)</f>
        <v>mw16</v>
      </c>
      <c r="E21" s="19" t="str">
        <f aca="false">UPPER(C21&amp;"  ")</f>
        <v>KAILASH RANE  </v>
      </c>
      <c r="F21" s="21" t="str">
        <f aca="false">TRIM(E21)</f>
        <v>KAILASH RANE</v>
      </c>
      <c r="G21" s="78" t="n">
        <v>41255</v>
      </c>
      <c r="H21" s="19" t="s">
        <v>86</v>
      </c>
      <c r="I21" s="19" t="s">
        <v>48</v>
      </c>
      <c r="J21" s="19" t="s">
        <v>87</v>
      </c>
      <c r="K21" s="19" t="s">
        <v>88</v>
      </c>
      <c r="L21" s="19" t="s">
        <v>35</v>
      </c>
      <c r="M21" s="79" t="n">
        <v>28000</v>
      </c>
      <c r="N21" s="40" t="n">
        <f aca="false">LEN(E21)</f>
        <v>14</v>
      </c>
      <c r="O21" s="40" t="n">
        <f aca="false">LEN(F21)</f>
        <v>12</v>
      </c>
      <c r="P21" s="80" t="str">
        <f aca="false">CONCATENATE(J21,",",K21)</f>
        <v>Hyderabad, Telangana</v>
      </c>
      <c r="Q21" s="80" t="str">
        <f aca="false">LEFT(P21, FIND(",", P21)-1 )</f>
        <v>Hyderabad</v>
      </c>
      <c r="R21" s="80" t="str">
        <f aca="false">RIGHT(P21, LEN(P21) - FIND(",", P21))</f>
        <v> Telangana</v>
      </c>
      <c r="S21" s="80" t="str">
        <f aca="false">LEFT(P21, FIND(",", P21) - 1)</f>
        <v>Hyderabad</v>
      </c>
      <c r="T21" s="80" t="str">
        <f aca="false">RIGHT(P21, LEN(P21) - FIND(",", P21))</f>
        <v> Telangana</v>
      </c>
      <c r="U21" s="40" t="e">
        <f aca="false">DATEVALUE(TEXT(G21,"DD-MM-YYY"))</f>
        <v>#VALUE!</v>
      </c>
      <c r="V21" s="81" t="n">
        <f aca="true">TODAY()</f>
        <v>45351</v>
      </c>
      <c r="W21" s="83" t="e">
        <f aca="true">DATEVALUE(TEXT(TODAY(), "yyyy-mm-dd"))-U21</f>
        <v>#VALUE!</v>
      </c>
      <c r="X21" s="40" t="e">
        <f aca="false">W21/365</f>
        <v>#VALUE!</v>
      </c>
      <c r="Y21" s="40" t="n">
        <f aca="true">DATEDIF(G21,TODAY(),"M")</f>
        <v>134</v>
      </c>
    </row>
    <row r="22" customFormat="false" ht="15" hidden="false" customHeight="false" outlineLevel="0" collapsed="false">
      <c r="A22" s="18" t="n">
        <v>17</v>
      </c>
      <c r="B22" s="18" t="s">
        <v>89</v>
      </c>
      <c r="C22" s="19" t="s">
        <v>90</v>
      </c>
      <c r="D22" s="19" t="str">
        <f aca="false">LOWER(B22)</f>
        <v>mw17</v>
      </c>
      <c r="E22" s="19" t="str">
        <f aca="false">UPPER(C22&amp;"  ")</f>
        <v>LUV PATEL  </v>
      </c>
      <c r="F22" s="21" t="str">
        <f aca="false">TRIM(E22)</f>
        <v>LUV PATEL</v>
      </c>
      <c r="G22" s="78" t="n">
        <v>40461</v>
      </c>
      <c r="H22" s="19" t="s">
        <v>91</v>
      </c>
      <c r="I22" s="19" t="s">
        <v>33</v>
      </c>
      <c r="J22" s="19" t="s">
        <v>39</v>
      </c>
      <c r="K22" s="19" t="s">
        <v>40</v>
      </c>
      <c r="L22" s="19" t="s">
        <v>35</v>
      </c>
      <c r="M22" s="79" t="n">
        <v>10000</v>
      </c>
      <c r="N22" s="40" t="n">
        <f aca="false">LEN(E22)</f>
        <v>11</v>
      </c>
      <c r="O22" s="40" t="n">
        <f aca="false">LEN(F22)</f>
        <v>9</v>
      </c>
      <c r="P22" s="80" t="str">
        <f aca="false">CONCATENATE(J22,",",K22)</f>
        <v>Pune, Maharashtra</v>
      </c>
      <c r="Q22" s="80" t="str">
        <f aca="false">LEFT(P22, FIND(",", P22)-1 )</f>
        <v>Pune</v>
      </c>
      <c r="R22" s="80" t="str">
        <f aca="false">RIGHT(P22, LEN(P22) - FIND(",", P22))</f>
        <v> Maharashtra</v>
      </c>
      <c r="S22" s="80" t="str">
        <f aca="false">LEFT(P22, FIND(",", P22) - 1)</f>
        <v>Pune</v>
      </c>
      <c r="T22" s="80" t="str">
        <f aca="false">RIGHT(P22, LEN(P22) - FIND(",", P22))</f>
        <v> Maharashtra</v>
      </c>
      <c r="U22" s="40" t="e">
        <f aca="false">DATEVALUE(TEXT(G22,"DD-MM-YYY"))</f>
        <v>#VALUE!</v>
      </c>
      <c r="V22" s="81" t="n">
        <f aca="true">TODAY()</f>
        <v>45351</v>
      </c>
      <c r="W22" s="83" t="e">
        <f aca="true">DATEVALUE(TEXT(TODAY(), "yyyy-mm-dd"))-U22</f>
        <v>#VALUE!</v>
      </c>
      <c r="X22" s="40" t="e">
        <f aca="false">W22/365</f>
        <v>#VALUE!</v>
      </c>
      <c r="Y22" s="40" t="n">
        <f aca="true">DATEDIF(G22,TODAY(),"M")</f>
        <v>160</v>
      </c>
    </row>
    <row r="23" customFormat="false" ht="15" hidden="false" customHeight="false" outlineLevel="0" collapsed="false">
      <c r="A23" s="18" t="n">
        <v>18</v>
      </c>
      <c r="B23" s="18" t="s">
        <v>92</v>
      </c>
      <c r="C23" s="19" t="s">
        <v>93</v>
      </c>
      <c r="D23" s="19" t="str">
        <f aca="false">LOWER(B23)</f>
        <v>mw18</v>
      </c>
      <c r="E23" s="19" t="str">
        <f aca="false">UPPER(C23&amp;"  ")</f>
        <v>MANOJ BHIDE  </v>
      </c>
      <c r="F23" s="21" t="str">
        <f aca="false">TRIM(E23)</f>
        <v>MANOJ BHIDE</v>
      </c>
      <c r="G23" s="78" t="n">
        <v>40858</v>
      </c>
      <c r="H23" s="19" t="s">
        <v>94</v>
      </c>
      <c r="I23" s="19" t="s">
        <v>38</v>
      </c>
      <c r="J23" s="19" t="s">
        <v>61</v>
      </c>
      <c r="K23" s="19" t="s">
        <v>62</v>
      </c>
      <c r="L23" s="19" t="s">
        <v>35</v>
      </c>
      <c r="M23" s="79" t="n">
        <v>10000</v>
      </c>
      <c r="N23" s="40" t="n">
        <f aca="false">LEN(E23)</f>
        <v>13</v>
      </c>
      <c r="O23" s="40" t="n">
        <f aca="false">LEN(F23)</f>
        <v>11</v>
      </c>
      <c r="P23" s="80" t="str">
        <f aca="false">CONCATENATE(J23,",",K23)</f>
        <v>Ahmedabad, Gujarat</v>
      </c>
      <c r="Q23" s="80" t="str">
        <f aca="false">LEFT(P23, FIND(",", P23)-1 )</f>
        <v>Ahmedabad</v>
      </c>
      <c r="R23" s="80" t="str">
        <f aca="false">RIGHT(P23, LEN(P23) - FIND(",", P23))</f>
        <v> Gujarat</v>
      </c>
      <c r="S23" s="80" t="str">
        <f aca="false">LEFT(P23, FIND(",", P23) - 1)</f>
        <v>Ahmedabad</v>
      </c>
      <c r="T23" s="80" t="str">
        <f aca="false">RIGHT(P23, LEN(P23) - FIND(",", P23))</f>
        <v> Gujarat</v>
      </c>
      <c r="U23" s="40" t="e">
        <f aca="false">DATEVALUE(TEXT(G23,"DD-MM-YYY"))</f>
        <v>#VALUE!</v>
      </c>
      <c r="V23" s="81" t="n">
        <f aca="true">TODAY()</f>
        <v>45351</v>
      </c>
      <c r="W23" s="83" t="e">
        <f aca="true">DATEVALUE(TEXT(TODAY(), "yyyy-mm-dd"))-U23</f>
        <v>#VALUE!</v>
      </c>
      <c r="X23" s="40" t="e">
        <f aca="false">W23/365</f>
        <v>#VALUE!</v>
      </c>
      <c r="Y23" s="40" t="n">
        <f aca="true">DATEDIF(G23,TODAY(),"M")</f>
        <v>147</v>
      </c>
    </row>
    <row r="24" customFormat="false" ht="15" hidden="false" customHeight="false" outlineLevel="0" collapsed="false">
      <c r="A24" s="18" t="n">
        <v>19</v>
      </c>
      <c r="B24" s="18" t="s">
        <v>95</v>
      </c>
      <c r="C24" s="19" t="s">
        <v>96</v>
      </c>
      <c r="D24" s="19" t="str">
        <f aca="false">LOWER(B24)</f>
        <v>mw19</v>
      </c>
      <c r="E24" s="19" t="str">
        <f aca="false">UPPER(C24&amp;"  ")</f>
        <v>NANCY PASTOR  </v>
      </c>
      <c r="F24" s="21" t="str">
        <f aca="false">TRIM(E24)</f>
        <v>NANCY PASTOR</v>
      </c>
      <c r="G24" s="78" t="n">
        <v>41255</v>
      </c>
      <c r="H24" s="19" t="s">
        <v>27</v>
      </c>
      <c r="I24" s="19" t="s">
        <v>28</v>
      </c>
      <c r="J24" s="19" t="s">
        <v>69</v>
      </c>
      <c r="K24" s="19" t="s">
        <v>62</v>
      </c>
      <c r="L24" s="19" t="s">
        <v>24</v>
      </c>
      <c r="M24" s="79" t="n">
        <v>18000</v>
      </c>
      <c r="N24" s="40" t="n">
        <f aca="false">LEN(E24)</f>
        <v>14</v>
      </c>
      <c r="O24" s="40" t="n">
        <f aca="false">LEN(F24)</f>
        <v>12</v>
      </c>
      <c r="P24" s="80" t="str">
        <f aca="false">CONCATENATE(J24,",",K24)</f>
        <v>Surat, Gujarat</v>
      </c>
      <c r="Q24" s="80" t="str">
        <f aca="false">LEFT(P24, FIND(",", P24)-1 )</f>
        <v>Surat</v>
      </c>
      <c r="R24" s="80" t="str">
        <f aca="false">RIGHT(P24, LEN(P24) - FIND(",", P24))</f>
        <v> Gujarat</v>
      </c>
      <c r="S24" s="80" t="str">
        <f aca="false">LEFT(P24, FIND(",", P24) - 1)</f>
        <v>Surat</v>
      </c>
      <c r="T24" s="80" t="str">
        <f aca="false">RIGHT(P24, LEN(P24) - FIND(",", P24))</f>
        <v> Gujarat</v>
      </c>
      <c r="U24" s="40" t="e">
        <f aca="false">DATEVALUE(TEXT(G24,"DD-MM-YYY"))</f>
        <v>#VALUE!</v>
      </c>
      <c r="V24" s="81" t="n">
        <f aca="true">TODAY()</f>
        <v>45351</v>
      </c>
      <c r="W24" s="83" t="e">
        <f aca="true">DATEVALUE(TEXT(TODAY(), "yyyy-mm-dd"))-U24</f>
        <v>#VALUE!</v>
      </c>
      <c r="X24" s="40" t="e">
        <f aca="false">W24/365</f>
        <v>#VALUE!</v>
      </c>
      <c r="Y24" s="40" t="n">
        <f aca="true">DATEDIF(G24,TODAY(),"M")</f>
        <v>134</v>
      </c>
    </row>
    <row r="25" customFormat="false" ht="15" hidden="false" customHeight="false" outlineLevel="0" collapsed="false">
      <c r="A25" s="18" t="n">
        <v>20</v>
      </c>
      <c r="B25" s="18" t="s">
        <v>97</v>
      </c>
      <c r="C25" s="19" t="s">
        <v>98</v>
      </c>
      <c r="D25" s="19" t="str">
        <f aca="false">LOWER(B25)</f>
        <v>mw20</v>
      </c>
      <c r="E25" s="19" t="str">
        <f aca="false">UPPER(C25&amp;"  ")</f>
        <v>OMAR SHAIKH  </v>
      </c>
      <c r="F25" s="21" t="str">
        <f aca="false">TRIM(E25)</f>
        <v>OMAR SHAIKH</v>
      </c>
      <c r="G25" s="78" t="n">
        <v>40461</v>
      </c>
      <c r="H25" s="19" t="s">
        <v>32</v>
      </c>
      <c r="I25" s="19" t="s">
        <v>48</v>
      </c>
      <c r="J25" s="19" t="s">
        <v>99</v>
      </c>
      <c r="K25" s="19" t="s">
        <v>100</v>
      </c>
      <c r="L25" s="19" t="s">
        <v>35</v>
      </c>
      <c r="M25" s="79" t="n">
        <v>26000</v>
      </c>
      <c r="N25" s="40" t="n">
        <f aca="false">LEN(E25)</f>
        <v>13</v>
      </c>
      <c r="O25" s="40" t="n">
        <f aca="false">LEN(F25)</f>
        <v>11</v>
      </c>
      <c r="P25" s="80" t="str">
        <f aca="false">CONCATENATE(J25,",",K25)</f>
        <v>Jaipur, Rajasthan</v>
      </c>
      <c r="Q25" s="80" t="str">
        <f aca="false">LEFT(P25, FIND(",", P25)-1 )</f>
        <v>Jaipur</v>
      </c>
      <c r="R25" s="80" t="str">
        <f aca="false">RIGHT(P25, LEN(P25) - FIND(",", P25))</f>
        <v> Rajasthan</v>
      </c>
      <c r="S25" s="80" t="str">
        <f aca="false">LEFT(P25, FIND(",", P25) - 1)</f>
        <v>Jaipur</v>
      </c>
      <c r="T25" s="80" t="str">
        <f aca="false">RIGHT(P25, LEN(P25) - FIND(",", P25))</f>
        <v> Rajasthan</v>
      </c>
      <c r="U25" s="40" t="e">
        <f aca="false">DATEVALUE(TEXT(G25,"DD-MM-YYY"))</f>
        <v>#VALUE!</v>
      </c>
      <c r="V25" s="81" t="n">
        <f aca="true">TODAY()</f>
        <v>45351</v>
      </c>
      <c r="W25" s="83" t="e">
        <f aca="true">DATEVALUE(TEXT(TODAY(), "yyyy-mm-dd"))-U25</f>
        <v>#VALUE!</v>
      </c>
      <c r="X25" s="40" t="e">
        <f aca="false">W25/365</f>
        <v>#VALUE!</v>
      </c>
      <c r="Y25" s="40" t="n">
        <f aca="true">DATEDIF(G25,TODAY(),"M")</f>
        <v>160</v>
      </c>
    </row>
    <row r="26" customFormat="false" ht="15" hidden="false" customHeight="false" outlineLevel="0" collapsed="false">
      <c r="A26" s="18" t="n">
        <v>21</v>
      </c>
      <c r="B26" s="18" t="s">
        <v>101</v>
      </c>
      <c r="C26" s="19" t="s">
        <v>102</v>
      </c>
      <c r="D26" s="19" t="str">
        <f aca="false">LOWER(B26)</f>
        <v>mw21</v>
      </c>
      <c r="E26" s="19" t="str">
        <f aca="false">UPPER(C26&amp;"  ")</f>
        <v>PREETAM CHAVLA  </v>
      </c>
      <c r="F26" s="21" t="str">
        <f aca="false">TRIM(E26)</f>
        <v>PREETAM CHAVLA</v>
      </c>
      <c r="G26" s="78" t="n">
        <v>40858</v>
      </c>
      <c r="H26" s="19" t="s">
        <v>21</v>
      </c>
      <c r="I26" s="19" t="s">
        <v>103</v>
      </c>
      <c r="J26" s="19" t="s">
        <v>104</v>
      </c>
      <c r="K26" s="19" t="s">
        <v>66</v>
      </c>
      <c r="L26" s="19" t="s">
        <v>35</v>
      </c>
      <c r="M26" s="79" t="n">
        <v>22000</v>
      </c>
      <c r="N26" s="40" t="n">
        <f aca="false">LEN(E26)</f>
        <v>16</v>
      </c>
      <c r="O26" s="40" t="n">
        <f aca="false">LEN(F26)</f>
        <v>14</v>
      </c>
      <c r="P26" s="80" t="str">
        <f aca="false">CONCATENATE(J26,",",K26)</f>
        <v>Lucknow, Uttar Pradesh</v>
      </c>
      <c r="Q26" s="80" t="str">
        <f aca="false">LEFT(P26, FIND(",", P26)-1 )</f>
        <v>Lucknow</v>
      </c>
      <c r="R26" s="80" t="str">
        <f aca="false">RIGHT(P26, LEN(P26) - FIND(",", P26))</f>
        <v> Uttar Pradesh</v>
      </c>
      <c r="S26" s="80" t="str">
        <f aca="false">LEFT(P26, FIND(",", P26) - 1)</f>
        <v>Lucknow</v>
      </c>
      <c r="T26" s="80" t="str">
        <f aca="false">RIGHT(P26, LEN(P26) - FIND(",", P26))</f>
        <v> Uttar Pradesh</v>
      </c>
      <c r="U26" s="40" t="e">
        <f aca="false">DATEVALUE(TEXT(G26,"DD-MM-YYY"))</f>
        <v>#VALUE!</v>
      </c>
      <c r="V26" s="81" t="n">
        <f aca="true">TODAY()</f>
        <v>45351</v>
      </c>
      <c r="W26" s="83" t="e">
        <f aca="true">DATEVALUE(TEXT(TODAY(), "yyyy-mm-dd"))-U26</f>
        <v>#VALUE!</v>
      </c>
      <c r="X26" s="40" t="e">
        <f aca="false">W26/365</f>
        <v>#VALUE!</v>
      </c>
      <c r="Y26" s="40" t="n">
        <f aca="true">DATEDIF(G26,TODAY(),"M")</f>
        <v>147</v>
      </c>
    </row>
    <row r="27" customFormat="false" ht="15" hidden="false" customHeight="false" outlineLevel="0" collapsed="false">
      <c r="A27" s="18" t="n">
        <v>22</v>
      </c>
      <c r="B27" s="18" t="s">
        <v>105</v>
      </c>
      <c r="C27" s="19" t="s">
        <v>106</v>
      </c>
      <c r="D27" s="19" t="str">
        <f aca="false">LOWER(B27)</f>
        <v>mw22</v>
      </c>
      <c r="E27" s="19" t="str">
        <f aca="false">UPPER(C27&amp;"  ")</f>
        <v>RAM VIHAAN  </v>
      </c>
      <c r="F27" s="21" t="str">
        <f aca="false">TRIM(E27)</f>
        <v>RAM VIHAAN</v>
      </c>
      <c r="G27" s="78" t="n">
        <v>41255</v>
      </c>
      <c r="H27" s="19" t="s">
        <v>27</v>
      </c>
      <c r="I27" s="19" t="s">
        <v>44</v>
      </c>
      <c r="J27" s="19" t="s">
        <v>65</v>
      </c>
      <c r="K27" s="19" t="s">
        <v>66</v>
      </c>
      <c r="L27" s="19" t="s">
        <v>35</v>
      </c>
      <c r="M27" s="79" t="n">
        <v>25000</v>
      </c>
      <c r="N27" s="40" t="n">
        <f aca="false">LEN(E27)</f>
        <v>12</v>
      </c>
      <c r="O27" s="40" t="n">
        <f aca="false">LEN(F27)</f>
        <v>10</v>
      </c>
      <c r="P27" s="80" t="str">
        <f aca="false">CONCATENATE(J27,",",K27)</f>
        <v>Kanpur, Uttar Pradesh</v>
      </c>
      <c r="Q27" s="80" t="str">
        <f aca="false">LEFT(P27, FIND(",", P27)-1 )</f>
        <v>Kanpur</v>
      </c>
      <c r="R27" s="80" t="str">
        <f aca="false">RIGHT(P27, LEN(P27) - FIND(",", P27))</f>
        <v> Uttar Pradesh</v>
      </c>
      <c r="S27" s="80" t="str">
        <f aca="false">LEFT(P27, FIND(",", P27) - 1)</f>
        <v>Kanpur</v>
      </c>
      <c r="T27" s="80" t="str">
        <f aca="false">RIGHT(P27, LEN(P27) - FIND(",", P27))</f>
        <v> Uttar Pradesh</v>
      </c>
      <c r="U27" s="40" t="e">
        <f aca="false">DATEVALUE(TEXT(G27,"DD-MM-YYY"))</f>
        <v>#VALUE!</v>
      </c>
      <c r="V27" s="81" t="n">
        <f aca="true">TODAY()</f>
        <v>45351</v>
      </c>
      <c r="W27" s="83" t="e">
        <f aca="true">DATEVALUE(TEXT(TODAY(), "yyyy-mm-dd"))-U27</f>
        <v>#VALUE!</v>
      </c>
      <c r="X27" s="40" t="e">
        <f aca="false">W27/365</f>
        <v>#VALUE!</v>
      </c>
      <c r="Y27" s="40" t="n">
        <f aca="true">DATEDIF(G27,TODAY(),"M")</f>
        <v>134</v>
      </c>
    </row>
    <row r="28" customFormat="false" ht="15" hidden="false" customHeight="false" outlineLevel="0" collapsed="false">
      <c r="A28" s="18" t="n">
        <v>23</v>
      </c>
      <c r="B28" s="18" t="s">
        <v>107</v>
      </c>
      <c r="C28" s="19" t="s">
        <v>108</v>
      </c>
      <c r="D28" s="19" t="str">
        <f aca="false">LOWER(B28)</f>
        <v>mw23</v>
      </c>
      <c r="E28" s="19" t="str">
        <f aca="false">UPPER(C28&amp;"  ")</f>
        <v>SUNIL UPADHAY  </v>
      </c>
      <c r="F28" s="21" t="str">
        <f aca="false">TRIM(E28)</f>
        <v>SUNIL UPADHAY</v>
      </c>
      <c r="G28" s="78" t="n">
        <v>40461</v>
      </c>
      <c r="H28" s="19" t="s">
        <v>21</v>
      </c>
      <c r="I28" s="19" t="s">
        <v>77</v>
      </c>
      <c r="J28" s="19" t="s">
        <v>109</v>
      </c>
      <c r="K28" s="19" t="s">
        <v>40</v>
      </c>
      <c r="L28" s="19" t="s">
        <v>35</v>
      </c>
      <c r="M28" s="79" t="n">
        <v>12500</v>
      </c>
      <c r="N28" s="40" t="n">
        <f aca="false">LEN(E28)</f>
        <v>15</v>
      </c>
      <c r="O28" s="40" t="n">
        <f aca="false">LEN(F28)</f>
        <v>13</v>
      </c>
      <c r="P28" s="80" t="str">
        <f aca="false">CONCATENATE(J28,",",K28)</f>
        <v>Nagpur, Maharashtra</v>
      </c>
      <c r="Q28" s="80" t="str">
        <f aca="false">LEFT(P28, FIND(",", P28)-1 )</f>
        <v>Nagpur</v>
      </c>
      <c r="R28" s="80" t="str">
        <f aca="false">RIGHT(P28, LEN(P28) - FIND(",", P28))</f>
        <v> Maharashtra</v>
      </c>
      <c r="S28" s="80" t="str">
        <f aca="false">LEFT(P28, FIND(",", P28) - 1)</f>
        <v>Nagpur</v>
      </c>
      <c r="T28" s="80" t="str">
        <f aca="false">RIGHT(P28, LEN(P28) - FIND(",", P28))</f>
        <v> Maharashtra</v>
      </c>
      <c r="U28" s="40" t="e">
        <f aca="false">DATEVALUE(TEXT(G28,"DD-MM-YYY"))</f>
        <v>#VALUE!</v>
      </c>
      <c r="V28" s="81" t="n">
        <f aca="true">TODAY()</f>
        <v>45351</v>
      </c>
      <c r="W28" s="83" t="e">
        <f aca="true">DATEVALUE(TEXT(TODAY(), "yyyy-mm-dd"))-U28</f>
        <v>#VALUE!</v>
      </c>
      <c r="X28" s="40" t="e">
        <f aca="false">W28/365</f>
        <v>#VALUE!</v>
      </c>
      <c r="Y28" s="40" t="n">
        <f aca="true">DATEDIF(G28,TODAY(),"M")</f>
        <v>160</v>
      </c>
    </row>
    <row r="29" customFormat="false" ht="15" hidden="false" customHeight="false" outlineLevel="0" collapsed="false">
      <c r="A29" s="18" t="n">
        <v>24</v>
      </c>
      <c r="B29" s="18" t="s">
        <v>110</v>
      </c>
      <c r="C29" s="19" t="s">
        <v>111</v>
      </c>
      <c r="D29" s="19" t="str">
        <f aca="false">LOWER(B29)</f>
        <v>mw24</v>
      </c>
      <c r="E29" s="19" t="str">
        <f aca="false">UPPER(C29&amp;"  ")</f>
        <v>TIRTH CHOBE  </v>
      </c>
      <c r="F29" s="21" t="str">
        <f aca="false">TRIM(E29)</f>
        <v>TIRTH CHOBE</v>
      </c>
      <c r="G29" s="78" t="n">
        <v>40858</v>
      </c>
      <c r="H29" s="19" t="s">
        <v>21</v>
      </c>
      <c r="I29" s="19" t="s">
        <v>22</v>
      </c>
      <c r="J29" s="19" t="s">
        <v>112</v>
      </c>
      <c r="K29" s="19" t="s">
        <v>50</v>
      </c>
      <c r="L29" s="19" t="s">
        <v>35</v>
      </c>
      <c r="M29" s="79" t="n">
        <v>25000</v>
      </c>
      <c r="N29" s="40" t="n">
        <f aca="false">LEN(E29)</f>
        <v>13</v>
      </c>
      <c r="O29" s="40" t="n">
        <f aca="false">LEN(F29)</f>
        <v>11</v>
      </c>
      <c r="P29" s="80" t="str">
        <f aca="false">CONCATENATE(J29,",",K29)</f>
        <v>Indore, Madhya Pradesh</v>
      </c>
      <c r="Q29" s="80" t="str">
        <f aca="false">LEFT(P29, FIND(",", P29)-1 )</f>
        <v>Indore</v>
      </c>
      <c r="R29" s="80" t="str">
        <f aca="false">RIGHT(P29, LEN(P29) - FIND(",", P29))</f>
        <v> Madhya Pradesh</v>
      </c>
      <c r="S29" s="80" t="str">
        <f aca="false">LEFT(P29, FIND(",", P29) - 1)</f>
        <v>Indore</v>
      </c>
      <c r="T29" s="80" t="str">
        <f aca="false">RIGHT(P29, LEN(P29) - FIND(",", P29))</f>
        <v> Madhya Pradesh</v>
      </c>
      <c r="U29" s="40" t="e">
        <f aca="false">DATEVALUE(TEXT(G29,"DD-MM-YYY"))</f>
        <v>#VALUE!</v>
      </c>
      <c r="V29" s="81" t="n">
        <f aca="true">TODAY()</f>
        <v>45351</v>
      </c>
      <c r="W29" s="83" t="e">
        <f aca="true">DATEVALUE(TEXT(TODAY(), "yyyy-mm-dd"))-U29</f>
        <v>#VALUE!</v>
      </c>
      <c r="X29" s="40" t="e">
        <f aca="false">W29/365</f>
        <v>#VALUE!</v>
      </c>
      <c r="Y29" s="40" t="n">
        <f aca="true">DATEDIF(G29,TODAY(),"M")</f>
        <v>147</v>
      </c>
    </row>
    <row r="30" customFormat="false" ht="15" hidden="false" customHeight="false" outlineLevel="0" collapsed="false">
      <c r="A30" s="18" t="n">
        <v>25</v>
      </c>
      <c r="B30" s="18" t="s">
        <v>113</v>
      </c>
      <c r="C30" s="19" t="s">
        <v>114</v>
      </c>
      <c r="D30" s="19" t="str">
        <f aca="false">LOWER(B30)</f>
        <v>mw25</v>
      </c>
      <c r="E30" s="19" t="str">
        <f aca="false">UPPER(C30&amp;"  ")</f>
        <v>UMESH BAJRANG  </v>
      </c>
      <c r="F30" s="21" t="str">
        <f aca="false">TRIM(E30)</f>
        <v>UMESH BAJRANG</v>
      </c>
      <c r="G30" s="78" t="n">
        <v>41255</v>
      </c>
      <c r="H30" s="19" t="s">
        <v>32</v>
      </c>
      <c r="I30" s="25" t="s">
        <v>28</v>
      </c>
      <c r="J30" s="27" t="s">
        <v>72</v>
      </c>
      <c r="K30" s="19" t="s">
        <v>40</v>
      </c>
      <c r="L30" s="19" t="s">
        <v>35</v>
      </c>
      <c r="M30" s="79" t="n">
        <v>25000</v>
      </c>
      <c r="N30" s="40" t="n">
        <f aca="false">LEN(E30)</f>
        <v>15</v>
      </c>
      <c r="O30" s="40" t="n">
        <f aca="false">LEN(F30)</f>
        <v>13</v>
      </c>
      <c r="P30" s="80" t="str">
        <f aca="false">CONCATENATE(J30,",",K30)</f>
        <v>Thane, Maharashtra</v>
      </c>
      <c r="Q30" s="80" t="str">
        <f aca="false">LEFT(P30, FIND(",", P30)-1 )</f>
        <v>Thane</v>
      </c>
      <c r="R30" s="80" t="str">
        <f aca="false">RIGHT(P30, LEN(P30) - FIND(",", P30))</f>
        <v> Maharashtra</v>
      </c>
      <c r="S30" s="80" t="str">
        <f aca="false">LEFT(P30, FIND(",", P30) - 1)</f>
        <v>Thane</v>
      </c>
      <c r="T30" s="80" t="str">
        <f aca="false">RIGHT(P30, LEN(P30) - FIND(",", P30))</f>
        <v> Maharashtra</v>
      </c>
      <c r="U30" s="40" t="e">
        <f aca="false">DATEVALUE(TEXT(G30,"DD-MM-YYY"))</f>
        <v>#VALUE!</v>
      </c>
      <c r="V30" s="81" t="n">
        <f aca="true">TODAY()</f>
        <v>45351</v>
      </c>
      <c r="W30" s="83" t="e">
        <f aca="true">DATEVALUE(TEXT(TODAY(), "yyyy-mm-dd"))-U30</f>
        <v>#VALUE!</v>
      </c>
      <c r="X30" s="40" t="e">
        <f aca="false">W30/365</f>
        <v>#VALUE!</v>
      </c>
      <c r="Y30" s="40" t="n">
        <f aca="true">DATEDIF(G30,TODAY(),"M")</f>
        <v>134</v>
      </c>
    </row>
    <row r="31" customFormat="false" ht="15" hidden="false" customHeight="false" outlineLevel="0" collapsed="false">
      <c r="A31" s="32" t="s">
        <v>115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86" t="n">
        <f aca="false">COUNTA(A6:A30)</f>
        <v>25</v>
      </c>
      <c r="N31" s="87" t="s">
        <v>116</v>
      </c>
      <c r="O31" s="87"/>
      <c r="P31" s="87"/>
      <c r="Q31" s="87"/>
      <c r="R31" s="87"/>
      <c r="S31" s="87"/>
      <c r="T31" s="87"/>
      <c r="U31" s="87"/>
      <c r="W31" s="87"/>
      <c r="X31" s="34"/>
    </row>
    <row r="32" customFormat="false" ht="15" hidden="false" customHeight="false" outlineLevel="0" collapsed="false">
      <c r="A32" s="35" t="s">
        <v>117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88" t="n">
        <f aca="false">_xlfn.AGGREGATE(4,0,M6:M30)</f>
        <v>50000</v>
      </c>
      <c r="N32" s="21" t="str">
        <f aca="false">TRIM(E32)</f>
        <v/>
      </c>
      <c r="O32" s="36"/>
      <c r="P32" s="89"/>
      <c r="Q32" s="89"/>
      <c r="R32" s="89"/>
      <c r="S32" s="89"/>
      <c r="T32" s="89"/>
      <c r="U32" s="36"/>
      <c r="W32" s="83"/>
      <c r="X32" s="40"/>
    </row>
    <row r="33" customFormat="false" ht="15" hidden="false" customHeight="false" outlineLevel="0" collapsed="false">
      <c r="A33" s="35" t="s">
        <v>118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88" t="n">
        <f aca="false">MIN(M6:M30)</f>
        <v>10000</v>
      </c>
      <c r="N33" s="21" t="str">
        <f aca="false">TRIM(E33)</f>
        <v/>
      </c>
      <c r="O33" s="36"/>
      <c r="P33" s="89"/>
      <c r="Q33" s="89"/>
      <c r="R33" s="89"/>
      <c r="S33" s="89"/>
      <c r="T33" s="89"/>
      <c r="U33" s="36"/>
      <c r="W33" s="83"/>
      <c r="X33" s="40"/>
    </row>
    <row r="34" customFormat="false" ht="15" hidden="false" customHeight="false" outlineLevel="0" collapsed="false">
      <c r="A34" s="35" t="s">
        <v>119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88" t="n">
        <f aca="false">AVERAGE(M6:M30)</f>
        <v>25438</v>
      </c>
      <c r="N34" s="21" t="str">
        <f aca="false">TRIM(E34)</f>
        <v/>
      </c>
      <c r="O34" s="36"/>
      <c r="P34" s="89"/>
      <c r="Q34" s="89"/>
      <c r="R34" s="89"/>
      <c r="S34" s="89"/>
      <c r="T34" s="89"/>
      <c r="U34" s="36"/>
      <c r="W34" s="83"/>
      <c r="X34" s="40"/>
    </row>
    <row r="35" customFormat="false" ht="15" hidden="false" customHeight="false" outlineLevel="0" collapsed="false">
      <c r="A35" s="35" t="s">
        <v>120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88" t="n">
        <f aca="false">_xlfn.AGGREGATE(15,0,M6:M30,5)</f>
        <v>14500</v>
      </c>
      <c r="N35" s="21" t="str">
        <f aca="false">TRIM(E35)</f>
        <v/>
      </c>
      <c r="O35" s="36"/>
      <c r="P35" s="89"/>
      <c r="Q35" s="89"/>
      <c r="R35" s="89"/>
      <c r="S35" s="89"/>
      <c r="T35" s="89"/>
      <c r="U35" s="36"/>
      <c r="W35" s="83"/>
      <c r="X35" s="40"/>
    </row>
    <row r="36" customFormat="false" ht="15" hidden="false" customHeight="false" outlineLevel="0" collapsed="false">
      <c r="A36" s="35" t="s">
        <v>121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88" t="n">
        <f aca="false">_xlfn.AGGREGATE(14,0,M6:M30,5)</f>
        <v>39925</v>
      </c>
      <c r="N36" s="21" t="str">
        <f aca="false">TRIM(E36)</f>
        <v/>
      </c>
      <c r="O36" s="36"/>
      <c r="P36" s="89"/>
      <c r="Q36" s="89"/>
      <c r="R36" s="89"/>
      <c r="S36" s="89"/>
      <c r="T36" s="89"/>
      <c r="U36" s="36"/>
      <c r="W36" s="83"/>
      <c r="X36" s="40"/>
    </row>
    <row r="37" customFormat="false" ht="15" hidden="false" customHeight="false" outlineLevel="0" collapsed="false">
      <c r="A37" s="35" t="s">
        <v>122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88" t="n">
        <f aca="false">COUNTIF(M6:M30,"&gt;" &amp;_xlfn.PERCENTILE.EXC(M6:M30,0.9))</f>
        <v>2</v>
      </c>
      <c r="N37" s="21" t="str">
        <f aca="false">TRIM(E37)</f>
        <v/>
      </c>
      <c r="O37" s="37"/>
      <c r="P37" s="90"/>
      <c r="Q37" s="90"/>
      <c r="R37" s="90"/>
      <c r="S37" s="90"/>
      <c r="T37" s="90"/>
      <c r="U37" s="37"/>
      <c r="W37" s="83"/>
      <c r="X37" s="40"/>
    </row>
  </sheetData>
  <mergeCells count="11">
    <mergeCell ref="A1:B1"/>
    <mergeCell ref="A2:B2"/>
    <mergeCell ref="A3:G3"/>
    <mergeCell ref="A4:G4"/>
    <mergeCell ref="A31:L31"/>
    <mergeCell ref="A32:L32"/>
    <mergeCell ref="A33:L33"/>
    <mergeCell ref="A34:L34"/>
    <mergeCell ref="A35:L35"/>
    <mergeCell ref="A36:L36"/>
    <mergeCell ref="A37:L37"/>
  </mergeCells>
  <conditionalFormatting sqref="K6:K30">
    <cfRule type="duplicateValues" priority="2" aboveAverage="0" equalAverage="0" bottom="0" percent="0" rank="0" text="" dxfId="0"/>
  </conditionalFormatting>
  <conditionalFormatting sqref="G6:G30">
    <cfRule type="cellIs" priority="3" operator="greaterThan" aboveAverage="0" equalAverage="0" bottom="0" percent="0" rank="0" text="" dxfId="1">
      <formula>40544</formula>
    </cfRule>
  </conditionalFormatting>
  <conditionalFormatting sqref="M6:M30">
    <cfRule type="dataBar" priority="4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{7F7182C8-D6F0-4B6B-A11B-70206F3081C5}</x14:id>
        </ext>
      </extLst>
    </cfRule>
  </conditionalFormatting>
  <conditionalFormatting sqref="C6:C30">
    <cfRule type="expression" priority="5" aboveAverage="0" equalAverage="0" bottom="0" percent="0" rank="0" text="" dxfId="2">
      <formula>M6:M30&gt;30000</formula>
    </cfRule>
  </conditionalFormatting>
  <conditionalFormatting sqref="C30">
    <cfRule type="expression" priority="6" aboveAverage="0" equalAverage="0" bottom="0" percent="0" rank="0" text="" dxfId="3">
      <formula>$M$6:$M$30&gt;30000</formula>
    </cfRule>
  </conditionalFormatting>
  <conditionalFormatting sqref="C1:C2 C5 C38:C1048576">
    <cfRule type="expression" priority="7" aboveAverage="0" equalAverage="0" bottom="0" percent="0" rank="0" text="" dxfId="4">
      <formula>$M:$M&gt;30000</formula>
    </cfRule>
  </conditionalFormatting>
  <dataValidations count="6">
    <dataValidation allowBlank="true" errorStyle="stop" operator="lessThan" showDropDown="false" showErrorMessage="true" showInputMessage="true" sqref="C6:E30" type="textLength">
      <formula1>100</formula1>
      <formula2>0</formula2>
    </dataValidation>
    <dataValidation allowBlank="true" errorStyle="stop" operator="between" showDropDown="false" showErrorMessage="true" showInputMessage="true" sqref="G6:G30" type="date">
      <formula1>36526</formula1>
      <formula2>45291</formula2>
    </dataValidation>
    <dataValidation allowBlank="false" errorStyle="stop" operator="between" showDropDown="false" showErrorMessage="true" showInputMessage="true" sqref="M7:M30" type="custom">
      <formula1>"&gt;25000"</formula1>
      <formula2>0</formula2>
    </dataValidation>
    <dataValidation allowBlank="true" errorStyle="stop" operator="between" showDropDown="false" showErrorMessage="true" showInputMessage="true" sqref="K3" type="list">
      <formula1>"January,February,March,April,May,June,July,August,September,October,November,December"</formula1>
      <formula2>0</formula2>
    </dataValidation>
    <dataValidation allowBlank="false" errorStyle="stop" operator="between" showDropDown="false" showErrorMessage="true" showInputMessage="true" sqref="F6:F7 M6 F8:F30 N32:N37" type="custom">
      <formula1>F6&gt;25000</formula1>
      <formula2>0</formula2>
    </dataValidation>
    <dataValidation allowBlank="true" errorStyle="stop" operator="between" showDropDown="false" showErrorMessage="true" showInputMessage="true" sqref="L3:O3 U3:V3 X3" type="list">
      <formula1>"2000,2001,2002,2003,2004,2005,2006,2007,2008,2009,2010,2011,2012,2013,2014,2015,2016,2017,2018,2019,2020,2021,2022,2023"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7182C8-D6F0-4B6B-A11B-70206F3081C5}">
            <x14:dataBar minLength="10" maxLength="90" axisPosition="automatic" gradient="true">
              <x14:cfvo type="autoMin"/>
              <x14:cfvo type="autoMax"/>
              <x14:negativeFillColor rgb="FFFF0000"/>
              <x14:axisColor rgb="FF000000"/>
            </x14:dataBar>
          </x14:cfRule>
          <xm:sqref>M6:M30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LibreOffice/24.2.0.3$Linux_X86_64 LibreOffice_project/420$Build-3</Application>
  <AppVersion>15.0000</AppVersion>
  <DocSecurity>1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2024-02-26T11:35:17Z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