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comments3.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_rels/pivotTable12.xml.rels" ContentType="application/vnd.openxmlformats-package.relationships+xml"/>
  <Override PartName="/xl/pivotTables/_rels/pivotTable5.xml.rels" ContentType="application/vnd.openxmlformats-package.relationships+xml"/>
  <Override PartName="/xl/pivotTables/_rels/pivotTable11.xml.rels" ContentType="application/vnd.openxmlformats-package.relationships+xml"/>
  <Override PartName="/xl/pivotTables/_rels/pivotTable4.xml.rels" ContentType="application/vnd.openxmlformats-package.relationships+xml"/>
  <Override PartName="/xl/pivotTables/_rels/pivotTable9.xml.rels" ContentType="application/vnd.openxmlformats-package.relationships+xml"/>
  <Override PartName="/xl/pivotTables/_rels/pivotTable10.xml.rels" ContentType="application/vnd.openxmlformats-package.relationships+xml"/>
  <Override PartName="/xl/pivotTables/_rels/pivotTable3.xml.rels" ContentType="application/vnd.openxmlformats-package.relationships+xml"/>
  <Override PartName="/xl/pivotTables/_rels/pivotTable8.xml.rels" ContentType="application/vnd.openxmlformats-package.relationships+xml"/>
  <Override PartName="/xl/pivotTables/_rels/pivotTable7.xml.rels" ContentType="application/vnd.openxmlformats-package.relationships+xml"/>
  <Override PartName="/xl/pivotTables/_rels/pivotTable6.xml.rels" ContentType="application/vnd.openxmlformats-package.relationships+xml"/>
  <Override PartName="/xl/pivotTables/_rels/pivotTable2.xml.rels" ContentType="application/vnd.openxmlformats-package.relationships+xml"/>
  <Override PartName="/xl/pivotTables/_rels/pivotTable1.xml.rels" ContentType="application/vnd.openxmlformats-package.relationships+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10.xml" ContentType="application/vnd.openxmlformats-officedocument.spreadsheetml.pivotTable+xml"/>
  <Override PartName="/xl/pivotTables/pivotTable9.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styles.xml" ContentType="application/vnd.openxmlformats-officedocument.spreadsheetml.style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sheet11.xml" ContentType="application/vnd.openxmlformats-officedocument.spreadsheetml.worksheet+xml"/>
  <Override PartName="/xl/worksheets/sheet6.xml" ContentType="application/vnd.openxmlformats-officedocument.spreadsheetml.worksheet+xml"/>
  <Override PartName="/xl/worksheets/sheet16.xml" ContentType="application/vnd.openxmlformats-officedocument.spreadsheetml.worksheet+xml"/>
  <Override PartName="/xl/worksheets/sheet10.xml" ContentType="application/vnd.openxmlformats-officedocument.spreadsheetml.worksheet+xml"/>
  <Override PartName="/xl/worksheets/sheet5.xml" ContentType="application/vnd.openxmlformats-officedocument.spreadsheetml.worksheet+xml"/>
  <Override PartName="/xl/worksheets/sheet15.xml" ContentType="application/vnd.openxmlformats-officedocument.spreadsheetml.worksheet+xml"/>
  <Override PartName="/xl/worksheets/sheet4.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7.xml" ContentType="application/vnd.openxmlformats-officedocument.spreadsheetml.worksheet+xml"/>
  <Override PartName="/xl/worksheets/sheet13.xml" ContentType="application/vnd.openxmlformats-officedocument.spreadsheetml.worksheet+xml"/>
  <Override PartName="/xl/worksheets/sheet8.xml" ContentType="application/vnd.openxmlformats-officedocument.spreadsheetml.worksheet+xml"/>
  <Override PartName="/xl/worksheets/sheet14.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Override PartName="/xl/pivotCache/_rels/pivotCacheDefinition1.xml.rels" ContentType="application/vnd.openxmlformats-package.relationships+xml"/>
  <Override PartName="/xl/pivotCache/_rels/pivotCacheDefinition10.xml.rels" ContentType="application/vnd.openxmlformats-package.relationships+xml"/>
  <Override PartName="/xl/pivotCache/_rels/pivotCacheDefinition2.xml.rels" ContentType="application/vnd.openxmlformats-package.relationships+xml"/>
  <Override PartName="/xl/pivotCache/_rels/pivotCacheDefinition11.xml.rels" ContentType="application/vnd.openxmlformats-package.relationships+xml"/>
  <Override PartName="/xl/pivotCache/_rels/pivotCacheDefinition3.xml.rels" ContentType="application/vnd.openxmlformats-package.relationships+xml"/>
  <Override PartName="/xl/pivotCache/_rels/pivotCacheDefinition4.xml.rels" ContentType="application/vnd.openxmlformats-package.relationships+xml"/>
  <Override PartName="/xl/pivotCache/_rels/pivotCacheDefinition8.xml.rels" ContentType="application/vnd.openxmlformats-package.relationships+xml"/>
  <Override PartName="/xl/pivotCache/_rels/pivotCacheDefinition5.xml.rels" ContentType="application/vnd.openxmlformats-package.relationships+xml"/>
  <Override PartName="/xl/pivotCache/_rels/pivotCacheDefinition9.xml.rels" ContentType="application/vnd.openxmlformats-package.relationships+xml"/>
  <Override PartName="/xl/pivotCache/_rels/pivotCacheDefinition6.xml.rels" ContentType="application/vnd.openxmlformats-package.relationships+xml"/>
  <Override PartName="/xl/pivotCache/_rels/pivotCacheDefinition7.xml.rels" ContentType="application/vnd.openxmlformats-package.relationships+xml"/>
  <Override PartName="/xl/pivotCache/pivotCacheDefinition7.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3.xml" ContentType="application/vnd.openxmlformats-officedocument.spreadsheetml.pivotCacheRecords+xml"/>
  <Override PartName="/xl/pivotCache/pivotCacheRecords6.xml" ContentType="application/vnd.openxmlformats-officedocument.spreadsheetml.pivotCacheRecords+xml"/>
  <Override PartName="/xl/pivotCache/pivotCacheDefinition9.xml" ContentType="application/vnd.openxmlformats-officedocument.spreadsheetml.pivotCacheDefinition+xml"/>
  <Override PartName="/xl/pivotCache/pivotCacheDefinition5.xml" ContentType="application/vnd.openxmlformats-officedocument.spreadsheetml.pivotCacheDefinition+xml"/>
  <Override PartName="/xl/pivotCache/pivotCacheRecords2.xml" ContentType="application/vnd.openxmlformats-officedocument.spreadsheetml.pivotCacheRecords+xml"/>
  <Override PartName="/xl/pivotCache/pivotCacheRecords11.xml" ContentType="application/vnd.openxmlformats-officedocument.spreadsheetml.pivotCacheRecords+xml"/>
  <Override PartName="/xl/pivotCache/pivotCacheRecords10.xml" ContentType="application/vnd.openxmlformats-officedocument.spreadsheetml.pivotCacheRecords+xml"/>
  <Override PartName="/xl/pivotCache/pivotCacheRecords9.xml" ContentType="application/vnd.openxmlformats-officedocument.spreadsheetml.pivotCacheRecords+xml"/>
  <Override PartName="/xl/pivotCache/pivotCacheRecords5.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Records7.xml" ContentType="application/vnd.openxmlformats-officedocument.spreadsheetml.pivotCacheRecords+xml"/>
  <Override PartName="/xl/pivotCache/pivotCacheDefinition1.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3.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4.xml" ContentType="application/vnd.openxmlformats-officedocument.spreadsheetml.pivotCacheDefinition+xml"/>
  <Override PartName="/xl/comments2.xml" ContentType="application/vnd.openxmlformats-officedocument.spreadsheetml.comments+xml"/>
  <Override PartName="/xl/drawings/_rels/drawing2.xml.rels" ContentType="application/vnd.openxmlformats-package.relationships+xml"/>
  <Override PartName="/xl/drawings/_rels/drawing1.xml.rels" ContentType="application/vnd.openxmlformats-package.relationships+xml"/>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drawings/drawing2.xml" ContentType="application/vnd.openxmlformats-officedocument.drawing+xml"/>
  <Override PartName="/xl/charts/chart9.xml" ContentType="application/vnd.openxmlformats-officedocument.drawingml.chart+xml"/>
  <Override PartName="/xl/charts/chart14.xml" ContentType="application/vnd.openxmlformats-officedocument.drawingml.char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10.xml" ContentType="application/vnd.openxmlformats-officedocument.drawingml.chart+xml"/>
  <Override PartName="/xl/charts/chart6.xml" ContentType="application/vnd.openxmlformats-officedocument.drawingml.chart+xml"/>
  <Override PartName="/xl/charts/chart11.xml" ContentType="application/vnd.openxmlformats-officedocument.drawingml.chart+xml"/>
  <Override PartName="/xl/charts/chart7.xml" ContentType="application/vnd.openxmlformats-officedocument.drawingml.chart+xml"/>
  <Override PartName="/xl/charts/chart12.xml" ContentType="application/vnd.openxmlformats-officedocument.drawingml.chart+xml"/>
  <Override PartName="/xl/charts/chart8.xml" ContentType="application/vnd.openxmlformats-officedocument.drawingml.chart+xml"/>
  <Override PartName="/xl/charts/chart13.xml" ContentType="application/vnd.openxmlformats-officedocument.drawingml.chart+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_rels/item1.xml.rels" ContentType="application/vnd.openxmlformats-package.relationships+xml"/>
  <Override PartName="/customXml/item1.xml" ContentType="application/xml"/>
  <Override PartName="/customXml/itemProps1.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9"/>
  </bookViews>
  <sheets>
    <sheet name="Exercises" sheetId="1" state="visible" r:id="rId3"/>
    <sheet name="Employee Details" sheetId="2" state="visible" r:id="rId4"/>
    <sheet name="Monthly Salary Summary" sheetId="3" state="visible" r:id="rId5"/>
    <sheet name="Departement Report" sheetId="4" state="visible" r:id="rId6"/>
    <sheet name="Jan" sheetId="5" state="visible" r:id="rId7"/>
    <sheet name="Feb" sheetId="6" state="visible" r:id="rId8"/>
    <sheet name="Mar" sheetId="7" state="visible" r:id="rId9"/>
    <sheet name="Apr" sheetId="8" state="visible" r:id="rId10"/>
    <sheet name="May" sheetId="9" state="visible" r:id="rId11"/>
    <sheet name="Jun" sheetId="10" state="visible" r:id="rId12"/>
    <sheet name="Jul" sheetId="11" state="visible" r:id="rId13"/>
    <sheet name="Aug" sheetId="12" state="visible" r:id="rId14"/>
    <sheet name="Sep" sheetId="13" state="visible" r:id="rId15"/>
    <sheet name="Oct" sheetId="14" state="visible" r:id="rId16"/>
    <sheet name="Nov" sheetId="15" state="visible" r:id="rId17"/>
    <sheet name="Dec" sheetId="16" state="visible" r:id="rId18"/>
  </sheets>
  <definedNames>
    <definedName function="false" hidden="false" localSheetId="1" name="_2" vbProcedure="false">'employee details'!#ref!</definedName>
    <definedName function="false" hidden="false" localSheetId="2" name="_2" vbProcedure="false">'monthly salary summary'!#ref!</definedName>
  </definedNames>
  <calcPr iterateCount="100" refMode="A1" iterate="false" iterateDelta="0.0001"/>
  <pivotCaches>
    <pivotCache cacheId="1" r:id="rId20"/>
    <pivotCache cacheId="2" r:id="rId21"/>
    <pivotCache cacheId="3" r:id="rId22"/>
    <pivotCache cacheId="4" r:id="rId23"/>
    <pivotCache cacheId="5" r:id="rId24"/>
    <pivotCache cacheId="6" r:id="rId25"/>
    <pivotCache cacheId="7" r:id="rId26"/>
    <pivotCache cacheId="8" r:id="rId27"/>
    <pivotCache cacheId="9" r:id="rId28"/>
    <pivotCache cacheId="10" r:id="rId29"/>
    <pivotCache cacheId="11" r:id="rId30"/>
  </pivotCaches>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Unknown Author</author>
  </authors>
  <commentList>
    <comment ref="C1" authorId="0">
      <text>
        <r>
          <rPr>
            <sz val="10"/>
            <rFont val="Arial"/>
            <family val="2"/>
          </rPr>
          <t xml:space="preserve">Insert Your Company Name</t>
        </r>
      </text>
    </comment>
    <comment ref="C2" authorId="0">
      <text>
        <r>
          <rPr>
            <sz val="10"/>
            <rFont val="Arial"/>
            <family val="2"/>
          </rPr>
          <t xml:space="preserve">Insert Your Office Address</t>
        </r>
      </text>
    </comment>
  </commentList>
</comments>
</file>

<file path=xl/comments3.xml><?xml version="1.0" encoding="utf-8"?>
<comments xmlns="http://schemas.openxmlformats.org/spreadsheetml/2006/main" xmlns:xdr="http://schemas.openxmlformats.org/drawingml/2006/spreadsheetDrawing">
  <authors>
    <author>Unknown Author</author>
  </authors>
  <commentList>
    <comment ref="C1" authorId="0">
      <text>
        <r>
          <rPr>
            <sz val="10"/>
            <rFont val="Arial"/>
            <family val="2"/>
          </rPr>
          <t xml:space="preserve">Insert Your Company Name</t>
        </r>
      </text>
    </comment>
    <comment ref="C2" authorId="0">
      <text>
        <r>
          <rPr>
            <sz val="10"/>
            <rFont val="Arial"/>
            <family val="2"/>
          </rPr>
          <t xml:space="preserve">Insert Your Office Address</t>
        </r>
      </text>
    </comment>
  </commentList>
</comments>
</file>

<file path=xl/sharedStrings.xml><?xml version="1.0" encoding="utf-8"?>
<sst xmlns="http://schemas.openxmlformats.org/spreadsheetml/2006/main" count="528" uniqueCount="165">
  <si>
    <t xml:space="preserve">Sl. No.</t>
  </si>
  <si>
    <t xml:space="preserve">Exercises</t>
  </si>
  <si>
    <t xml:space="preserve">Working with Multiple Sheets: work with multiple sheets within a workbook is crucial for organizing and managing data, perform complex calculations and create comprehensive reports.</t>
  </si>
  <si>
    <t xml:space="preserve">Create worksheet with following fields: Empno, Ename, Basic Pay(BP), Travelling Allowance(TA), Dearness Allowance(DA), House Rent Allowance(HRA), Income Tax(IT), Provident Fund(PF), Net Pay(NP). Use appropriate formulas to calculate the above scenario. Analyse the data using appropriate chart and report the data.</t>
  </si>
  <si>
    <t xml:space="preserve">Generation of report &amp; presentation using Autofilter &amp;macro.</t>
  </si>
  <si>
    <t xml:space="preserve">Company Name:</t>
  </si>
  <si>
    <t xml:space="preserve">Kallare</t>
  </si>
  <si>
    <t xml:space="preserve">Address:</t>
  </si>
  <si>
    <t xml:space="preserve">Udupi</t>
  </si>
  <si>
    <t xml:space="preserve">Sr. No.</t>
  </si>
  <si>
    <t xml:space="preserve">Emp. Code</t>
  </si>
  <si>
    <t xml:space="preserve">Employee Name</t>
  </si>
  <si>
    <t xml:space="preserve">Date of Joining</t>
  </si>
  <si>
    <t xml:space="preserve">Designation</t>
  </si>
  <si>
    <t xml:space="preserve">Department</t>
  </si>
  <si>
    <t xml:space="preserve">City</t>
  </si>
  <si>
    <t xml:space="preserve">State</t>
  </si>
  <si>
    <t xml:space="preserve">Gender</t>
  </si>
  <si>
    <t xml:space="preserve">MW01</t>
  </si>
  <si>
    <t xml:space="preserve">Astha Puri</t>
  </si>
  <si>
    <t xml:space="preserve">Developer</t>
  </si>
  <si>
    <t xml:space="preserve">HR</t>
  </si>
  <si>
    <t xml:space="preserve"> Karnataka</t>
  </si>
  <si>
    <t xml:space="preserve">Female</t>
  </si>
  <si>
    <t xml:space="preserve">MW02</t>
  </si>
  <si>
    <t xml:space="preserve">Bijal Pande</t>
  </si>
  <si>
    <t xml:space="preserve">Graphic Designer</t>
  </si>
  <si>
    <t xml:space="preserve">R&amp;D</t>
  </si>
  <si>
    <t xml:space="preserve">Mangalore</t>
  </si>
  <si>
    <t xml:space="preserve">Male</t>
  </si>
  <si>
    <t xml:space="preserve">MW03</t>
  </si>
  <si>
    <t xml:space="preserve">Chirag Sharma</t>
  </si>
  <si>
    <t xml:space="preserve">Sr. Developer</t>
  </si>
  <si>
    <t xml:space="preserve">Development</t>
  </si>
  <si>
    <t xml:space="preserve">Honnavar</t>
  </si>
  <si>
    <t xml:space="preserve">MW04</t>
  </si>
  <si>
    <t xml:space="preserve">Divya Soni</t>
  </si>
  <si>
    <t xml:space="preserve">Quality Control</t>
  </si>
  <si>
    <t xml:space="preserve">Pune</t>
  </si>
  <si>
    <t xml:space="preserve"> Maharashtra</t>
  </si>
  <si>
    <t xml:space="preserve">MW05</t>
  </si>
  <si>
    <t xml:space="preserve">Erum Rastogi</t>
  </si>
  <si>
    <t xml:space="preserve">Office Admin</t>
  </si>
  <si>
    <t xml:space="preserve">Marketing</t>
  </si>
  <si>
    <t xml:space="preserve">Mumbai</t>
  </si>
  <si>
    <t xml:space="preserve">MW06</t>
  </si>
  <si>
    <t xml:space="preserve">Farhan Patel</t>
  </si>
  <si>
    <t xml:space="preserve">Finance</t>
  </si>
  <si>
    <t xml:space="preserve">Bhopal</t>
  </si>
  <si>
    <t xml:space="preserve"> Madhya Pradesh</t>
  </si>
  <si>
    <t xml:space="preserve">MW07</t>
  </si>
  <si>
    <t xml:space="preserve">Geet Sahu</t>
  </si>
  <si>
    <t xml:space="preserve">Sr. Accountant</t>
  </si>
  <si>
    <t xml:space="preserve">MW08</t>
  </si>
  <si>
    <t xml:space="preserve">Himesh Surya</t>
  </si>
  <si>
    <t xml:space="preserve">Jr. Accountant</t>
  </si>
  <si>
    <t xml:space="preserve">Kolkata</t>
  </si>
  <si>
    <t xml:space="preserve"> West Bengal</t>
  </si>
  <si>
    <t xml:space="preserve">MW09</t>
  </si>
  <si>
    <t xml:space="preserve">Supriya</t>
  </si>
  <si>
    <t xml:space="preserve">Ahmedabad</t>
  </si>
  <si>
    <t xml:space="preserve"> Gujarat</t>
  </si>
  <si>
    <t xml:space="preserve">MW10</t>
  </si>
  <si>
    <t xml:space="preserve">Sharadhi</t>
  </si>
  <si>
    <t xml:space="preserve">Kanpur</t>
  </si>
  <si>
    <t xml:space="preserve"> Uttar Pradesh</t>
  </si>
  <si>
    <t xml:space="preserve">MW11</t>
  </si>
  <si>
    <t xml:space="preserve">Raghu</t>
  </si>
  <si>
    <t xml:space="preserve">Surat</t>
  </si>
  <si>
    <t xml:space="preserve">MW12</t>
  </si>
  <si>
    <t xml:space="preserve">Indira</t>
  </si>
  <si>
    <t xml:space="preserve">Thane</t>
  </si>
  <si>
    <t xml:space="preserve">MW13</t>
  </si>
  <si>
    <t xml:space="preserve">Shane</t>
  </si>
  <si>
    <t xml:space="preserve">MW14</t>
  </si>
  <si>
    <t xml:space="preserve">Imran Abha</t>
  </si>
  <si>
    <t xml:space="preserve">Administration</t>
  </si>
  <si>
    <t xml:space="preserve">Chennai</t>
  </si>
  <si>
    <t xml:space="preserve"> Tamil Nadu</t>
  </si>
  <si>
    <t xml:space="preserve">MW15</t>
  </si>
  <si>
    <t xml:space="preserve">Jitendra Pande</t>
  </si>
  <si>
    <t xml:space="preserve">HR Head</t>
  </si>
  <si>
    <t xml:space="preserve">Bangalore</t>
  </si>
  <si>
    <t xml:space="preserve">MW16</t>
  </si>
  <si>
    <t xml:space="preserve">Kailash Rane</t>
  </si>
  <si>
    <t xml:space="preserve">Manager</t>
  </si>
  <si>
    <t xml:space="preserve">Hyderabad</t>
  </si>
  <si>
    <t xml:space="preserve"> Telangana</t>
  </si>
  <si>
    <t xml:space="preserve">MW17</t>
  </si>
  <si>
    <t xml:space="preserve">Luv Patel</t>
  </si>
  <si>
    <t xml:space="preserve">Delivery Boy</t>
  </si>
  <si>
    <t xml:space="preserve">MW18</t>
  </si>
  <si>
    <t xml:space="preserve">Manoj Bhide</t>
  </si>
  <si>
    <t xml:space="preserve">Peon</t>
  </si>
  <si>
    <t xml:space="preserve">MW19</t>
  </si>
  <si>
    <t xml:space="preserve">Nancy Pastor</t>
  </si>
  <si>
    <t xml:space="preserve">MW20</t>
  </si>
  <si>
    <t xml:space="preserve">Omar Shaikh</t>
  </si>
  <si>
    <t xml:space="preserve">Jaipur</t>
  </si>
  <si>
    <t xml:space="preserve"> Rajasthan</t>
  </si>
  <si>
    <t xml:space="preserve">MW21</t>
  </si>
  <si>
    <t xml:space="preserve">Preetam Chavla</t>
  </si>
  <si>
    <t xml:space="preserve">Sales</t>
  </si>
  <si>
    <t xml:space="preserve">Lucknow</t>
  </si>
  <si>
    <t xml:space="preserve">MW22</t>
  </si>
  <si>
    <t xml:space="preserve">Ram Vihaan</t>
  </si>
  <si>
    <t xml:space="preserve">MW23</t>
  </si>
  <si>
    <t xml:space="preserve">Sunil Upadhay</t>
  </si>
  <si>
    <t xml:space="preserve">Nagpur</t>
  </si>
  <si>
    <t xml:space="preserve">MW24</t>
  </si>
  <si>
    <t xml:space="preserve">Tirth Chobe</t>
  </si>
  <si>
    <t xml:space="preserve">Indore</t>
  </si>
  <si>
    <t xml:space="preserve">MW25</t>
  </si>
  <si>
    <t xml:space="preserve">Umesh Bajrang</t>
  </si>
  <si>
    <t xml:space="preserve">Jan Salary</t>
  </si>
  <si>
    <t xml:space="preserve">Feb Salary</t>
  </si>
  <si>
    <t xml:space="preserve">Mar Salary</t>
  </si>
  <si>
    <t xml:space="preserve">Apr Salary</t>
  </si>
  <si>
    <t xml:space="preserve">May Salary</t>
  </si>
  <si>
    <t xml:space="preserve">Jun Salary</t>
  </si>
  <si>
    <t xml:space="preserve">Jul Salary</t>
  </si>
  <si>
    <t xml:space="preserve">Aug Salary</t>
  </si>
  <si>
    <t xml:space="preserve">Sep Salary</t>
  </si>
  <si>
    <t xml:space="preserve">Oct Salary</t>
  </si>
  <si>
    <t xml:space="preserve">Nov Salary</t>
  </si>
  <si>
    <t xml:space="preserve">Dec Salary</t>
  </si>
  <si>
    <t xml:space="preserve">Salary Summary of </t>
  </si>
  <si>
    <t xml:space="preserve">Employees</t>
  </si>
  <si>
    <t xml:space="preserve">Total Salary</t>
  </si>
  <si>
    <t xml:space="preserve">Maximum Salary</t>
  </si>
  <si>
    <t xml:space="preserve">Minimum Salary</t>
  </si>
  <si>
    <t xml:space="preserve">Average Salay</t>
  </si>
  <si>
    <t xml:space="preserve">5th Smallest Salary</t>
  </si>
  <si>
    <t xml:space="preserve">5th Largest Salary</t>
  </si>
  <si>
    <t xml:space="preserve">Number of Employees Having Salary More than 90th Percentile</t>
  </si>
  <si>
    <t xml:space="preserve">Department Wise Monthly Net Pay</t>
  </si>
  <si>
    <t xml:space="preserve">Sum of Net Pay (NP)</t>
  </si>
  <si>
    <t xml:space="preserve">Sum of Basic Pa (BP)</t>
  </si>
  <si>
    <t xml:space="preserve">Total Result</t>
  </si>
  <si>
    <t xml:space="preserve">Monthly Salary Statistics</t>
  </si>
  <si>
    <t xml:space="preserve">Salary Sheet For The Month Of</t>
  </si>
  <si>
    <t xml:space="preserve">January</t>
  </si>
  <si>
    <t xml:space="preserve">Salary Details</t>
  </si>
  <si>
    <t xml:space="preserve">Working Days:</t>
  </si>
  <si>
    <t xml:space="preserve">Allowed Leaves:</t>
  </si>
  <si>
    <t xml:space="preserve">Net Pay (NP)</t>
  </si>
  <si>
    <t xml:space="preserve">Number of days leave taken</t>
  </si>
  <si>
    <t xml:space="preserve">Basic Pa (BP)</t>
  </si>
  <si>
    <t xml:space="preserve">Travelling Allowance (TA)</t>
  </si>
  <si>
    <t xml:space="preserve">Dearness Allowance (DA)</t>
  </si>
  <si>
    <t xml:space="preserve">House Rent Allowance (HRA)</t>
  </si>
  <si>
    <t xml:space="preserve">Income Tax (IT)</t>
  </si>
  <si>
    <t xml:space="preserve">Provident Fund (PF)</t>
  </si>
  <si>
    <t xml:space="preserve">Gross Salary</t>
  </si>
  <si>
    <t xml:space="preserve">February</t>
  </si>
  <si>
    <t xml:space="preserve">March</t>
  </si>
  <si>
    <t xml:space="preserve">April</t>
  </si>
  <si>
    <t xml:space="preserve">May</t>
  </si>
  <si>
    <t xml:space="preserve">June</t>
  </si>
  <si>
    <t xml:space="preserve">July</t>
  </si>
  <si>
    <t xml:space="preserve">August</t>
  </si>
  <si>
    <t xml:space="preserve">September</t>
  </si>
  <si>
    <t xml:space="preserve">October</t>
  </si>
  <si>
    <t xml:space="preserve">November</t>
  </si>
  <si>
    <t xml:space="preserve">December</t>
  </si>
</sst>
</file>

<file path=xl/styles.xml><?xml version="1.0" encoding="utf-8"?>
<styleSheet xmlns="http://schemas.openxmlformats.org/spreadsheetml/2006/main">
  <numFmts count="4">
    <numFmt numFmtId="164" formatCode="General"/>
    <numFmt numFmtId="165" formatCode="General"/>
    <numFmt numFmtId="166" formatCode="&quot;₹ &quot;#,##0"/>
    <numFmt numFmtId="167" formatCode="#,##0"/>
  </numFmts>
  <fonts count="15">
    <font>
      <sz val="11"/>
      <color theme="1"/>
      <name val="Calibri"/>
      <family val="2"/>
      <charset val="1"/>
    </font>
    <font>
      <sz val="10"/>
      <name val="Arial"/>
      <family val="0"/>
    </font>
    <font>
      <sz val="10"/>
      <name val="Arial"/>
      <family val="0"/>
    </font>
    <font>
      <sz val="10"/>
      <name val="Arial"/>
      <family val="0"/>
    </font>
    <font>
      <b val="true"/>
      <sz val="11"/>
      <color theme="1"/>
      <name val="Calibri"/>
      <family val="2"/>
      <charset val="1"/>
    </font>
    <font>
      <b val="true"/>
      <sz val="12"/>
      <color theme="1"/>
      <name val="Calibri"/>
      <family val="2"/>
      <charset val="1"/>
    </font>
    <font>
      <sz val="10"/>
      <name val="Arial"/>
      <family val="2"/>
    </font>
    <font>
      <b val="true"/>
      <sz val="11"/>
      <color theme="1" tint="0.0499"/>
      <name val="Calibri"/>
      <family val="2"/>
      <charset val="1"/>
    </font>
    <font>
      <sz val="12"/>
      <color theme="1"/>
      <name val="Calibri"/>
      <family val="2"/>
      <charset val="1"/>
    </font>
    <font>
      <sz val="10"/>
      <color rgb="FF000000"/>
      <name val="Calibri"/>
      <family val="2"/>
    </font>
    <font>
      <b val="true"/>
      <u val="single"/>
      <sz val="18"/>
      <color rgb="FFFFFF00"/>
      <name val="Calibri"/>
      <family val="2"/>
      <charset val="1"/>
    </font>
    <font>
      <b val="true"/>
      <u val="single"/>
      <sz val="16"/>
      <color theme="1"/>
      <name val="Calibri"/>
      <family val="2"/>
      <charset val="1"/>
    </font>
    <font>
      <b val="true"/>
      <sz val="18"/>
      <color rgb="FF000000"/>
      <name val="Calibri"/>
      <family val="2"/>
    </font>
    <font>
      <b val="true"/>
      <sz val="12"/>
      <color theme="1"/>
      <name val="Calibri"/>
      <family val="0"/>
      <charset val="1"/>
    </font>
    <font>
      <sz val="11"/>
      <name val="Calibri"/>
      <family val="0"/>
      <charset val="1"/>
    </font>
  </fonts>
  <fills count="16">
    <fill>
      <patternFill patternType="none"/>
    </fill>
    <fill>
      <patternFill patternType="gray125"/>
    </fill>
    <fill>
      <patternFill patternType="solid">
        <fgColor theme="9" tint="0.3999"/>
        <bgColor rgb="FFFCD5B5"/>
      </patternFill>
    </fill>
    <fill>
      <patternFill patternType="solid">
        <fgColor theme="6" tint="0.7999"/>
        <bgColor rgb="FFEAF1DD"/>
      </patternFill>
    </fill>
    <fill>
      <patternFill patternType="solid">
        <fgColor theme="9" tint="0.5999"/>
        <bgColor rgb="FFFDEADA"/>
      </patternFill>
    </fill>
    <fill>
      <patternFill patternType="solid">
        <fgColor theme="5" tint="0.3999"/>
        <bgColor rgb="FFD09493"/>
      </patternFill>
    </fill>
    <fill>
      <patternFill patternType="solid">
        <fgColor theme="3" tint="0.5999"/>
        <bgColor rgb="FF93A9CE"/>
      </patternFill>
    </fill>
    <fill>
      <patternFill patternType="solid">
        <fgColor theme="4" tint="0.7999"/>
        <bgColor rgb="FFDBEEF4"/>
      </patternFill>
    </fill>
    <fill>
      <patternFill patternType="solid">
        <fgColor theme="3" tint="0.7999"/>
        <bgColor rgb="FFD9D9D9"/>
      </patternFill>
    </fill>
    <fill>
      <patternFill patternType="solid">
        <fgColor theme="9" tint="0.7999"/>
        <bgColor rgb="FFEBF1DE"/>
      </patternFill>
    </fill>
    <fill>
      <patternFill patternType="solid">
        <fgColor theme="5" tint="-0.25"/>
        <bgColor rgb="FFAB4744"/>
      </patternFill>
    </fill>
    <fill>
      <patternFill patternType="solid">
        <fgColor theme="8" tint="-0.25"/>
        <bgColor rgb="FF4672A8"/>
      </patternFill>
    </fill>
    <fill>
      <patternFill patternType="solid">
        <fgColor rgb="FFEAF1DD"/>
        <bgColor rgb="FFEBF1DE"/>
      </patternFill>
    </fill>
    <fill>
      <patternFill patternType="solid">
        <fgColor theme="8" tint="0.3999"/>
        <bgColor rgb="FF8EB4E3"/>
      </patternFill>
    </fill>
    <fill>
      <patternFill patternType="solid">
        <fgColor theme="6" tint="-0.25"/>
        <bgColor rgb="FF8AA64F"/>
      </patternFill>
    </fill>
    <fill>
      <patternFill patternType="solid">
        <fgColor theme="8" tint="0.7999"/>
        <bgColor rgb="FFDCE6F2"/>
      </patternFill>
    </fill>
  </fills>
  <borders count="31">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color theme="0"/>
      </left>
      <right style="thin">
        <color theme="0"/>
      </right>
      <top style="thin">
        <color theme="0"/>
      </top>
      <bottom style="thin">
        <color theme="0"/>
      </bottom>
      <diagonal/>
    </border>
    <border diagonalUp="false" diagonalDown="false">
      <left style="medium">
        <color rgb="FF0070C0"/>
      </left>
      <right style="thick">
        <color rgb="FF0070C0"/>
      </right>
      <top/>
      <bottom style="medium">
        <color theme="5" tint="-0.25"/>
      </bottom>
      <diagonal/>
    </border>
    <border diagonalUp="false" diagonalDown="false">
      <left/>
      <right style="thin">
        <color theme="0"/>
      </right>
      <top style="thin">
        <color theme="0"/>
      </top>
      <bottom style="thin">
        <color theme="0"/>
      </bottom>
      <diagonal/>
    </border>
    <border diagonalUp="false" diagonalDown="false">
      <left style="medium">
        <color rgb="FF0070C0"/>
      </left>
      <right style="medium">
        <color theme="5" tint="-0.25"/>
      </right>
      <top style="medium">
        <color theme="5" tint="-0.25"/>
      </top>
      <bottom style="medium">
        <color theme="5" tint="-0.25"/>
      </botto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color theme="5" tint="-0.25"/>
      </left>
      <right style="medium">
        <color theme="5" tint="-0.25"/>
      </right>
      <top style="medium">
        <color theme="5" tint="-0.25"/>
      </top>
      <bottom style="medium">
        <color theme="5" tint="-0.25"/>
      </bottom>
      <diagonal/>
    </border>
    <border diagonalUp="false" diagonalDown="false">
      <left style="medium">
        <color theme="5" tint="-0.25"/>
      </left>
      <right style="thick">
        <color rgb="FF0070C0"/>
      </right>
      <top style="medium">
        <color theme="5" tint="-0.25"/>
      </top>
      <bottom style="medium">
        <color theme="5" tint="-0.25"/>
      </bottom>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style="thin"/>
      <top/>
      <bottom/>
      <diagonal/>
    </border>
    <border diagonalUp="false" diagonalDown="false">
      <left style="thin"/>
      <right style="medium"/>
      <top/>
      <bottom/>
      <diagonal/>
    </border>
    <border diagonalUp="false" diagonalDown="false">
      <left style="thin"/>
      <right style="medium"/>
      <top/>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medium">
        <color rgb="FF0070C0"/>
      </left>
      <right style="medium">
        <color theme="5" tint="-0.25"/>
      </right>
      <top style="medium">
        <color theme="5" tint="-0.25"/>
      </top>
      <bottom style="medium">
        <color rgb="FF0070C0"/>
      </bottom>
      <diagonal/>
    </border>
    <border diagonalUp="false" diagonalDown="false">
      <left style="medium">
        <color theme="5" tint="-0.25"/>
      </left>
      <right style="medium">
        <color theme="5" tint="-0.25"/>
      </right>
      <top style="medium">
        <color theme="5" tint="-0.25"/>
      </top>
      <bottom style="medium">
        <color rgb="FF0070C0"/>
      </bottom>
      <diagonal/>
    </border>
    <border diagonalUp="false" diagonalDown="false">
      <left style="medium">
        <color theme="5" tint="-0.25"/>
      </left>
      <right style="thick">
        <color rgb="FF0070C0"/>
      </right>
      <top style="medium">
        <color theme="5" tint="-0.25"/>
      </top>
      <bottom style="medium">
        <color rgb="FF0070C0"/>
      </bottom>
      <diagonal/>
    </border>
    <border diagonalUp="false" diagonalDown="false">
      <left style="medium">
        <color rgb="FF0070C0"/>
      </left>
      <right style="thick">
        <color rgb="FF0070C0"/>
      </right>
      <top style="medium">
        <color rgb="FF0070C0"/>
      </top>
      <bottom style="medium">
        <color theme="8" tint="-0.25"/>
      </bottom>
      <diagonal/>
    </border>
    <border diagonalUp="false" diagonalDown="false">
      <left style="medium">
        <color rgb="FF0070C0"/>
      </left>
      <right style="medium">
        <color theme="8" tint="-0.25"/>
      </right>
      <top style="medium">
        <color theme="8" tint="-0.25"/>
      </top>
      <bottom style="medium">
        <color theme="8" tint="-0.25"/>
      </bottom>
      <diagonal/>
    </border>
    <border diagonalUp="false" diagonalDown="false">
      <left style="medium">
        <color theme="8" tint="-0.25"/>
      </left>
      <right style="medium">
        <color theme="8" tint="-0.25"/>
      </right>
      <top style="medium">
        <color theme="8" tint="-0.25"/>
      </top>
      <bottom style="medium">
        <color theme="8" tint="-0.25"/>
      </bottom>
      <diagonal/>
    </border>
    <border diagonalUp="false" diagonalDown="false">
      <left style="medium">
        <color theme="8" tint="-0.25"/>
      </left>
      <right style="thick">
        <color rgb="FF0070C0"/>
      </right>
      <top style="medium">
        <color theme="8" tint="-0.25"/>
      </top>
      <bottom style="medium">
        <color theme="8" tint="-0.25"/>
      </bottom>
      <diagonal/>
    </border>
    <border diagonalUp="false" diagonalDown="false">
      <left style="medium">
        <color rgb="FF0070C0"/>
      </left>
      <right style="medium">
        <color theme="8" tint="-0.25"/>
      </right>
      <top style="medium">
        <color theme="8" tint="-0.25"/>
      </top>
      <bottom style="medium">
        <color rgb="FF0070C0"/>
      </bottom>
      <diagonal/>
    </border>
    <border diagonalUp="false" diagonalDown="false">
      <left style="medium">
        <color theme="8" tint="-0.25"/>
      </left>
      <right style="medium">
        <color theme="8" tint="-0.25"/>
      </right>
      <top style="medium">
        <color theme="8" tint="-0.25"/>
      </top>
      <bottom style="thick">
        <color rgb="FF0070C0"/>
      </bottom>
      <diagonal/>
    </border>
    <border diagonalUp="false" diagonalDown="false">
      <left style="medium">
        <color theme="8" tint="-0.25"/>
      </left>
      <right style="thick">
        <color rgb="FF0070C0"/>
      </right>
      <top style="medium">
        <color theme="8" tint="-0.25"/>
      </top>
      <bottom style="thick">
        <color rgb="FF0070C0"/>
      </bottom>
      <diagonal/>
    </border>
    <border diagonalUp="false" diagonalDown="false">
      <left style="thin">
        <color theme="0"/>
      </left>
      <right style="thin">
        <color theme="0"/>
      </right>
      <top/>
      <bottom style="thin">
        <color theme="0"/>
      </botto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6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5" fillId="3" borderId="1" xfId="0" applyFont="true" applyBorder="true" applyAlignment="true" applyProtection="false">
      <alignment horizontal="right" vertical="center" textRotation="0" wrapText="false" indent="0" shrinkToFit="false"/>
      <protection locked="true" hidden="false"/>
    </xf>
    <xf numFmtId="164" fontId="5" fillId="3" borderId="1" xfId="0" applyFont="true" applyBorder="true" applyAlignment="true" applyProtection="false">
      <alignment horizontal="center" vertical="center" textRotation="0" wrapText="false" indent="0" shrinkToFit="false"/>
      <protection locked="true" hidden="false"/>
    </xf>
    <xf numFmtId="164" fontId="4" fillId="4" borderId="1" xfId="0" applyFont="true" applyBorder="true" applyAlignment="false" applyProtection="false">
      <alignment horizontal="general" vertical="bottom" textRotation="0" wrapText="false" indent="0" shrinkToFit="false"/>
      <protection locked="true" hidden="false"/>
    </xf>
    <xf numFmtId="164" fontId="4" fillId="4" borderId="1" xfId="0" applyFont="true" applyBorder="true" applyAlignment="true" applyProtection="false">
      <alignment horizontal="left" vertical="bottom" textRotation="0" wrapText="fals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5" fontId="5" fillId="5" borderId="1" xfId="0" applyFont="true" applyBorder="true" applyAlignment="true" applyProtection="false">
      <alignment horizontal="left" vertical="center" textRotation="0" wrapText="false" indent="0" shrinkToFit="false"/>
      <protection locked="true" hidden="false"/>
    </xf>
    <xf numFmtId="165" fontId="5" fillId="5" borderId="1" xfId="0" applyFont="true" applyBorder="true" applyAlignment="true" applyProtection="false">
      <alignment horizontal="center" vertical="center" textRotation="0" wrapText="false" indent="0" shrinkToFit="false"/>
      <protection locked="true" hidden="false"/>
    </xf>
    <xf numFmtId="165" fontId="5" fillId="4" borderId="1" xfId="0" applyFont="true" applyBorder="true" applyAlignment="true" applyProtection="false">
      <alignment horizontal="center" vertical="center" textRotation="0" wrapText="false" indent="0" shrinkToFit="false"/>
      <protection locked="true" hidden="false"/>
    </xf>
    <xf numFmtId="166" fontId="7" fillId="6" borderId="1" xfId="0" applyFont="true" applyBorder="true" applyAlignment="true" applyProtection="false">
      <alignment horizontal="center" vertical="center" textRotation="0" wrapText="true" indent="0" shrinkToFit="false"/>
      <protection locked="true" hidden="false"/>
    </xf>
    <xf numFmtId="165" fontId="8" fillId="3" borderId="1" xfId="0" applyFont="true" applyBorder="true" applyAlignment="true" applyProtection="false">
      <alignment horizontal="center" vertical="center" textRotation="0" wrapText="false" indent="0" shrinkToFit="false"/>
      <protection locked="true" hidden="false"/>
    </xf>
    <xf numFmtId="167" fontId="0" fillId="7" borderId="1" xfId="0" applyFont="false" applyBorder="true" applyAlignment="true" applyProtection="false">
      <alignment horizontal="left" vertical="center" textRotation="0" wrapText="false" indent="1" shrinkToFit="false"/>
      <protection locked="true" hidden="false"/>
    </xf>
    <xf numFmtId="164" fontId="4" fillId="8" borderId="1" xfId="0" applyFont="true" applyBorder="true" applyAlignment="true" applyProtection="false">
      <alignment horizontal="right" vertical="bottom" textRotation="0" wrapText="false" indent="0" shrinkToFit="false"/>
      <protection locked="true" hidden="false"/>
    </xf>
    <xf numFmtId="165" fontId="4" fillId="8" borderId="1" xfId="0" applyFont="true" applyBorder="true" applyAlignment="true" applyProtection="false">
      <alignment horizontal="center" vertical="bottom" textRotation="0" wrapText="false" indent="0" shrinkToFit="false"/>
      <protection locked="true" hidden="false"/>
    </xf>
    <xf numFmtId="164" fontId="4" fillId="8" borderId="1" xfId="0" applyFont="true" applyBorder="true" applyAlignment="true" applyProtection="false">
      <alignment horizontal="left" vertical="bottom" textRotation="0" wrapText="false" indent="0" shrinkToFit="false"/>
      <protection locked="true" hidden="false"/>
    </xf>
    <xf numFmtId="164" fontId="4" fillId="9" borderId="2" xfId="0" applyFont="true" applyBorder="true" applyAlignment="true" applyProtection="false">
      <alignment horizontal="general" vertical="bottom" textRotation="0" wrapText="false" indent="0" shrinkToFit="false"/>
      <protection locked="true" hidden="false"/>
    </xf>
    <xf numFmtId="164" fontId="4" fillId="9" borderId="3" xfId="0" applyFont="true" applyBorder="true" applyAlignment="true" applyProtection="false">
      <alignment horizontal="general" vertical="bottom" textRotation="0" wrapText="false" indent="0" shrinkToFit="false"/>
      <protection locked="true" hidden="false"/>
    </xf>
    <xf numFmtId="164" fontId="4" fillId="9" borderId="4" xfId="0" applyFont="true" applyBorder="true" applyAlignment="true" applyProtection="false">
      <alignment horizontal="general" vertical="bottom" textRotation="0" wrapText="false" indent="0" shrinkToFit="false"/>
      <protection locked="true" hidden="false"/>
    </xf>
    <xf numFmtId="166" fontId="4" fillId="9" borderId="1" xfId="0" applyFont="true" applyBorder="true" applyAlignment="true" applyProtection="false">
      <alignment horizontal="left" vertical="bottom" textRotation="0" wrapText="false" indent="0" shrinkToFit="false"/>
      <protection locked="true" hidden="false"/>
    </xf>
    <xf numFmtId="166" fontId="4" fillId="9" borderId="1" xfId="0" applyFont="true" applyBorder="true" applyAlignment="false" applyProtection="false">
      <alignment horizontal="general" vertical="bottom" textRotation="0" wrapText="false" indent="0" shrinkToFit="false"/>
      <protection locked="true" hidden="false"/>
    </xf>
    <xf numFmtId="164" fontId="4" fillId="9" borderId="1" xfId="0" applyFont="true" applyBorder="true" applyAlignment="true" applyProtection="false">
      <alignment horizontal="right" vertical="bottom" textRotation="0" wrapText="false" indent="0" shrinkToFit="false"/>
      <protection locked="true" hidden="false"/>
    </xf>
    <xf numFmtId="167" fontId="4" fillId="9" borderId="1" xfId="0" applyFont="true" applyBorder="true" applyAlignment="true" applyProtection="false">
      <alignment horizontal="center"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10" fillId="10" borderId="6" xfId="0" applyFont="true" applyBorder="true" applyAlignment="true" applyProtection="false">
      <alignment horizontal="center" vertical="center"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10" borderId="8" xfId="0" applyFont="false" applyBorder="true" applyAlignment="false" applyProtection="false">
      <alignment horizontal="general" vertical="bottom" textRotation="0" wrapText="false" indent="0" shrinkToFit="false"/>
      <protection locked="true" hidden="false"/>
    </xf>
    <xf numFmtId="164" fontId="0" fillId="0" borderId="9" xfId="22" applyFont="true" applyBorder="true" applyAlignment="false" applyProtection="false">
      <alignment horizontal="general" vertical="bottom" textRotation="0" wrapText="false" indent="0" shrinkToFit="false"/>
      <protection locked="true" hidden="false"/>
    </xf>
    <xf numFmtId="164" fontId="0" fillId="0" borderId="10" xfId="20" applyFont="true" applyBorder="true" applyAlignment="false" applyProtection="false">
      <alignment horizontal="general" vertical="bottom" textRotation="0" wrapText="false" indent="0" shrinkToFit="false"/>
      <protection locked="true" hidden="false"/>
    </xf>
    <xf numFmtId="164" fontId="0" fillId="10" borderId="11" xfId="0" applyFont="false" applyBorder="true" applyAlignment="false" applyProtection="false">
      <alignment horizontal="general" vertical="bottom" textRotation="0" wrapText="false" indent="0" shrinkToFit="false"/>
      <protection locked="true" hidden="false"/>
    </xf>
    <xf numFmtId="164" fontId="0" fillId="10" borderId="12" xfId="0" applyFont="false" applyBorder="true" applyAlignment="false" applyProtection="false">
      <alignment horizontal="general" vertical="bottom" textRotation="0" wrapText="false" indent="0" shrinkToFit="false"/>
      <protection locked="true" hidden="false"/>
    </xf>
    <xf numFmtId="164" fontId="0" fillId="0" borderId="13" xfId="23" applyFont="true" applyBorder="true" applyAlignment="false" applyProtection="false">
      <alignment horizontal="left" vertical="bottom" textRotation="0" wrapText="false" indent="0" shrinkToFit="false"/>
      <protection locked="true" hidden="false"/>
    </xf>
    <xf numFmtId="164" fontId="0" fillId="0" borderId="14" xfId="21" applyFont="false" applyBorder="true" applyAlignment="false" applyProtection="false">
      <alignment horizontal="general" vertical="bottom" textRotation="0" wrapText="false" indent="0" shrinkToFit="false"/>
      <protection locked="true" hidden="false"/>
    </xf>
    <xf numFmtId="164" fontId="0" fillId="0" borderId="15" xfId="23" applyFont="true" applyBorder="true" applyAlignment="false" applyProtection="false">
      <alignment horizontal="left" vertical="bottom" textRotation="0" wrapText="false" indent="0" shrinkToFit="false"/>
      <protection locked="true" hidden="false"/>
    </xf>
    <xf numFmtId="164" fontId="0" fillId="0" borderId="16" xfId="21" applyFont="false" applyBorder="true" applyAlignment="false" applyProtection="false">
      <alignment horizontal="general" vertical="bottom" textRotation="0" wrapText="false" indent="0" shrinkToFit="false"/>
      <protection locked="true" hidden="false"/>
    </xf>
    <xf numFmtId="164" fontId="0" fillId="0" borderId="17" xfId="21" applyFont="false" applyBorder="true" applyAlignment="false" applyProtection="false">
      <alignment horizontal="general" vertical="bottom" textRotation="0" wrapText="false" indent="0" shrinkToFit="false"/>
      <protection locked="true" hidden="false"/>
    </xf>
    <xf numFmtId="164" fontId="4" fillId="0" borderId="18" xfId="24" applyFont="true" applyBorder="true" applyAlignment="false" applyProtection="false">
      <alignment horizontal="left" vertical="bottom" textRotation="0" wrapText="false" indent="0" shrinkToFit="false"/>
      <protection locked="true" hidden="false"/>
    </xf>
    <xf numFmtId="164" fontId="4" fillId="0" borderId="19" xfId="25" applyFont="false" applyBorder="true" applyAlignment="false" applyProtection="false">
      <alignment horizontal="general" vertical="bottom" textRotation="0" wrapText="false" indent="0" shrinkToFit="false"/>
      <protection locked="true" hidden="false"/>
    </xf>
    <xf numFmtId="164" fontId="0" fillId="10" borderId="20" xfId="0" applyFont="false" applyBorder="true" applyAlignment="false" applyProtection="false">
      <alignment horizontal="general" vertical="bottom" textRotation="0" wrapText="false" indent="0" shrinkToFit="false"/>
      <protection locked="true" hidden="false"/>
    </xf>
    <xf numFmtId="164" fontId="0" fillId="10" borderId="21" xfId="0" applyFont="false" applyBorder="true" applyAlignment="false" applyProtection="false">
      <alignment horizontal="general" vertical="bottom" textRotation="0" wrapText="false" indent="0" shrinkToFit="false"/>
      <protection locked="true" hidden="false"/>
    </xf>
    <xf numFmtId="164" fontId="0" fillId="10" borderId="22" xfId="0" applyFont="false" applyBorder="true" applyAlignment="false" applyProtection="false">
      <alignment horizontal="general" vertical="bottom" textRotation="0" wrapText="false" indent="0" shrinkToFit="false"/>
      <protection locked="true" hidden="false"/>
    </xf>
    <xf numFmtId="164" fontId="11" fillId="11" borderId="23" xfId="0" applyFont="true" applyBorder="true" applyAlignment="true" applyProtection="false">
      <alignment horizontal="center" vertical="center" textRotation="0" wrapText="false" indent="0" shrinkToFit="false"/>
      <protection locked="true" hidden="false"/>
    </xf>
    <xf numFmtId="164" fontId="0" fillId="11" borderId="24" xfId="0" applyFont="false" applyBorder="true" applyAlignment="false" applyProtection="false">
      <alignment horizontal="general" vertical="bottom" textRotation="0" wrapText="false" indent="0" shrinkToFit="false"/>
      <protection locked="true" hidden="false"/>
    </xf>
    <xf numFmtId="164" fontId="0" fillId="11" borderId="25" xfId="0" applyFont="false" applyBorder="true" applyAlignment="false" applyProtection="false">
      <alignment horizontal="general" vertical="bottom" textRotation="0" wrapText="false" indent="0" shrinkToFit="false"/>
      <protection locked="true" hidden="false"/>
    </xf>
    <xf numFmtId="164" fontId="0" fillId="11" borderId="26" xfId="0" applyFont="false" applyBorder="true" applyAlignment="false" applyProtection="false">
      <alignment horizontal="general" vertical="bottom" textRotation="0" wrapText="false" indent="0" shrinkToFit="false"/>
      <protection locked="true" hidden="false"/>
    </xf>
    <xf numFmtId="164" fontId="0" fillId="11" borderId="27" xfId="0" applyFont="false" applyBorder="true" applyAlignment="false" applyProtection="false">
      <alignment horizontal="general" vertical="bottom" textRotation="0" wrapText="false" indent="0" shrinkToFit="false"/>
      <protection locked="true" hidden="false"/>
    </xf>
    <xf numFmtId="164" fontId="0" fillId="11" borderId="28" xfId="0" applyFont="false" applyBorder="true" applyAlignment="false" applyProtection="false">
      <alignment horizontal="general" vertical="bottom" textRotation="0" wrapText="false" indent="0" shrinkToFit="false"/>
      <protection locked="true" hidden="false"/>
    </xf>
    <xf numFmtId="164" fontId="0" fillId="11" borderId="29" xfId="0" applyFont="false" applyBorder="true" applyAlignment="false" applyProtection="false">
      <alignment horizontal="general" vertical="bottom" textRotation="0" wrapText="false" indent="0" shrinkToFit="false"/>
      <protection locked="true" hidden="false"/>
    </xf>
    <xf numFmtId="164" fontId="0" fillId="0" borderId="30" xfId="0" applyFont="false" applyBorder="true" applyAlignment="false" applyProtection="false">
      <alignment horizontal="general" vertical="bottom" textRotation="0" wrapText="false" indent="0" shrinkToFit="false"/>
      <protection locked="true" hidden="false"/>
    </xf>
    <xf numFmtId="164" fontId="13" fillId="12" borderId="1" xfId="0" applyFont="true" applyBorder="true" applyAlignment="true" applyProtection="false">
      <alignment horizontal="right" vertical="center" textRotation="0" wrapText="false" indent="0" shrinkToFit="false"/>
      <protection locked="true" hidden="false"/>
    </xf>
    <xf numFmtId="164" fontId="13" fillId="12" borderId="1" xfId="0" applyFont="true" applyBorder="true" applyAlignment="true" applyProtection="false">
      <alignment horizontal="center" vertical="center" textRotation="0" wrapText="false" indent="0" shrinkToFit="false"/>
      <protection locked="true" hidden="false"/>
    </xf>
    <xf numFmtId="164" fontId="14" fillId="13" borderId="1"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5" fontId="13" fillId="12" borderId="1" xfId="0" applyFont="true" applyBorder="true" applyAlignment="true" applyProtection="false">
      <alignment horizontal="center" vertical="center" textRotation="0" wrapText="false" indent="0" shrinkToFit="false"/>
      <protection locked="true" hidden="false"/>
    </xf>
    <xf numFmtId="164" fontId="13" fillId="12" borderId="1" xfId="0" applyFont="true" applyBorder="true" applyAlignment="true" applyProtection="false">
      <alignment horizontal="general" vertical="center" textRotation="0" wrapText="false" indent="0" shrinkToFit="false"/>
      <protection locked="true" hidden="false"/>
    </xf>
    <xf numFmtId="165" fontId="0" fillId="14" borderId="1" xfId="0" applyFont="false" applyBorder="true" applyAlignment="true" applyProtection="false">
      <alignment horizontal="center" vertical="center" textRotation="0" wrapText="false" indent="0" shrinkToFit="false"/>
      <protection locked="true" hidden="false"/>
    </xf>
    <xf numFmtId="164" fontId="0" fillId="14" borderId="1" xfId="0" applyFont="true" applyBorder="true" applyAlignment="false" applyProtection="false">
      <alignment horizontal="general" vertical="bottom" textRotation="0" wrapText="false" indent="0" shrinkToFit="false"/>
      <protection locked="true" hidden="false"/>
    </xf>
    <xf numFmtId="164" fontId="0" fillId="11" borderId="1" xfId="0" applyFont="true" applyBorder="true" applyAlignment="true" applyProtection="false">
      <alignment horizontal="center" vertical="bottom" textRotation="0" wrapText="false" indent="0" shrinkToFit="false"/>
      <protection locked="true" hidden="false"/>
    </xf>
    <xf numFmtId="165" fontId="0" fillId="3" borderId="1" xfId="0" applyFont="false" applyBorder="true" applyAlignment="true" applyProtection="false">
      <alignment horizontal="center" vertical="bottom" textRotation="0" wrapText="false" indent="0" shrinkToFit="false"/>
      <protection locked="true" hidden="false"/>
    </xf>
    <xf numFmtId="165" fontId="0" fillId="3" borderId="1" xfId="0" applyFont="false" applyBorder="true" applyAlignment="false" applyProtection="false">
      <alignment horizontal="general" vertical="bottom" textRotation="0" wrapText="false" indent="0" shrinkToFit="false"/>
      <protection locked="true" hidden="false"/>
    </xf>
    <xf numFmtId="165" fontId="0" fillId="15" borderId="1" xfId="0" applyFont="false" applyBorder="true" applyAlignment="true" applyProtection="false">
      <alignment horizontal="center" vertical="bottom" textRotation="0" wrapText="false" indent="0" shrinkToFit="false"/>
      <protection locked="true" hidden="false"/>
    </xf>
    <xf numFmtId="164" fontId="0" fillId="14" borderId="1" xfId="0" applyFont="true" applyBorder="true" applyAlignment="true" applyProtection="false">
      <alignment horizontal="center" vertical="bottom"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Pivot Table Corner" xfId="20"/>
    <cellStyle name="Pivot Table Value" xfId="21"/>
    <cellStyle name="Pivot Table Field" xfId="22"/>
    <cellStyle name="Pivot Table Category" xfId="23"/>
    <cellStyle name="Pivot Table Title" xfId="24"/>
    <cellStyle name="Pivot Table Result" xfId="25"/>
  </cellStyle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4299B0"/>
      <rgbColor rgb="FFB8CD97"/>
      <rgbColor rgb="FF878787"/>
      <rgbColor rgb="FF93A9CE"/>
      <rgbColor rgb="FF953735"/>
      <rgbColor rgb="FFEBF1DE"/>
      <rgbColor rgb="FFDBEEF4"/>
      <rgbColor rgb="FF660066"/>
      <rgbColor rgb="FFD99694"/>
      <rgbColor rgb="FF0070C0"/>
      <rgbColor rgb="FFC6D9F1"/>
      <rgbColor rgb="FF000080"/>
      <rgbColor rgb="FFFF00FF"/>
      <rgbColor rgb="FFD9D9D9"/>
      <rgbColor rgb="FF00FFFF"/>
      <rgbColor rgb="FF800080"/>
      <rgbColor rgb="FF800000"/>
      <rgbColor rgb="FF4F81BD"/>
      <rgbColor rgb="FF0000FF"/>
      <rgbColor rgb="FF00CCFF"/>
      <rgbColor rgb="FFDCE6F2"/>
      <rgbColor rgb="FFEAF1DD"/>
      <rgbColor rgb="FFFDEADA"/>
      <rgbColor rgb="FF93CDDD"/>
      <rgbColor rgb="FFD09493"/>
      <rgbColor rgb="FF8EB4E3"/>
      <rgbColor rgb="FFFAC090"/>
      <rgbColor rgb="FF4672A8"/>
      <rgbColor rgb="FF4BACC6"/>
      <rgbColor rgb="FF9BBB59"/>
      <rgbColor rgb="FFFCD5B5"/>
      <rgbColor rgb="FFF59240"/>
      <rgbColor rgb="FFDC853E"/>
      <rgbColor rgb="FF725990"/>
      <rgbColor rgb="FF8AA64F"/>
      <rgbColor rgb="FF003366"/>
      <rgbColor rgb="FF31859C"/>
      <rgbColor rgb="FF0D0D0D"/>
      <rgbColor rgb="FF333300"/>
      <rgbColor rgb="FFC0504D"/>
      <rgbColor rgb="FFAB4744"/>
      <rgbColor rgb="FF8064A2"/>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sharedStrings" Target="sharedStrings.xml"/><Relationship Id="rId20" Type="http://schemas.openxmlformats.org/officeDocument/2006/relationships/pivotCacheDefinition" Target="pivotCache/pivotCacheDefinition1.xml"/><Relationship Id="rId21" Type="http://schemas.openxmlformats.org/officeDocument/2006/relationships/pivotCacheDefinition" Target="pivotCache/pivotCacheDefinition2.xml"/><Relationship Id="rId22" Type="http://schemas.openxmlformats.org/officeDocument/2006/relationships/pivotCacheDefinition" Target="pivotCache/pivotCacheDefinition3.xml"/><Relationship Id="rId23" Type="http://schemas.openxmlformats.org/officeDocument/2006/relationships/pivotCacheDefinition" Target="pivotCache/pivotCacheDefinition4.xml"/><Relationship Id="rId24" Type="http://schemas.openxmlformats.org/officeDocument/2006/relationships/pivotCacheDefinition" Target="pivotCache/pivotCacheDefinition5.xml"/><Relationship Id="rId25" Type="http://schemas.openxmlformats.org/officeDocument/2006/relationships/pivotCacheDefinition" Target="pivotCache/pivotCacheDefinition6.xml"/><Relationship Id="rId26" Type="http://schemas.openxmlformats.org/officeDocument/2006/relationships/pivotCacheDefinition" Target="pivotCache/pivotCacheDefinition7.xml"/><Relationship Id="rId27" Type="http://schemas.openxmlformats.org/officeDocument/2006/relationships/pivotCacheDefinition" Target="pivotCache/pivotCacheDefinition8.xml"/><Relationship Id="rId28" Type="http://schemas.openxmlformats.org/officeDocument/2006/relationships/pivotCacheDefinition" Target="pivotCache/pivotCacheDefinition9.xml"/><Relationship Id="rId29" Type="http://schemas.openxmlformats.org/officeDocument/2006/relationships/pivotCacheDefinition" Target="pivotCache/pivotCacheDefinition10.xml"/><Relationship Id="rId30" Type="http://schemas.openxmlformats.org/officeDocument/2006/relationships/pivotCacheDefinition" Target="pivotCache/pivotCacheDefinition11.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barChart>
        <c:barDir val="col"/>
        <c:grouping val="clustered"/>
        <c:varyColors val="0"/>
        <c:ser>
          <c:idx val="0"/>
          <c:order val="0"/>
          <c:tx>
            <c:strRef>
              <c:f>'Monthly Salary Summary'!$I$31</c:f>
              <c:strCache>
                <c:ptCount val="1"/>
                <c:pt idx="0">
                  <c:v>Maximum Salary</c:v>
                </c:pt>
              </c:strCache>
            </c:strRef>
          </c:tx>
          <c:spPr>
            <a:solidFill>
              <a:srgbClr val="4f81bd"/>
            </a:solidFill>
            <a:ln w="0">
              <a:noFill/>
            </a:ln>
          </c:spPr>
          <c:invertIfNegative val="0"/>
          <c:dLbls>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'Monthly Salary Summary'!$J$3:$U$3</c:f>
              <c:strCache>
                <c:ptCount val="12"/>
                <c:pt idx="0">
                  <c:v>Jan Salary</c:v>
                </c:pt>
                <c:pt idx="1">
                  <c:v>Feb Salary</c:v>
                </c:pt>
                <c:pt idx="2">
                  <c:v>Mar Salary</c:v>
                </c:pt>
                <c:pt idx="3">
                  <c:v>Apr Salary</c:v>
                </c:pt>
                <c:pt idx="4">
                  <c:v>May Salary</c:v>
                </c:pt>
                <c:pt idx="5">
                  <c:v>Jun Salary</c:v>
                </c:pt>
                <c:pt idx="6">
                  <c:v>Jul Salary</c:v>
                </c:pt>
                <c:pt idx="7">
                  <c:v>Aug Salary</c:v>
                </c:pt>
                <c:pt idx="8">
                  <c:v>Sep Salary</c:v>
                </c:pt>
                <c:pt idx="9">
                  <c:v>Oct Salary</c:v>
                </c:pt>
                <c:pt idx="10">
                  <c:v>Nov Salary</c:v>
                </c:pt>
                <c:pt idx="11">
                  <c:v>Dec Salary</c:v>
                </c:pt>
              </c:strCache>
            </c:strRef>
          </c:cat>
          <c:val>
            <c:numRef>
              <c:f>'Monthly Salary Summary'!$J$31:$U$31</c:f>
              <c:numCache>
                <c:formatCode>"₹ "#,##0</c:formatCode>
                <c:ptCount val="12"/>
                <c:pt idx="0">
                  <c:v>79620</c:v>
                </c:pt>
                <c:pt idx="1">
                  <c:v>71089.2857142857</c:v>
                </c:pt>
                <c:pt idx="2">
                  <c:v>59072.9032258065</c:v>
                </c:pt>
                <c:pt idx="3">
                  <c:v>79620</c:v>
                </c:pt>
                <c:pt idx="4">
                  <c:v>79620</c:v>
                </c:pt>
                <c:pt idx="5">
                  <c:v>62790</c:v>
                </c:pt>
                <c:pt idx="6">
                  <c:v>77051.6129032258</c:v>
                </c:pt>
                <c:pt idx="7">
                  <c:v>60764.5161290323</c:v>
                </c:pt>
                <c:pt idx="8">
                  <c:v>79620</c:v>
                </c:pt>
                <c:pt idx="9">
                  <c:v>69346.4516129032</c:v>
                </c:pt>
                <c:pt idx="10">
                  <c:v>60697</c:v>
                </c:pt>
                <c:pt idx="11">
                  <c:v>77051.6129032258</c:v>
                </c:pt>
              </c:numCache>
            </c:numRef>
          </c:val>
        </c:ser>
        <c:ser>
          <c:idx val="1"/>
          <c:order val="1"/>
          <c:tx>
            <c:strRef>
              <c:f>'Monthly Salary Summary'!$I$32</c:f>
              <c:strCache>
                <c:ptCount val="1"/>
                <c:pt idx="0">
                  <c:v>Minimum Salary</c:v>
                </c:pt>
              </c:strCache>
            </c:strRef>
          </c:tx>
          <c:spPr>
            <a:solidFill>
              <a:srgbClr val="c0504d"/>
            </a:solidFill>
            <a:ln w="0">
              <a:noFill/>
            </a:ln>
          </c:spPr>
          <c:invertIfNegative val="0"/>
          <c:dLbls>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'Monthly Salary Summary'!$J$3:$U$3</c:f>
              <c:strCache>
                <c:ptCount val="12"/>
                <c:pt idx="0">
                  <c:v>Jan Salary</c:v>
                </c:pt>
                <c:pt idx="1">
                  <c:v>Feb Salary</c:v>
                </c:pt>
                <c:pt idx="2">
                  <c:v>Mar Salary</c:v>
                </c:pt>
                <c:pt idx="3">
                  <c:v>Apr Salary</c:v>
                </c:pt>
                <c:pt idx="4">
                  <c:v>May Salary</c:v>
                </c:pt>
                <c:pt idx="5">
                  <c:v>Jun Salary</c:v>
                </c:pt>
                <c:pt idx="6">
                  <c:v>Jul Salary</c:v>
                </c:pt>
                <c:pt idx="7">
                  <c:v>Aug Salary</c:v>
                </c:pt>
                <c:pt idx="8">
                  <c:v>Sep Salary</c:v>
                </c:pt>
                <c:pt idx="9">
                  <c:v>Oct Salary</c:v>
                </c:pt>
                <c:pt idx="10">
                  <c:v>Nov Salary</c:v>
                </c:pt>
                <c:pt idx="11">
                  <c:v>Dec Salary</c:v>
                </c:pt>
              </c:strCache>
            </c:strRef>
          </c:cat>
          <c:val>
            <c:numRef>
              <c:f>'Monthly Salary Summary'!$J$32:$U$32</c:f>
              <c:numCache>
                <c:formatCode>"₹ "#,##0</c:formatCode>
                <c:ptCount val="12"/>
                <c:pt idx="0">
                  <c:v>15536.1290322581</c:v>
                </c:pt>
                <c:pt idx="1">
                  <c:v>15480.6428571429</c:v>
                </c:pt>
                <c:pt idx="2">
                  <c:v>13954.3225806452</c:v>
                </c:pt>
                <c:pt idx="3">
                  <c:v>14983.7333333333</c:v>
                </c:pt>
                <c:pt idx="4">
                  <c:v>12946.7741935484</c:v>
                </c:pt>
                <c:pt idx="5">
                  <c:v>12308.0666666667</c:v>
                </c:pt>
                <c:pt idx="6">
                  <c:v>13347.6129032258</c:v>
                </c:pt>
                <c:pt idx="7">
                  <c:v>11911.0322580645</c:v>
                </c:pt>
                <c:pt idx="8">
                  <c:v>16054</c:v>
                </c:pt>
                <c:pt idx="9">
                  <c:v>11393.1612903226</c:v>
                </c:pt>
                <c:pt idx="10">
                  <c:v>11237.8</c:v>
                </c:pt>
                <c:pt idx="11">
                  <c:v>14561.0322580645</c:v>
                </c:pt>
              </c:numCache>
            </c:numRef>
          </c:val>
        </c:ser>
        <c:ser>
          <c:idx val="2"/>
          <c:order val="2"/>
          <c:tx>
            <c:strRef>
              <c:f>'Monthly Salary Summary'!$I$33</c:f>
              <c:strCache>
                <c:ptCount val="1"/>
                <c:pt idx="0">
                  <c:v>Average Salay</c:v>
                </c:pt>
              </c:strCache>
            </c:strRef>
          </c:tx>
          <c:spPr>
            <a:solidFill>
              <a:srgbClr val="9bbb59"/>
            </a:solidFill>
            <a:ln w="0">
              <a:noFill/>
            </a:ln>
          </c:spPr>
          <c:invertIfNegative val="0"/>
          <c:dLbls>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'Monthly Salary Summary'!$J$3:$U$3</c:f>
              <c:strCache>
                <c:ptCount val="12"/>
                <c:pt idx="0">
                  <c:v>Jan Salary</c:v>
                </c:pt>
                <c:pt idx="1">
                  <c:v>Feb Salary</c:v>
                </c:pt>
                <c:pt idx="2">
                  <c:v>Mar Salary</c:v>
                </c:pt>
                <c:pt idx="3">
                  <c:v>Apr Salary</c:v>
                </c:pt>
                <c:pt idx="4">
                  <c:v>May Salary</c:v>
                </c:pt>
                <c:pt idx="5">
                  <c:v>Jun Salary</c:v>
                </c:pt>
                <c:pt idx="6">
                  <c:v>Jul Salary</c:v>
                </c:pt>
                <c:pt idx="7">
                  <c:v>Aug Salary</c:v>
                </c:pt>
                <c:pt idx="8">
                  <c:v>Sep Salary</c:v>
                </c:pt>
                <c:pt idx="9">
                  <c:v>Oct Salary</c:v>
                </c:pt>
                <c:pt idx="10">
                  <c:v>Nov Salary</c:v>
                </c:pt>
                <c:pt idx="11">
                  <c:v>Dec Salary</c:v>
                </c:pt>
              </c:strCache>
            </c:strRef>
          </c:cat>
          <c:val>
            <c:numRef>
              <c:f>'Monthly Salary Summary'!$J$33:$U$33</c:f>
              <c:numCache>
                <c:formatCode>"₹ "#,##0</c:formatCode>
                <c:ptCount val="12"/>
                <c:pt idx="0">
                  <c:v>30866.2851612903</c:v>
                </c:pt>
                <c:pt idx="1">
                  <c:v>31728.1471428571</c:v>
                </c:pt>
                <c:pt idx="2">
                  <c:v>30378.8141935484</c:v>
                </c:pt>
                <c:pt idx="3">
                  <c:v>31186.1453333333</c:v>
                </c:pt>
                <c:pt idx="4">
                  <c:v>30812.304516129</c:v>
                </c:pt>
                <c:pt idx="5">
                  <c:v>28392.088</c:v>
                </c:pt>
                <c:pt idx="6">
                  <c:v>29799.1651612903</c:v>
                </c:pt>
                <c:pt idx="7">
                  <c:v>28787.624516129</c:v>
                </c:pt>
                <c:pt idx="8">
                  <c:v>34856.6</c:v>
                </c:pt>
                <c:pt idx="9">
                  <c:v>29122.2709677419</c:v>
                </c:pt>
                <c:pt idx="10">
                  <c:v>29443.9973333333</c:v>
                </c:pt>
                <c:pt idx="11">
                  <c:v>29181.8503225806</c:v>
                </c:pt>
              </c:numCache>
            </c:numRef>
          </c:val>
        </c:ser>
        <c:ser>
          <c:idx val="3"/>
          <c:order val="3"/>
          <c:tx>
            <c:strRef>
              <c:f>'Monthly Salary Summary'!$I$34</c:f>
              <c:strCache>
                <c:ptCount val="1"/>
                <c:pt idx="0">
                  <c:v>5th Smallest Salary</c:v>
                </c:pt>
              </c:strCache>
            </c:strRef>
          </c:tx>
          <c:spPr>
            <a:solidFill>
              <a:srgbClr val="8064a2"/>
            </a:solidFill>
            <a:ln w="0">
              <a:noFill/>
            </a:ln>
          </c:spPr>
          <c:invertIfNegative val="0"/>
          <c:dLbls>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'Monthly Salary Summary'!$J$3:$U$3</c:f>
              <c:strCache>
                <c:ptCount val="12"/>
                <c:pt idx="0">
                  <c:v>Jan Salary</c:v>
                </c:pt>
                <c:pt idx="1">
                  <c:v>Feb Salary</c:v>
                </c:pt>
                <c:pt idx="2">
                  <c:v>Mar Salary</c:v>
                </c:pt>
                <c:pt idx="3">
                  <c:v>Apr Salary</c:v>
                </c:pt>
                <c:pt idx="4">
                  <c:v>May Salary</c:v>
                </c:pt>
                <c:pt idx="5">
                  <c:v>Jun Salary</c:v>
                </c:pt>
                <c:pt idx="6">
                  <c:v>Jul Salary</c:v>
                </c:pt>
                <c:pt idx="7">
                  <c:v>Aug Salary</c:v>
                </c:pt>
                <c:pt idx="8">
                  <c:v>Sep Salary</c:v>
                </c:pt>
                <c:pt idx="9">
                  <c:v>Oct Salary</c:v>
                </c:pt>
                <c:pt idx="10">
                  <c:v>Nov Salary</c:v>
                </c:pt>
                <c:pt idx="11">
                  <c:v>Dec Salary</c:v>
                </c:pt>
              </c:strCache>
            </c:strRef>
          </c:cat>
          <c:val>
            <c:numRef>
              <c:f>'Monthly Salary Summary'!$J$34:$U$34</c:f>
              <c:numCache>
                <c:formatCode>"₹ "#,##0</c:formatCode>
                <c:ptCount val="12"/>
                <c:pt idx="0">
                  <c:v>18201.2903225806</c:v>
                </c:pt>
                <c:pt idx="1">
                  <c:v>20021.8571428571</c:v>
                </c:pt>
                <c:pt idx="2">
                  <c:v>20394.064516129</c:v>
                </c:pt>
                <c:pt idx="3">
                  <c:v>20950</c:v>
                </c:pt>
                <c:pt idx="4">
                  <c:v>19579.3548387097</c:v>
                </c:pt>
                <c:pt idx="5">
                  <c:v>17878</c:v>
                </c:pt>
                <c:pt idx="6">
                  <c:v>18779.8064516129</c:v>
                </c:pt>
                <c:pt idx="7">
                  <c:v>19892.4193548387</c:v>
                </c:pt>
                <c:pt idx="8">
                  <c:v>22480</c:v>
                </c:pt>
                <c:pt idx="9">
                  <c:v>19772.9032258065</c:v>
                </c:pt>
                <c:pt idx="10">
                  <c:v>17458.3333333333</c:v>
                </c:pt>
                <c:pt idx="11">
                  <c:v>15997.6129032258</c:v>
                </c:pt>
              </c:numCache>
            </c:numRef>
          </c:val>
        </c:ser>
        <c:ser>
          <c:idx val="4"/>
          <c:order val="4"/>
          <c:tx>
            <c:strRef>
              <c:f>'Monthly Salary Summary'!$I$35</c:f>
              <c:strCache>
                <c:ptCount val="1"/>
                <c:pt idx="0">
                  <c:v>5th Largest Salary</c:v>
                </c:pt>
              </c:strCache>
            </c:strRef>
          </c:tx>
          <c:spPr>
            <a:solidFill>
              <a:srgbClr val="4bacc6"/>
            </a:solidFill>
            <a:ln w="0">
              <a:noFill/>
            </a:ln>
          </c:spPr>
          <c:invertIfNegative val="0"/>
          <c:dLbls>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'Monthly Salary Summary'!$J$3:$U$3</c:f>
              <c:strCache>
                <c:ptCount val="12"/>
                <c:pt idx="0">
                  <c:v>Jan Salary</c:v>
                </c:pt>
                <c:pt idx="1">
                  <c:v>Feb Salary</c:v>
                </c:pt>
                <c:pt idx="2">
                  <c:v>Mar Salary</c:v>
                </c:pt>
                <c:pt idx="3">
                  <c:v>Apr Salary</c:v>
                </c:pt>
                <c:pt idx="4">
                  <c:v>May Salary</c:v>
                </c:pt>
                <c:pt idx="5">
                  <c:v>Jun Salary</c:v>
                </c:pt>
                <c:pt idx="6">
                  <c:v>Jul Salary</c:v>
                </c:pt>
                <c:pt idx="7">
                  <c:v>Aug Salary</c:v>
                </c:pt>
                <c:pt idx="8">
                  <c:v>Sep Salary</c:v>
                </c:pt>
                <c:pt idx="9">
                  <c:v>Oct Salary</c:v>
                </c:pt>
                <c:pt idx="10">
                  <c:v>Nov Salary</c:v>
                </c:pt>
                <c:pt idx="11">
                  <c:v>Dec Salary</c:v>
                </c:pt>
              </c:strCache>
            </c:strRef>
          </c:cat>
          <c:val>
            <c:numRef>
              <c:f>'Monthly Salary Summary'!$J$35:$U$35</c:f>
              <c:numCache>
                <c:formatCode>"₹ "#,##0</c:formatCode>
                <c:ptCount val="12"/>
                <c:pt idx="0">
                  <c:v>41512.2580645161</c:v>
                </c:pt>
                <c:pt idx="1">
                  <c:v>41035.7142857143</c:v>
                </c:pt>
                <c:pt idx="2">
                  <c:v>39310</c:v>
                </c:pt>
                <c:pt idx="3">
                  <c:v>39314</c:v>
                </c:pt>
                <c:pt idx="4">
                  <c:v>36902.9032258065</c:v>
                </c:pt>
                <c:pt idx="5">
                  <c:v>38133</c:v>
                </c:pt>
                <c:pt idx="6">
                  <c:v>41512.2580645161</c:v>
                </c:pt>
                <c:pt idx="7">
                  <c:v>42535.1612903226</c:v>
                </c:pt>
                <c:pt idx="8">
                  <c:v>45960</c:v>
                </c:pt>
                <c:pt idx="9">
                  <c:v>35581.935483871</c:v>
                </c:pt>
                <c:pt idx="10">
                  <c:v>38300</c:v>
                </c:pt>
                <c:pt idx="11">
                  <c:v>36773.8709677419</c:v>
                </c:pt>
              </c:numCache>
            </c:numRef>
          </c:val>
        </c:ser>
        <c:gapWidth val="150"/>
        <c:overlap val="0"/>
        <c:axId val="86630720"/>
        <c:axId val="79612838"/>
      </c:barChart>
      <c:lineChart>
        <c:grouping val="standard"/>
        <c:varyColors val="0"/>
        <c:ser>
          <c:idx val="5"/>
          <c:order val="5"/>
          <c:tx>
            <c:strRef>
              <c:f>'Monthly Salary Summary'!$I$30</c:f>
              <c:strCache>
                <c:ptCount val="1"/>
                <c:pt idx="0">
                  <c:v>Total Salary</c:v>
                </c:pt>
              </c:strCache>
            </c:strRef>
          </c:tx>
          <c:spPr>
            <a:solidFill>
              <a:srgbClr val="f59240"/>
            </a:solidFill>
            <a:ln w="28440">
              <a:solidFill>
                <a:srgbClr val="f59240"/>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'Monthly Salary Summary'!$J$3:$U$3</c:f>
              <c:strCache>
                <c:ptCount val="12"/>
                <c:pt idx="0">
                  <c:v>Jan Salary</c:v>
                </c:pt>
                <c:pt idx="1">
                  <c:v>Feb Salary</c:v>
                </c:pt>
                <c:pt idx="2">
                  <c:v>Mar Salary</c:v>
                </c:pt>
                <c:pt idx="3">
                  <c:v>Apr Salary</c:v>
                </c:pt>
                <c:pt idx="4">
                  <c:v>May Salary</c:v>
                </c:pt>
                <c:pt idx="5">
                  <c:v>Jun Salary</c:v>
                </c:pt>
                <c:pt idx="6">
                  <c:v>Jul Salary</c:v>
                </c:pt>
                <c:pt idx="7">
                  <c:v>Aug Salary</c:v>
                </c:pt>
                <c:pt idx="8">
                  <c:v>Sep Salary</c:v>
                </c:pt>
                <c:pt idx="9">
                  <c:v>Oct Salary</c:v>
                </c:pt>
                <c:pt idx="10">
                  <c:v>Nov Salary</c:v>
                </c:pt>
                <c:pt idx="11">
                  <c:v>Dec Salary</c:v>
                </c:pt>
              </c:strCache>
            </c:strRef>
          </c:cat>
          <c:val>
            <c:numRef>
              <c:f>'Monthly Salary Summary'!$J$30:$U$30</c:f>
              <c:numCache>
                <c:formatCode>"₹ "#,##0</c:formatCode>
                <c:ptCount val="12"/>
                <c:pt idx="0">
                  <c:v>771657.129032258</c:v>
                </c:pt>
                <c:pt idx="1">
                  <c:v>793203.678571429</c:v>
                </c:pt>
                <c:pt idx="2">
                  <c:v>759470.35483871</c:v>
                </c:pt>
                <c:pt idx="3">
                  <c:v>779653.633333333</c:v>
                </c:pt>
                <c:pt idx="4">
                  <c:v>770307.612903226</c:v>
                </c:pt>
                <c:pt idx="5">
                  <c:v>709802.2</c:v>
                </c:pt>
                <c:pt idx="6">
                  <c:v>744979.129032258</c:v>
                </c:pt>
                <c:pt idx="7">
                  <c:v>719690.612903226</c:v>
                </c:pt>
                <c:pt idx="8">
                  <c:v>871415</c:v>
                </c:pt>
                <c:pt idx="9">
                  <c:v>728056.774193548</c:v>
                </c:pt>
                <c:pt idx="10">
                  <c:v>736099.933333333</c:v>
                </c:pt>
                <c:pt idx="11">
                  <c:v>729546.258064516</c:v>
                </c:pt>
              </c:numCache>
            </c:numRef>
          </c:val>
          <c:smooth val="0"/>
        </c:ser>
        <c:hiLowLines>
          <c:spPr>
            <a:ln w="0">
              <a:noFill/>
            </a:ln>
          </c:spPr>
        </c:hiLowLines>
        <c:marker val="0"/>
        <c:axId val="95487197"/>
        <c:axId val="97764554"/>
      </c:lineChart>
      <c:catAx>
        <c:axId val="86630720"/>
        <c:scaling>
          <c:orientation val="minMax"/>
        </c:scaling>
        <c:delete val="0"/>
        <c:axPos val="b"/>
        <c:numFmt formatCode="General" sourceLinked="1"/>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79612838"/>
        <c:crosses val="autoZero"/>
        <c:auto val="1"/>
        <c:lblAlgn val="ctr"/>
        <c:lblOffset val="100"/>
        <c:noMultiLvlLbl val="0"/>
      </c:catAx>
      <c:valAx>
        <c:axId val="79612838"/>
        <c:scaling>
          <c:orientation val="minMax"/>
        </c:scaling>
        <c:delete val="0"/>
        <c:axPos val="l"/>
        <c:majorGridlines>
          <c:spPr>
            <a:ln w="9360">
              <a:solidFill>
                <a:srgbClr val="878787"/>
              </a:solidFill>
              <a:round/>
            </a:ln>
          </c:spPr>
        </c:majorGridlines>
        <c:numFmt formatCode="&quot;₹ &quot;#,##0"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86630720"/>
        <c:crosses val="autoZero"/>
        <c:crossBetween val="between"/>
      </c:valAx>
      <c:catAx>
        <c:axId val="95487197"/>
        <c:scaling>
          <c:orientation val="minMax"/>
        </c:scaling>
        <c:delete val="1"/>
        <c:axPos val="t"/>
        <c:numFmt formatCode="General" sourceLinked="1"/>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97764554"/>
        <c:auto val="1"/>
        <c:lblAlgn val="ctr"/>
        <c:lblOffset val="100"/>
        <c:noMultiLvlLbl val="0"/>
      </c:catAx>
      <c:valAx>
        <c:axId val="97764554"/>
        <c:scaling>
          <c:orientation val="minMax"/>
        </c:scaling>
        <c:delete val="0"/>
        <c:axPos val="r"/>
        <c:numFmt formatCode="&quot;₹ &quot;#,##0"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95487197"/>
        <c:crosses val="max"/>
        <c:crossBetween val="between"/>
      </c:valAx>
      <c:spPr>
        <a:noFill/>
        <a:ln w="0">
          <a:noFill/>
        </a:ln>
      </c:spPr>
    </c:plotArea>
    <c:legend>
      <c:legendPos val="r"/>
      <c:overlay val="0"/>
      <c:spPr>
        <a:noFill/>
        <a:ln w="0">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1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800" spc="-1" strike="noStrike">
                <a:solidFill>
                  <a:srgbClr val="000000"/>
                </a:solidFill>
                <a:latin typeface="Calibri"/>
              </a:defRPr>
            </a:pPr>
            <a:r>
              <a:rPr b="1" lang="en-US" sz="1800" spc="-1" strike="noStrike">
                <a:solidFill>
                  <a:srgbClr val="000000"/>
                </a:solidFill>
                <a:latin typeface="Calibri"/>
              </a:rPr>
              <a:t>Oct Net Pay</a:t>
            </a:r>
          </a:p>
        </c:rich>
      </c:tx>
      <c:overlay val="0"/>
      <c:spPr>
        <a:noFill/>
        <a:ln w="0">
          <a:noFill/>
        </a:ln>
      </c:spPr>
    </c:title>
    <c:autoTitleDeleted val="0"/>
    <c:plotArea>
      <c:pieChart>
        <c:varyColors val="1"/>
        <c:ser>
          <c:idx val="0"/>
          <c:order val="0"/>
          <c:tx>
            <c:strRef>
              <c:f>'Departement Report'!$F$39</c:f>
              <c:strCache>
                <c:ptCount val="1"/>
                <c:pt idx="0">
                  <c:v>Sum of Net Pay (NP)</c:v>
                </c:pt>
              </c:strCache>
            </c:strRef>
          </c:tx>
          <c:spPr>
            <a:solidFill>
              <a:srgbClr val="4f81bd"/>
            </a:solidFill>
            <a:ln w="0">
              <a:noFill/>
            </a:ln>
          </c:spPr>
          <c:explosion val="0"/>
          <c:dPt>
            <c:idx val="0"/>
            <c:spPr>
              <a:solidFill>
                <a:srgbClr val="4672a8"/>
              </a:solidFill>
              <a:ln w="0">
                <a:noFill/>
              </a:ln>
            </c:spPr>
          </c:dPt>
          <c:dPt>
            <c:idx val="1"/>
            <c:spPr>
              <a:solidFill>
                <a:srgbClr val="ab4744"/>
              </a:solidFill>
              <a:ln w="0">
                <a:noFill/>
              </a:ln>
            </c:spPr>
          </c:dPt>
          <c:dPt>
            <c:idx val="2"/>
            <c:spPr>
              <a:solidFill>
                <a:srgbClr val="8aa64f"/>
              </a:solidFill>
              <a:ln w="0">
                <a:noFill/>
              </a:ln>
            </c:spPr>
          </c:dPt>
          <c:dPt>
            <c:idx val="3"/>
            <c:spPr>
              <a:solidFill>
                <a:srgbClr val="725990"/>
              </a:solidFill>
              <a:ln w="0">
                <a:noFill/>
              </a:ln>
            </c:spPr>
          </c:dPt>
          <c:dPt>
            <c:idx val="4"/>
            <c:spPr>
              <a:solidFill>
                <a:srgbClr val="4299b0"/>
              </a:solidFill>
              <a:ln w="0">
                <a:noFill/>
              </a:ln>
            </c:spPr>
          </c:dPt>
          <c:dPt>
            <c:idx val="5"/>
            <c:spPr>
              <a:solidFill>
                <a:srgbClr val="dc853e"/>
              </a:solidFill>
              <a:ln w="0">
                <a:noFill/>
              </a:ln>
            </c:spPr>
          </c:dPt>
          <c:dPt>
            <c:idx val="6"/>
            <c:spPr>
              <a:solidFill>
                <a:srgbClr val="93a9ce"/>
              </a:solidFill>
              <a:ln w="0">
                <a:noFill/>
              </a:ln>
            </c:spPr>
          </c:dPt>
          <c:dPt>
            <c:idx val="7"/>
            <c:spPr>
              <a:solidFill>
                <a:srgbClr val="d09493"/>
              </a:solidFill>
              <a:ln w="0">
                <a:noFill/>
              </a:ln>
            </c:spPr>
          </c:dPt>
          <c:dPt>
            <c:idx val="8"/>
            <c:spPr>
              <a:solidFill>
                <a:srgbClr val="b8cd97"/>
              </a:solidFill>
              <a:ln w="0">
                <a:noFill/>
              </a:ln>
            </c:spPr>
          </c:dPt>
          <c:dLbls>
            <c:numFmt formatCode="General" sourceLinked="1"/>
            <c:dLbl>
              <c:idx val="0"/>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1"/>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2"/>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3"/>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4"/>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5"/>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6"/>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7"/>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8"/>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showLeaderLines val="1"/>
          </c:dLbls>
          <c:cat>
            <c:strRef>
              <c:f>'Departement Report'!$E$40:$E$48</c:f>
              <c:strCache>
                <c:ptCount val="9"/>
                <c:pt idx="0">
                  <c:v>Administration</c:v>
                </c:pt>
                <c:pt idx="1">
                  <c:v>Development</c:v>
                </c:pt>
                <c:pt idx="2">
                  <c:v>Finance</c:v>
                </c:pt>
                <c:pt idx="3">
                  <c:v>HR</c:v>
                </c:pt>
                <c:pt idx="4">
                  <c:v>Marketing</c:v>
                </c:pt>
                <c:pt idx="5">
                  <c:v>Quality Control</c:v>
                </c:pt>
                <c:pt idx="6">
                  <c:v>R&amp;D</c:v>
                </c:pt>
                <c:pt idx="7">
                  <c:v>Sales</c:v>
                </c:pt>
                <c:pt idx="8">
                  <c:v>Total Result</c:v>
                </c:pt>
              </c:strCache>
            </c:strRef>
          </c:cat>
          <c:val>
            <c:numRef>
              <c:f>'Departement Report'!$F$40:$F$48</c:f>
              <c:numCache>
                <c:formatCode>General</c:formatCode>
                <c:ptCount val="9"/>
                <c:pt idx="0">
                  <c:v>47628.7096774194</c:v>
                </c:pt>
                <c:pt idx="1">
                  <c:v>77963.8709677419</c:v>
                </c:pt>
                <c:pt idx="2">
                  <c:v>98204.9677419355</c:v>
                </c:pt>
                <c:pt idx="3">
                  <c:v>104130.709677419</c:v>
                </c:pt>
                <c:pt idx="4">
                  <c:v>68532.8387096774</c:v>
                </c:pt>
                <c:pt idx="5">
                  <c:v>129439.35483871</c:v>
                </c:pt>
                <c:pt idx="6">
                  <c:v>200952.258064516</c:v>
                </c:pt>
                <c:pt idx="7">
                  <c:v>21447.0967741936</c:v>
                </c:pt>
                <c:pt idx="8">
                  <c:v>748299.806451613</c:v>
                </c:pt>
              </c:numCache>
            </c:numRef>
          </c:val>
        </c:ser>
        <c:firstSliceAng val="0"/>
      </c:pieChart>
      <c:spPr>
        <a:noFill/>
        <a:ln w="0">
          <a:noFill/>
        </a:ln>
      </c:spPr>
    </c:plotArea>
    <c:legend>
      <c:legendPos val="r"/>
      <c:overlay val="0"/>
      <c:spPr>
        <a:noFill/>
        <a:ln w="0">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1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800" spc="-1" strike="noStrike">
                <a:solidFill>
                  <a:srgbClr val="000000"/>
                </a:solidFill>
                <a:latin typeface="Calibri"/>
              </a:defRPr>
            </a:pPr>
            <a:r>
              <a:rPr b="1" lang="en-US" sz="1800" spc="-1" strike="noStrike">
                <a:solidFill>
                  <a:srgbClr val="000000"/>
                </a:solidFill>
                <a:latin typeface="Calibri"/>
              </a:rPr>
              <a:t>Nov Net Play</a:t>
            </a:r>
          </a:p>
        </c:rich>
      </c:tx>
      <c:overlay val="0"/>
      <c:spPr>
        <a:noFill/>
        <a:ln w="0">
          <a:noFill/>
        </a:ln>
      </c:spPr>
    </c:title>
    <c:autoTitleDeleted val="0"/>
    <c:plotArea>
      <c:pieChart>
        <c:varyColors val="1"/>
        <c:ser>
          <c:idx val="0"/>
          <c:order val="0"/>
          <c:tx>
            <c:strRef>
              <c:f>'Departement Report'!$I$39</c:f>
              <c:strCache>
                <c:ptCount val="1"/>
                <c:pt idx="0">
                  <c:v>Sum of Net Pay (NP)</c:v>
                </c:pt>
              </c:strCache>
            </c:strRef>
          </c:tx>
          <c:spPr>
            <a:solidFill>
              <a:srgbClr val="4f81bd"/>
            </a:solidFill>
            <a:ln w="0">
              <a:noFill/>
            </a:ln>
          </c:spPr>
          <c:explosion val="0"/>
          <c:dPt>
            <c:idx val="0"/>
            <c:spPr>
              <a:solidFill>
                <a:srgbClr val="4672a8"/>
              </a:solidFill>
              <a:ln w="0">
                <a:noFill/>
              </a:ln>
            </c:spPr>
          </c:dPt>
          <c:dPt>
            <c:idx val="1"/>
            <c:spPr>
              <a:solidFill>
                <a:srgbClr val="ab4744"/>
              </a:solidFill>
              <a:ln w="0">
                <a:noFill/>
              </a:ln>
            </c:spPr>
          </c:dPt>
          <c:dPt>
            <c:idx val="2"/>
            <c:spPr>
              <a:solidFill>
                <a:srgbClr val="8aa64f"/>
              </a:solidFill>
              <a:ln w="0">
                <a:noFill/>
              </a:ln>
            </c:spPr>
          </c:dPt>
          <c:dPt>
            <c:idx val="3"/>
            <c:spPr>
              <a:solidFill>
                <a:srgbClr val="725990"/>
              </a:solidFill>
              <a:ln w="0">
                <a:noFill/>
              </a:ln>
            </c:spPr>
          </c:dPt>
          <c:dPt>
            <c:idx val="4"/>
            <c:spPr>
              <a:solidFill>
                <a:srgbClr val="4299b0"/>
              </a:solidFill>
              <a:ln w="0">
                <a:noFill/>
              </a:ln>
            </c:spPr>
          </c:dPt>
          <c:dPt>
            <c:idx val="5"/>
            <c:spPr>
              <a:solidFill>
                <a:srgbClr val="dc853e"/>
              </a:solidFill>
              <a:ln w="0">
                <a:noFill/>
              </a:ln>
            </c:spPr>
          </c:dPt>
          <c:dPt>
            <c:idx val="6"/>
            <c:spPr>
              <a:solidFill>
                <a:srgbClr val="93a9ce"/>
              </a:solidFill>
              <a:ln w="0">
                <a:noFill/>
              </a:ln>
            </c:spPr>
          </c:dPt>
          <c:dPt>
            <c:idx val="7"/>
            <c:spPr>
              <a:solidFill>
                <a:srgbClr val="d09493"/>
              </a:solidFill>
              <a:ln w="0">
                <a:noFill/>
              </a:ln>
            </c:spPr>
          </c:dPt>
          <c:dPt>
            <c:idx val="8"/>
            <c:spPr>
              <a:solidFill>
                <a:srgbClr val="b8cd97"/>
              </a:solidFill>
              <a:ln w="0">
                <a:noFill/>
              </a:ln>
            </c:spPr>
          </c:dPt>
          <c:dLbls>
            <c:numFmt formatCode="General" sourceLinked="1"/>
            <c:dLbl>
              <c:idx val="0"/>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1"/>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2"/>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3"/>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4"/>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5"/>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6"/>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7"/>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8"/>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showLeaderLines val="1"/>
          </c:dLbls>
          <c:cat>
            <c:strRef>
              <c:f>'Departement Report'!$H$40:$H$48</c:f>
              <c:strCache>
                <c:ptCount val="9"/>
                <c:pt idx="0">
                  <c:v>Administration</c:v>
                </c:pt>
                <c:pt idx="1">
                  <c:v>Development</c:v>
                </c:pt>
                <c:pt idx="2">
                  <c:v>Finance</c:v>
                </c:pt>
                <c:pt idx="3">
                  <c:v>HR</c:v>
                </c:pt>
                <c:pt idx="4">
                  <c:v>Marketing</c:v>
                </c:pt>
                <c:pt idx="5">
                  <c:v>Quality Control</c:v>
                </c:pt>
                <c:pt idx="6">
                  <c:v>R&amp;D</c:v>
                </c:pt>
                <c:pt idx="7">
                  <c:v>Sales</c:v>
                </c:pt>
                <c:pt idx="8">
                  <c:v>Total Result</c:v>
                </c:pt>
              </c:strCache>
            </c:strRef>
          </c:cat>
          <c:val>
            <c:numRef>
              <c:f>'Departement Report'!$I$40:$I$48</c:f>
              <c:numCache>
                <c:formatCode>General</c:formatCode>
                <c:ptCount val="9"/>
                <c:pt idx="0">
                  <c:v>48314</c:v>
                </c:pt>
                <c:pt idx="1">
                  <c:v>59946.3333333333</c:v>
                </c:pt>
                <c:pt idx="2">
                  <c:v>91328.4</c:v>
                </c:pt>
                <c:pt idx="3">
                  <c:v>108932.466666667</c:v>
                </c:pt>
                <c:pt idx="4">
                  <c:v>65903.0666666667</c:v>
                </c:pt>
                <c:pt idx="5">
                  <c:v>128699</c:v>
                </c:pt>
                <c:pt idx="6">
                  <c:v>221721</c:v>
                </c:pt>
                <c:pt idx="7">
                  <c:v>28494</c:v>
                </c:pt>
                <c:pt idx="8">
                  <c:v>753338.266666667</c:v>
                </c:pt>
              </c:numCache>
            </c:numRef>
          </c:val>
        </c:ser>
        <c:firstSliceAng val="0"/>
      </c:pieChart>
      <c:spPr>
        <a:noFill/>
        <a:ln w="0">
          <a:noFill/>
        </a:ln>
      </c:spPr>
    </c:plotArea>
    <c:legend>
      <c:legendPos val="r"/>
      <c:overlay val="0"/>
      <c:spPr>
        <a:noFill/>
        <a:ln w="0">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1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latin typeface="Calibri"/>
              </a:defRPr>
            </a:pPr>
            <a:r>
              <a:rPr b="1" sz="1800" spc="-1" strike="noStrike">
                <a:solidFill>
                  <a:srgbClr val="000000"/>
                </a:solidFill>
                <a:latin typeface="Calibri"/>
              </a:rPr>
              <a:t>Total</a:t>
            </a:r>
          </a:p>
        </c:rich>
      </c:tx>
      <c:overlay val="0"/>
      <c:spPr>
        <a:noFill/>
        <a:ln w="0">
          <a:noFill/>
        </a:ln>
      </c:spPr>
    </c:title>
    <c:autoTitleDeleted val="0"/>
    <c:plotArea>
      <c:pieChart>
        <c:varyColors val="1"/>
        <c:ser>
          <c:idx val="0"/>
          <c:order val="0"/>
          <c:tx>
            <c:strRef>
              <c:f>'Departement Report'!$L$39</c:f>
              <c:strCache>
                <c:ptCount val="1"/>
                <c:pt idx="0">
                  <c:v>Sum of Net Pay (NP)</c:v>
                </c:pt>
              </c:strCache>
            </c:strRef>
          </c:tx>
          <c:spPr>
            <a:solidFill>
              <a:srgbClr val="4f81bd"/>
            </a:solidFill>
            <a:ln w="0">
              <a:noFill/>
            </a:ln>
          </c:spPr>
          <c:explosion val="0"/>
          <c:dPt>
            <c:idx val="0"/>
            <c:spPr>
              <a:solidFill>
                <a:srgbClr val="4672a8"/>
              </a:solidFill>
              <a:ln w="0">
                <a:noFill/>
              </a:ln>
            </c:spPr>
          </c:dPt>
          <c:dPt>
            <c:idx val="1"/>
            <c:spPr>
              <a:solidFill>
                <a:srgbClr val="ab4744"/>
              </a:solidFill>
              <a:ln w="0">
                <a:noFill/>
              </a:ln>
            </c:spPr>
          </c:dPt>
          <c:dPt>
            <c:idx val="2"/>
            <c:spPr>
              <a:solidFill>
                <a:srgbClr val="8aa64f"/>
              </a:solidFill>
              <a:ln w="0">
                <a:noFill/>
              </a:ln>
            </c:spPr>
          </c:dPt>
          <c:dPt>
            <c:idx val="3"/>
            <c:spPr>
              <a:solidFill>
                <a:srgbClr val="725990"/>
              </a:solidFill>
              <a:ln w="0">
                <a:noFill/>
              </a:ln>
            </c:spPr>
          </c:dPt>
          <c:dPt>
            <c:idx val="4"/>
            <c:spPr>
              <a:solidFill>
                <a:srgbClr val="4299b0"/>
              </a:solidFill>
              <a:ln w="0">
                <a:noFill/>
              </a:ln>
            </c:spPr>
          </c:dPt>
          <c:dPt>
            <c:idx val="5"/>
            <c:spPr>
              <a:solidFill>
                <a:srgbClr val="dc853e"/>
              </a:solidFill>
              <a:ln w="0">
                <a:noFill/>
              </a:ln>
            </c:spPr>
          </c:dPt>
          <c:dPt>
            <c:idx val="6"/>
            <c:spPr>
              <a:solidFill>
                <a:srgbClr val="93a9ce"/>
              </a:solidFill>
              <a:ln w="0">
                <a:noFill/>
              </a:ln>
            </c:spPr>
          </c:dPt>
          <c:dPt>
            <c:idx val="7"/>
            <c:spPr>
              <a:solidFill>
                <a:srgbClr val="d09493"/>
              </a:solidFill>
              <a:ln w="0">
                <a:noFill/>
              </a:ln>
            </c:spPr>
          </c:dPt>
          <c:dPt>
            <c:idx val="8"/>
            <c:spPr>
              <a:solidFill>
                <a:srgbClr val="b8cd97"/>
              </a:solidFill>
              <a:ln w="0">
                <a:noFill/>
              </a:ln>
            </c:spPr>
          </c:dPt>
          <c:dLbls>
            <c:numFmt formatCode="General" sourceLinked="1"/>
            <c:dLbl>
              <c:idx val="0"/>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1"/>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2"/>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3"/>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4"/>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5"/>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6"/>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7"/>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8"/>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showLeaderLines val="1"/>
          </c:dLbls>
          <c:cat>
            <c:strRef>
              <c:f>'Departement Report'!$K$40:$K$48</c:f>
              <c:strCache>
                <c:ptCount val="9"/>
                <c:pt idx="0">
                  <c:v>Administration</c:v>
                </c:pt>
                <c:pt idx="1">
                  <c:v>Development</c:v>
                </c:pt>
                <c:pt idx="2">
                  <c:v>Finance</c:v>
                </c:pt>
                <c:pt idx="3">
                  <c:v>HR</c:v>
                </c:pt>
                <c:pt idx="4">
                  <c:v>Marketing</c:v>
                </c:pt>
                <c:pt idx="5">
                  <c:v>Quality Control</c:v>
                </c:pt>
                <c:pt idx="6">
                  <c:v>R&amp;D</c:v>
                </c:pt>
                <c:pt idx="7">
                  <c:v>Sales</c:v>
                </c:pt>
                <c:pt idx="8">
                  <c:v>Total Result</c:v>
                </c:pt>
              </c:strCache>
            </c:strRef>
          </c:cat>
          <c:val>
            <c:numRef>
              <c:f>'Departement Report'!$L$40:$L$48</c:f>
              <c:numCache>
                <c:formatCode>General</c:formatCode>
                <c:ptCount val="9"/>
                <c:pt idx="0">
                  <c:v>48057.7419354839</c:v>
                </c:pt>
                <c:pt idx="1">
                  <c:v>76217.4193548387</c:v>
                </c:pt>
                <c:pt idx="2">
                  <c:v>88879.7419354839</c:v>
                </c:pt>
                <c:pt idx="3">
                  <c:v>103005.419354839</c:v>
                </c:pt>
                <c:pt idx="4">
                  <c:v>69011.2258064516</c:v>
                </c:pt>
                <c:pt idx="5">
                  <c:v>113250.64516129</c:v>
                </c:pt>
                <c:pt idx="6">
                  <c:v>199488.709677419</c:v>
                </c:pt>
                <c:pt idx="7">
                  <c:v>27574.8387096774</c:v>
                </c:pt>
                <c:pt idx="8">
                  <c:v>725485.741935484</c:v>
                </c:pt>
              </c:numCache>
            </c:numRef>
          </c:val>
        </c:ser>
        <c:firstSliceAng val="0"/>
      </c:pieChart>
      <c:spPr>
        <a:noFill/>
        <a:ln w="0">
          <a:noFill/>
        </a:ln>
      </c:spPr>
    </c:plotArea>
    <c:legend>
      <c:legendPos val="r"/>
      <c:overlay val="0"/>
      <c:spPr>
        <a:noFill/>
        <a:ln w="0">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1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800" spc="-1" strike="noStrike">
                <a:solidFill>
                  <a:srgbClr val="000000"/>
                </a:solidFill>
                <a:latin typeface="Calibri"/>
              </a:defRPr>
            </a:pPr>
            <a:r>
              <a:rPr b="1" lang="en-US" sz="1800" spc="-1" strike="noStrike">
                <a:solidFill>
                  <a:srgbClr val="000000"/>
                </a:solidFill>
                <a:latin typeface="Calibri"/>
              </a:rPr>
              <a:t>July Net Pay</a:t>
            </a:r>
          </a:p>
        </c:rich>
      </c:tx>
      <c:overlay val="0"/>
      <c:spPr>
        <a:noFill/>
        <a:ln w="0">
          <a:noFill/>
        </a:ln>
      </c:spPr>
    </c:title>
    <c:autoTitleDeleted val="0"/>
    <c:plotArea>
      <c:pieChart>
        <c:varyColors val="1"/>
        <c:ser>
          <c:idx val="0"/>
          <c:order val="0"/>
          <c:tx>
            <c:strRef>
              <c:f>'Departement Report'!$I$19</c:f>
              <c:strCache>
                <c:ptCount val="1"/>
                <c:pt idx="0">
                  <c:v>Sum of Net Pay (NP)</c:v>
                </c:pt>
              </c:strCache>
            </c:strRef>
          </c:tx>
          <c:spPr>
            <a:solidFill>
              <a:srgbClr val="4f81bd"/>
            </a:solidFill>
            <a:ln w="0">
              <a:noFill/>
            </a:ln>
          </c:spPr>
          <c:explosion val="0"/>
          <c:dPt>
            <c:idx val="0"/>
            <c:spPr>
              <a:solidFill>
                <a:srgbClr val="4672a8"/>
              </a:solidFill>
              <a:ln w="0">
                <a:noFill/>
              </a:ln>
            </c:spPr>
          </c:dPt>
          <c:dPt>
            <c:idx val="1"/>
            <c:spPr>
              <a:solidFill>
                <a:srgbClr val="ab4744"/>
              </a:solidFill>
              <a:ln w="0">
                <a:noFill/>
              </a:ln>
            </c:spPr>
          </c:dPt>
          <c:dPt>
            <c:idx val="2"/>
            <c:spPr>
              <a:solidFill>
                <a:srgbClr val="8aa64f"/>
              </a:solidFill>
              <a:ln w="0">
                <a:noFill/>
              </a:ln>
            </c:spPr>
          </c:dPt>
          <c:dPt>
            <c:idx val="3"/>
            <c:spPr>
              <a:solidFill>
                <a:srgbClr val="725990"/>
              </a:solidFill>
              <a:ln w="0">
                <a:noFill/>
              </a:ln>
            </c:spPr>
          </c:dPt>
          <c:dPt>
            <c:idx val="4"/>
            <c:spPr>
              <a:solidFill>
                <a:srgbClr val="4299b0"/>
              </a:solidFill>
              <a:ln w="0">
                <a:noFill/>
              </a:ln>
            </c:spPr>
          </c:dPt>
          <c:dPt>
            <c:idx val="5"/>
            <c:spPr>
              <a:solidFill>
                <a:srgbClr val="dc853e"/>
              </a:solidFill>
              <a:ln w="0">
                <a:noFill/>
              </a:ln>
            </c:spPr>
          </c:dPt>
          <c:dPt>
            <c:idx val="6"/>
            <c:spPr>
              <a:solidFill>
                <a:srgbClr val="93a9ce"/>
              </a:solidFill>
              <a:ln w="0">
                <a:noFill/>
              </a:ln>
            </c:spPr>
          </c:dPt>
          <c:dPt>
            <c:idx val="7"/>
            <c:spPr>
              <a:solidFill>
                <a:srgbClr val="d09493"/>
              </a:solidFill>
              <a:ln w="0">
                <a:noFill/>
              </a:ln>
            </c:spPr>
          </c:dPt>
          <c:dPt>
            <c:idx val="8"/>
            <c:spPr>
              <a:solidFill>
                <a:srgbClr val="b8cd97"/>
              </a:solidFill>
              <a:ln w="0">
                <a:noFill/>
              </a:ln>
            </c:spPr>
          </c:dPt>
          <c:dLbls>
            <c:numFmt formatCode="General" sourceLinked="1"/>
            <c:dLbl>
              <c:idx val="0"/>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1"/>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2"/>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3"/>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4"/>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5"/>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6"/>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7"/>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8"/>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showLeaderLines val="1"/>
          </c:dLbls>
          <c:cat>
            <c:strRef>
              <c:f>'Departement Report'!$H$20:$H$28</c:f>
              <c:strCache>
                <c:ptCount val="9"/>
                <c:pt idx="0">
                  <c:v>Administration</c:v>
                </c:pt>
                <c:pt idx="1">
                  <c:v>Development</c:v>
                </c:pt>
                <c:pt idx="2">
                  <c:v>Finance</c:v>
                </c:pt>
                <c:pt idx="3">
                  <c:v>HR</c:v>
                </c:pt>
                <c:pt idx="4">
                  <c:v>Marketing</c:v>
                </c:pt>
                <c:pt idx="5">
                  <c:v>Quality Control</c:v>
                </c:pt>
                <c:pt idx="6">
                  <c:v>R&amp;D</c:v>
                </c:pt>
                <c:pt idx="7">
                  <c:v>Sales</c:v>
                </c:pt>
                <c:pt idx="8">
                  <c:v>Total Result</c:v>
                </c:pt>
              </c:strCache>
            </c:strRef>
          </c:cat>
          <c:val>
            <c:numRef>
              <c:f>'Departement Report'!$I$20:$I$28</c:f>
              <c:numCache>
                <c:formatCode>General</c:formatCode>
                <c:ptCount val="9"/>
                <c:pt idx="0">
                  <c:v>44416.7741935484</c:v>
                </c:pt>
                <c:pt idx="1">
                  <c:v>62295.1612903226</c:v>
                </c:pt>
                <c:pt idx="2">
                  <c:v>88684.9677419355</c:v>
                </c:pt>
                <c:pt idx="3">
                  <c:v>103878.64516129</c:v>
                </c:pt>
                <c:pt idx="4">
                  <c:v>67013.4193548387</c:v>
                </c:pt>
                <c:pt idx="5">
                  <c:v>111621.935483871</c:v>
                </c:pt>
                <c:pt idx="6">
                  <c:v>190885.483870968</c:v>
                </c:pt>
                <c:pt idx="7">
                  <c:v>23489.6774193548</c:v>
                </c:pt>
                <c:pt idx="8">
                  <c:v>692286.064516129</c:v>
                </c:pt>
              </c:numCache>
            </c:numRef>
          </c:val>
        </c:ser>
        <c:firstSliceAng val="0"/>
      </c:pieChart>
      <c:spPr>
        <a:noFill/>
        <a:ln w="0">
          <a:noFill/>
        </a:ln>
      </c:spPr>
    </c:plotArea>
    <c:legend>
      <c:legendPos val="r"/>
      <c:overlay val="0"/>
      <c:spPr>
        <a:noFill/>
        <a:ln w="0">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14.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barChart>
        <c:barDir val="col"/>
        <c:grouping val="clustered"/>
        <c:varyColors val="0"/>
        <c:ser>
          <c:idx val="0"/>
          <c:order val="0"/>
          <c:tx>
            <c:strRef>
              <c:f>label 0</c:f>
              <c:strCache>
                <c:ptCount val="1"/>
                <c:pt idx="0">
                  <c:v>Salary Summary of  25 Employees Maximum Salary</c:v>
                </c:pt>
              </c:strCache>
            </c:strRef>
          </c:tx>
          <c:spPr>
            <a:solidFill>
              <a:srgbClr val="4f81bd"/>
            </a:solidFill>
            <a:ln w="0">
              <a:noFill/>
            </a:ln>
          </c:spPr>
          <c:invertIfNegative val="0"/>
          <c:dLbls>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0</c:f>
              <c:numCache>
                <c:formatCode>"₹ "#,##0</c:formatCode>
                <c:ptCount val="12"/>
                <c:pt idx="0">
                  <c:v>79620</c:v>
                </c:pt>
                <c:pt idx="1">
                  <c:v>79620</c:v>
                </c:pt>
                <c:pt idx="2">
                  <c:v>79620</c:v>
                </c:pt>
                <c:pt idx="3">
                  <c:v>71658</c:v>
                </c:pt>
                <c:pt idx="4">
                  <c:v>59072.9032258065</c:v>
                </c:pt>
                <c:pt idx="5">
                  <c:v>56511</c:v>
                </c:pt>
                <c:pt idx="6">
                  <c:v>59072.9032258065</c:v>
                </c:pt>
                <c:pt idx="7">
                  <c:v>59072.9032258065</c:v>
                </c:pt>
                <c:pt idx="8">
                  <c:v>79620</c:v>
                </c:pt>
                <c:pt idx="9">
                  <c:v>79620</c:v>
                </c:pt>
                <c:pt idx="10">
                  <c:v>79620</c:v>
                </c:pt>
                <c:pt idx="11">
                  <c:v>56713.5483870968</c:v>
                </c:pt>
              </c:numCache>
            </c:numRef>
          </c:val>
        </c:ser>
        <c:ser>
          <c:idx val="1"/>
          <c:order val="1"/>
          <c:tx>
            <c:strRef>
              <c:f>label 1</c:f>
              <c:strCache>
                <c:ptCount val="1"/>
                <c:pt idx="0">
                  <c:v>Salary Summary of  25 Employees Minimum Salary</c:v>
                </c:pt>
              </c:strCache>
            </c:strRef>
          </c:tx>
          <c:spPr>
            <a:solidFill>
              <a:srgbClr val="c0504d"/>
            </a:solidFill>
            <a:ln w="0">
              <a:noFill/>
            </a:ln>
          </c:spPr>
          <c:invertIfNegative val="0"/>
          <c:dLbls>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1</c:f>
              <c:numCache>
                <c:formatCode>"₹ "#,##0</c:formatCode>
                <c:ptCount val="12"/>
                <c:pt idx="0">
                  <c:v>16054</c:v>
                </c:pt>
                <c:pt idx="1">
                  <c:v>13187.2142857143</c:v>
                </c:pt>
                <c:pt idx="2">
                  <c:v>13464.6451612903</c:v>
                </c:pt>
                <c:pt idx="3">
                  <c:v>16054</c:v>
                </c:pt>
                <c:pt idx="4">
                  <c:v>15774.4516129032</c:v>
                </c:pt>
                <c:pt idx="5">
                  <c:v>14983.7333333333</c:v>
                </c:pt>
                <c:pt idx="6">
                  <c:v>14500.3870967742</c:v>
                </c:pt>
                <c:pt idx="7">
                  <c:v>11393.1612903226</c:v>
                </c:pt>
                <c:pt idx="8">
                  <c:v>16054</c:v>
                </c:pt>
                <c:pt idx="9">
                  <c:v>12740.9032258065</c:v>
                </c:pt>
                <c:pt idx="10">
                  <c:v>15518.8666666667</c:v>
                </c:pt>
                <c:pt idx="11">
                  <c:v>11911.0322580645</c:v>
                </c:pt>
              </c:numCache>
            </c:numRef>
          </c:val>
        </c:ser>
        <c:ser>
          <c:idx val="2"/>
          <c:order val="2"/>
          <c:tx>
            <c:strRef>
              <c:f>label 2</c:f>
              <c:strCache>
                <c:ptCount val="1"/>
                <c:pt idx="0">
                  <c:v>Salary Summary of  25 Employees Average Salay</c:v>
                </c:pt>
              </c:strCache>
            </c:strRef>
          </c:tx>
          <c:spPr>
            <a:solidFill>
              <a:srgbClr val="9bbb59"/>
            </a:solidFill>
            <a:ln w="0">
              <a:noFill/>
            </a:ln>
          </c:spPr>
          <c:invertIfNegative val="0"/>
          <c:dLbls>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2</c:f>
              <c:numCache>
                <c:formatCode>"₹ "#,##0</c:formatCode>
                <c:ptCount val="12"/>
                <c:pt idx="0">
                  <c:v>31168.504516129</c:v>
                </c:pt>
                <c:pt idx="1">
                  <c:v>30666.72</c:v>
                </c:pt>
                <c:pt idx="2">
                  <c:v>31360.0503225806</c:v>
                </c:pt>
                <c:pt idx="3">
                  <c:v>30788.128</c:v>
                </c:pt>
                <c:pt idx="4">
                  <c:v>29897.9651612903</c:v>
                </c:pt>
                <c:pt idx="5">
                  <c:v>29869.1746666667</c:v>
                </c:pt>
                <c:pt idx="6">
                  <c:v>29315.3612903226</c:v>
                </c:pt>
                <c:pt idx="7">
                  <c:v>28056.5974193548</c:v>
                </c:pt>
                <c:pt idx="8">
                  <c:v>34856.6</c:v>
                </c:pt>
                <c:pt idx="9">
                  <c:v>30401.9483870968</c:v>
                </c:pt>
                <c:pt idx="10">
                  <c:v>29712.096</c:v>
                </c:pt>
                <c:pt idx="11">
                  <c:v>28855.8335483871</c:v>
                </c:pt>
              </c:numCache>
            </c:numRef>
          </c:val>
        </c:ser>
        <c:ser>
          <c:idx val="3"/>
          <c:order val="3"/>
          <c:tx>
            <c:strRef>
              <c:f>label 3</c:f>
              <c:strCache>
                <c:ptCount val="1"/>
                <c:pt idx="0">
                  <c:v>Salary Summary of  25 Employees 5th Largest Salary</c:v>
                </c:pt>
              </c:strCache>
            </c:strRef>
          </c:tx>
          <c:spPr>
            <a:solidFill>
              <a:srgbClr val="8064a2"/>
            </a:solidFill>
            <a:ln w="0">
              <a:noFill/>
            </a:ln>
          </c:spPr>
          <c:invertIfNegative val="0"/>
          <c:dLbls>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3</c:f>
              <c:numCache>
                <c:formatCode>"₹ "#,##0</c:formatCode>
                <c:ptCount val="12"/>
                <c:pt idx="0">
                  <c:v>37064.5161290323</c:v>
                </c:pt>
                <c:pt idx="1">
                  <c:v>42122.1428571429</c:v>
                </c:pt>
                <c:pt idx="2">
                  <c:v>44477.4193548387</c:v>
                </c:pt>
                <c:pt idx="3">
                  <c:v>36768</c:v>
                </c:pt>
                <c:pt idx="4">
                  <c:v>42370</c:v>
                </c:pt>
                <c:pt idx="5">
                  <c:v>39832</c:v>
                </c:pt>
                <c:pt idx="6">
                  <c:v>41003.2258064516</c:v>
                </c:pt>
                <c:pt idx="7">
                  <c:v>41512.2580645161</c:v>
                </c:pt>
                <c:pt idx="8">
                  <c:v>45960</c:v>
                </c:pt>
                <c:pt idx="9">
                  <c:v>36250</c:v>
                </c:pt>
                <c:pt idx="10">
                  <c:v>39310</c:v>
                </c:pt>
                <c:pt idx="11">
                  <c:v>42370</c:v>
                </c:pt>
              </c:numCache>
            </c:numRef>
          </c:val>
        </c:ser>
        <c:ser>
          <c:idx val="4"/>
          <c:order val="4"/>
          <c:tx>
            <c:strRef>
              <c:f>label 4</c:f>
              <c:strCache>
                <c:ptCount val="1"/>
                <c:pt idx="0">
                  <c:v>Salary Summary of  25 Employees 5th Smallest Salary</c:v>
                </c:pt>
              </c:strCache>
            </c:strRef>
          </c:tx>
          <c:spPr>
            <a:solidFill>
              <a:srgbClr val="4bacc6"/>
            </a:solidFill>
            <a:ln w="0">
              <a:noFill/>
            </a:ln>
          </c:spPr>
          <c:invertIfNegative val="0"/>
          <c:dLbls>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4</c:f>
              <c:numCache>
                <c:formatCode>"₹ "#,##0</c:formatCode>
                <c:ptCount val="12"/>
                <c:pt idx="0">
                  <c:v>18825.2903225806</c:v>
                </c:pt>
                <c:pt idx="1">
                  <c:v>20874.2857142857</c:v>
                </c:pt>
                <c:pt idx="2">
                  <c:v>20274.1935483871</c:v>
                </c:pt>
                <c:pt idx="3">
                  <c:v>17984</c:v>
                </c:pt>
                <c:pt idx="4">
                  <c:v>20394.064516129</c:v>
                </c:pt>
                <c:pt idx="5">
                  <c:v>18808</c:v>
                </c:pt>
                <c:pt idx="6">
                  <c:v>18040.9032258065</c:v>
                </c:pt>
                <c:pt idx="7">
                  <c:v>16693.1612903226</c:v>
                </c:pt>
                <c:pt idx="8">
                  <c:v>22480</c:v>
                </c:pt>
                <c:pt idx="9">
                  <c:v>20084.1935483871</c:v>
                </c:pt>
                <c:pt idx="10">
                  <c:v>18642.2666666667</c:v>
                </c:pt>
                <c:pt idx="11">
                  <c:v>18201.2903225806</c:v>
                </c:pt>
              </c:numCache>
            </c:numRef>
          </c:val>
        </c:ser>
        <c:gapWidth val="150"/>
        <c:overlap val="0"/>
        <c:axId val="15827043"/>
        <c:axId val="15338816"/>
      </c:barChart>
      <c:lineChart>
        <c:grouping val="standard"/>
        <c:varyColors val="0"/>
        <c:ser>
          <c:idx val="5"/>
          <c:order val="5"/>
          <c:tx>
            <c:strRef>
              <c:f>label 5</c:f>
              <c:strCache>
                <c:ptCount val="1"/>
                <c:pt idx="0">
                  <c:v>Salary Summary of  25 Employees Total Salary</c:v>
                </c:pt>
              </c:strCache>
            </c:strRef>
          </c:tx>
          <c:spPr>
            <a:solidFill>
              <a:srgbClr val="f59240"/>
            </a:solidFill>
            <a:ln w="28440">
              <a:solidFill>
                <a:srgbClr val="f59240"/>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5</c:f>
              <c:numCache>
                <c:formatCode>"₹ "#,##0</c:formatCode>
                <c:ptCount val="12"/>
                <c:pt idx="0">
                  <c:v>779212.612903226</c:v>
                </c:pt>
                <c:pt idx="1">
                  <c:v>766668</c:v>
                </c:pt>
                <c:pt idx="2">
                  <c:v>784001.258064516</c:v>
                </c:pt>
                <c:pt idx="3">
                  <c:v>769703.2</c:v>
                </c:pt>
                <c:pt idx="4">
                  <c:v>747449.129032258</c:v>
                </c:pt>
                <c:pt idx="5">
                  <c:v>746729.366666667</c:v>
                </c:pt>
                <c:pt idx="6">
                  <c:v>732884.032258065</c:v>
                </c:pt>
                <c:pt idx="7">
                  <c:v>701414.935483871</c:v>
                </c:pt>
                <c:pt idx="8">
                  <c:v>871415</c:v>
                </c:pt>
                <c:pt idx="9">
                  <c:v>760048.70967742</c:v>
                </c:pt>
                <c:pt idx="10">
                  <c:v>742802.4</c:v>
                </c:pt>
                <c:pt idx="11">
                  <c:v>721395.838709678</c:v>
                </c:pt>
              </c:numCache>
            </c:numRef>
          </c:val>
          <c:smooth val="0"/>
        </c:ser>
        <c:hiLowLines>
          <c:spPr>
            <a:ln w="0">
              <a:noFill/>
            </a:ln>
          </c:spPr>
        </c:hiLowLines>
        <c:marker val="0"/>
        <c:axId val="83061727"/>
        <c:axId val="2096768"/>
      </c:lineChart>
      <c:catAx>
        <c:axId val="15827043"/>
        <c:scaling>
          <c:orientation val="minMax"/>
        </c:scaling>
        <c:delete val="0"/>
        <c:axPos val="b"/>
        <c:numFmt formatCode="[$-409]mm/dd/yyyy" sourceLinked="1"/>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15338816"/>
        <c:crosses val="autoZero"/>
        <c:auto val="1"/>
        <c:lblAlgn val="ctr"/>
        <c:lblOffset val="100"/>
        <c:noMultiLvlLbl val="0"/>
      </c:catAx>
      <c:valAx>
        <c:axId val="15338816"/>
        <c:scaling>
          <c:orientation val="minMax"/>
        </c:scaling>
        <c:delete val="0"/>
        <c:axPos val="l"/>
        <c:majorGridlines>
          <c:spPr>
            <a:ln w="9360">
              <a:solidFill>
                <a:srgbClr val="878787"/>
              </a:solidFill>
              <a:round/>
            </a:ln>
          </c:spPr>
        </c:majorGridlines>
        <c:numFmt formatCode="&quot;₹ &quot;#,##0"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15827043"/>
        <c:crosses val="autoZero"/>
        <c:crossBetween val="between"/>
      </c:valAx>
      <c:catAx>
        <c:axId val="83061727"/>
        <c:scaling>
          <c:orientation val="minMax"/>
        </c:scaling>
        <c:delete val="1"/>
        <c:axPos val="t"/>
        <c:numFmt formatCode="[$-409]mm/dd/yyyy" sourceLinked="1"/>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2096768"/>
        <c:auto val="1"/>
        <c:lblAlgn val="ctr"/>
        <c:lblOffset val="100"/>
        <c:noMultiLvlLbl val="0"/>
      </c:catAx>
      <c:valAx>
        <c:axId val="2096768"/>
        <c:scaling>
          <c:orientation val="minMax"/>
        </c:scaling>
        <c:delete val="0"/>
        <c:axPos val="r"/>
        <c:numFmt formatCode="&quot;₹ &quot;#,##0"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83061727"/>
        <c:crosses val="max"/>
        <c:crossBetween val="between"/>
      </c:valAx>
      <c:spPr>
        <a:noFill/>
        <a:ln w="0">
          <a:noFill/>
        </a:ln>
      </c:spPr>
    </c:plotArea>
    <c:legend>
      <c:legendPos val="r"/>
      <c:overlay val="0"/>
      <c:spPr>
        <a:noFill/>
        <a:ln w="0">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800" spc="-1" strike="noStrike">
                <a:solidFill>
                  <a:srgbClr val="000000"/>
                </a:solidFill>
                <a:latin typeface="Calibri"/>
              </a:defRPr>
            </a:pPr>
            <a:r>
              <a:rPr b="1" lang="en-US" sz="1800" spc="-1" strike="noStrike">
                <a:solidFill>
                  <a:srgbClr val="000000"/>
                </a:solidFill>
                <a:latin typeface="Calibri"/>
              </a:rPr>
              <a:t>Jan Net Pay</a:t>
            </a:r>
          </a:p>
        </c:rich>
      </c:tx>
      <c:overlay val="0"/>
      <c:spPr>
        <a:noFill/>
        <a:ln w="0">
          <a:noFill/>
        </a:ln>
      </c:spPr>
    </c:title>
    <c:autoTitleDeleted val="0"/>
    <c:plotArea>
      <c:pieChart>
        <c:varyColors val="1"/>
        <c:ser>
          <c:idx val="0"/>
          <c:order val="0"/>
          <c:tx>
            <c:strRef>
              <c:f>'Departement Report'!$C$2</c:f>
              <c:strCache>
                <c:ptCount val="1"/>
                <c:pt idx="0">
                  <c:v>Sum of Net Pay (NP)</c:v>
                </c:pt>
              </c:strCache>
            </c:strRef>
          </c:tx>
          <c:spPr>
            <a:solidFill>
              <a:srgbClr val="4f81bd"/>
            </a:solidFill>
            <a:ln w="0">
              <a:noFill/>
            </a:ln>
          </c:spPr>
          <c:explosion val="0"/>
          <c:dPt>
            <c:idx val="0"/>
            <c:spPr>
              <a:solidFill>
                <a:srgbClr val="4672a8"/>
              </a:solidFill>
              <a:ln w="0">
                <a:noFill/>
              </a:ln>
            </c:spPr>
          </c:dPt>
          <c:dPt>
            <c:idx val="1"/>
            <c:spPr>
              <a:solidFill>
                <a:srgbClr val="ab4744"/>
              </a:solidFill>
              <a:ln w="0">
                <a:noFill/>
              </a:ln>
            </c:spPr>
          </c:dPt>
          <c:dPt>
            <c:idx val="2"/>
            <c:spPr>
              <a:solidFill>
                <a:srgbClr val="8aa64f"/>
              </a:solidFill>
              <a:ln w="0">
                <a:noFill/>
              </a:ln>
            </c:spPr>
          </c:dPt>
          <c:dPt>
            <c:idx val="3"/>
            <c:spPr>
              <a:solidFill>
                <a:srgbClr val="725990"/>
              </a:solidFill>
              <a:ln w="0">
                <a:noFill/>
              </a:ln>
            </c:spPr>
          </c:dPt>
          <c:dPt>
            <c:idx val="4"/>
            <c:spPr>
              <a:solidFill>
                <a:srgbClr val="4299b0"/>
              </a:solidFill>
              <a:ln w="0">
                <a:noFill/>
              </a:ln>
            </c:spPr>
          </c:dPt>
          <c:dPt>
            <c:idx val="5"/>
            <c:spPr>
              <a:solidFill>
                <a:srgbClr val="dc853e"/>
              </a:solidFill>
              <a:ln w="0">
                <a:noFill/>
              </a:ln>
            </c:spPr>
          </c:dPt>
          <c:dPt>
            <c:idx val="6"/>
            <c:spPr>
              <a:solidFill>
                <a:srgbClr val="93a9ce"/>
              </a:solidFill>
              <a:ln w="0">
                <a:noFill/>
              </a:ln>
            </c:spPr>
          </c:dPt>
          <c:dPt>
            <c:idx val="7"/>
            <c:spPr>
              <a:solidFill>
                <a:srgbClr val="d09493"/>
              </a:solidFill>
              <a:ln w="0">
                <a:noFill/>
              </a:ln>
            </c:spPr>
          </c:dPt>
          <c:dPt>
            <c:idx val="8"/>
            <c:spPr>
              <a:solidFill>
                <a:srgbClr val="b8cd97"/>
              </a:solidFill>
              <a:ln w="0">
                <a:noFill/>
              </a:ln>
            </c:spPr>
          </c:dPt>
          <c:dLbls>
            <c:numFmt formatCode="General" sourceLinked="1"/>
            <c:dLbl>
              <c:idx val="0"/>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1"/>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2"/>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3"/>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4"/>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5"/>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6"/>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7"/>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8"/>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showLeaderLines val="1"/>
          </c:dLbls>
          <c:cat>
            <c:strRef>
              <c:f>'Departement Report'!$B$3:$B$11</c:f>
              <c:strCache>
                <c:ptCount val="9"/>
                <c:pt idx="0">
                  <c:v>Administration</c:v>
                </c:pt>
                <c:pt idx="1">
                  <c:v>Development</c:v>
                </c:pt>
                <c:pt idx="2">
                  <c:v>Finance</c:v>
                </c:pt>
                <c:pt idx="3">
                  <c:v>HR</c:v>
                </c:pt>
                <c:pt idx="4">
                  <c:v>Marketing</c:v>
                </c:pt>
                <c:pt idx="5">
                  <c:v>Quality Control</c:v>
                </c:pt>
                <c:pt idx="6">
                  <c:v>R&amp;D</c:v>
                </c:pt>
                <c:pt idx="7">
                  <c:v>Sales</c:v>
                </c:pt>
                <c:pt idx="8">
                  <c:v>Total Result</c:v>
                </c:pt>
              </c:strCache>
            </c:strRef>
          </c:cat>
          <c:val>
            <c:numRef>
              <c:f>'Departement Report'!$C$3:$C$11</c:f>
              <c:numCache>
                <c:formatCode>General</c:formatCode>
                <c:ptCount val="9"/>
                <c:pt idx="0">
                  <c:v>55487.7419354839</c:v>
                </c:pt>
                <c:pt idx="1">
                  <c:v>67667.4193548387</c:v>
                </c:pt>
                <c:pt idx="2">
                  <c:v>92000.1935483871</c:v>
                </c:pt>
                <c:pt idx="3">
                  <c:v>114333.032258065</c:v>
                </c:pt>
                <c:pt idx="4">
                  <c:v>79745.1612903226</c:v>
                </c:pt>
                <c:pt idx="5">
                  <c:v>118389.35483871</c:v>
                </c:pt>
                <c:pt idx="6">
                  <c:v>235222.258064516</c:v>
                </c:pt>
                <c:pt idx="7">
                  <c:v>23489.6774193548</c:v>
                </c:pt>
                <c:pt idx="8">
                  <c:v>786334.838709677</c:v>
                </c:pt>
              </c:numCache>
            </c:numRef>
          </c:val>
        </c:ser>
        <c:firstSliceAng val="0"/>
      </c:pieChart>
      <c:spPr>
        <a:noFill/>
        <a:ln w="0">
          <a:noFill/>
        </a:ln>
      </c:spPr>
    </c:plotArea>
    <c:legend>
      <c:legendPos val="r"/>
      <c:overlay val="0"/>
      <c:spPr>
        <a:noFill/>
        <a:ln w="0">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800" spc="-1" strike="noStrike">
                <a:solidFill>
                  <a:srgbClr val="000000"/>
                </a:solidFill>
                <a:latin typeface="Calibri"/>
              </a:defRPr>
            </a:pPr>
            <a:r>
              <a:rPr b="1" lang="en-US" sz="1800" spc="-1" strike="noStrike">
                <a:solidFill>
                  <a:srgbClr val="000000"/>
                </a:solidFill>
                <a:latin typeface="Calibri"/>
              </a:rPr>
              <a:t>Feb Net Pay</a:t>
            </a:r>
          </a:p>
        </c:rich>
      </c:tx>
      <c:overlay val="0"/>
      <c:spPr>
        <a:noFill/>
        <a:ln w="0">
          <a:noFill/>
        </a:ln>
      </c:spPr>
    </c:title>
    <c:autoTitleDeleted val="0"/>
    <c:plotArea>
      <c:pieChart>
        <c:varyColors val="1"/>
        <c:ser>
          <c:idx val="0"/>
          <c:order val="0"/>
          <c:tx>
            <c:strRef>
              <c:f>'Departement Report'!$F$2</c:f>
              <c:strCache>
                <c:ptCount val="1"/>
                <c:pt idx="0">
                  <c:v>Sum of Basic Pa (BP)</c:v>
                </c:pt>
              </c:strCache>
            </c:strRef>
          </c:tx>
          <c:spPr>
            <a:solidFill>
              <a:srgbClr val="4f81bd"/>
            </a:solidFill>
            <a:ln w="0">
              <a:noFill/>
            </a:ln>
          </c:spPr>
          <c:explosion val="0"/>
          <c:dPt>
            <c:idx val="0"/>
            <c:spPr>
              <a:solidFill>
                <a:srgbClr val="4672a8"/>
              </a:solidFill>
              <a:ln w="0">
                <a:noFill/>
              </a:ln>
            </c:spPr>
          </c:dPt>
          <c:dPt>
            <c:idx val="1"/>
            <c:spPr>
              <a:solidFill>
                <a:srgbClr val="ab4744"/>
              </a:solidFill>
              <a:ln w="0">
                <a:noFill/>
              </a:ln>
            </c:spPr>
          </c:dPt>
          <c:dPt>
            <c:idx val="2"/>
            <c:spPr>
              <a:solidFill>
                <a:srgbClr val="8aa64f"/>
              </a:solidFill>
              <a:ln w="0">
                <a:noFill/>
              </a:ln>
            </c:spPr>
          </c:dPt>
          <c:dPt>
            <c:idx val="3"/>
            <c:spPr>
              <a:solidFill>
                <a:srgbClr val="725990"/>
              </a:solidFill>
              <a:ln w="0">
                <a:noFill/>
              </a:ln>
            </c:spPr>
          </c:dPt>
          <c:dPt>
            <c:idx val="4"/>
            <c:spPr>
              <a:solidFill>
                <a:srgbClr val="4299b0"/>
              </a:solidFill>
              <a:ln w="0">
                <a:noFill/>
              </a:ln>
            </c:spPr>
          </c:dPt>
          <c:dPt>
            <c:idx val="5"/>
            <c:spPr>
              <a:solidFill>
                <a:srgbClr val="dc853e"/>
              </a:solidFill>
              <a:ln w="0">
                <a:noFill/>
              </a:ln>
            </c:spPr>
          </c:dPt>
          <c:dPt>
            <c:idx val="6"/>
            <c:spPr>
              <a:solidFill>
                <a:srgbClr val="93a9ce"/>
              </a:solidFill>
              <a:ln w="0">
                <a:noFill/>
              </a:ln>
            </c:spPr>
          </c:dPt>
          <c:dPt>
            <c:idx val="7"/>
            <c:spPr>
              <a:solidFill>
                <a:srgbClr val="d09493"/>
              </a:solidFill>
              <a:ln w="0">
                <a:noFill/>
              </a:ln>
            </c:spPr>
          </c:dPt>
          <c:dPt>
            <c:idx val="8"/>
            <c:spPr>
              <a:solidFill>
                <a:srgbClr val="b8cd97"/>
              </a:solidFill>
              <a:ln w="0">
                <a:noFill/>
              </a:ln>
            </c:spPr>
          </c:dPt>
          <c:dLbls>
            <c:numFmt formatCode="General" sourceLinked="1"/>
            <c:dLbl>
              <c:idx val="0"/>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1"/>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2"/>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3"/>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4"/>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5"/>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6"/>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7"/>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8"/>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showLeaderLines val="1"/>
          </c:dLbls>
          <c:cat>
            <c:strRef>
              <c:f>'Departement Report'!$E$3:$E$11</c:f>
              <c:strCache>
                <c:ptCount val="9"/>
                <c:pt idx="0">
                  <c:v>Administration</c:v>
                </c:pt>
                <c:pt idx="1">
                  <c:v>Development</c:v>
                </c:pt>
                <c:pt idx="2">
                  <c:v>Finance</c:v>
                </c:pt>
                <c:pt idx="3">
                  <c:v>HR</c:v>
                </c:pt>
                <c:pt idx="4">
                  <c:v>Marketing</c:v>
                </c:pt>
                <c:pt idx="5">
                  <c:v>Quality Control</c:v>
                </c:pt>
                <c:pt idx="6">
                  <c:v>R&amp;D</c:v>
                </c:pt>
                <c:pt idx="7">
                  <c:v>Sales</c:v>
                </c:pt>
                <c:pt idx="8">
                  <c:v>Total Result</c:v>
                </c:pt>
              </c:strCache>
            </c:strRef>
          </c:cat>
          <c:val>
            <c:numRef>
              <c:f>'Departement Report'!$F$3:$F$11</c:f>
              <c:numCache>
                <c:formatCode>General</c:formatCode>
                <c:ptCount val="9"/>
                <c:pt idx="0">
                  <c:v>39500</c:v>
                </c:pt>
                <c:pt idx="1">
                  <c:v>57000</c:v>
                </c:pt>
                <c:pt idx="2">
                  <c:v>73200</c:v>
                </c:pt>
                <c:pt idx="3">
                  <c:v>84800</c:v>
                </c:pt>
                <c:pt idx="4">
                  <c:v>60000</c:v>
                </c:pt>
                <c:pt idx="5">
                  <c:v>96000</c:v>
                </c:pt>
                <c:pt idx="6">
                  <c:v>173000</c:v>
                </c:pt>
                <c:pt idx="7">
                  <c:v>22000</c:v>
                </c:pt>
                <c:pt idx="8">
                  <c:v>605500</c:v>
                </c:pt>
              </c:numCache>
            </c:numRef>
          </c:val>
        </c:ser>
        <c:firstSliceAng val="0"/>
      </c:pieChart>
      <c:spPr>
        <a:noFill/>
        <a:ln w="0">
          <a:noFill/>
        </a:ln>
      </c:spPr>
    </c:plotArea>
    <c:legend>
      <c:legendPos val="r"/>
      <c:overlay val="0"/>
      <c:spPr>
        <a:noFill/>
        <a:ln w="0">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800" spc="-1" strike="noStrike">
                <a:solidFill>
                  <a:srgbClr val="000000"/>
                </a:solidFill>
                <a:latin typeface="Calibri"/>
              </a:defRPr>
            </a:pPr>
            <a:r>
              <a:rPr b="1" lang="en-US" sz="1800" spc="-1" strike="noStrike">
                <a:solidFill>
                  <a:srgbClr val="000000"/>
                </a:solidFill>
                <a:latin typeface="Calibri"/>
              </a:rPr>
              <a:t>March Net Pay</a:t>
            </a:r>
          </a:p>
        </c:rich>
      </c:tx>
      <c:overlay val="0"/>
      <c:spPr>
        <a:noFill/>
        <a:ln w="0">
          <a:noFill/>
        </a:ln>
      </c:spPr>
    </c:title>
    <c:autoTitleDeleted val="0"/>
    <c:plotArea>
      <c:pieChart>
        <c:varyColors val="1"/>
        <c:ser>
          <c:idx val="0"/>
          <c:order val="0"/>
          <c:tx>
            <c:strRef>
              <c:f>'Departement Report'!$I$2</c:f>
              <c:strCache>
                <c:ptCount val="1"/>
                <c:pt idx="0">
                  <c:v>Sum of Net Pay (NP)</c:v>
                </c:pt>
              </c:strCache>
            </c:strRef>
          </c:tx>
          <c:spPr>
            <a:solidFill>
              <a:srgbClr val="4f81bd"/>
            </a:solidFill>
            <a:ln w="0">
              <a:noFill/>
            </a:ln>
          </c:spPr>
          <c:explosion val="0"/>
          <c:dPt>
            <c:idx val="0"/>
            <c:spPr>
              <a:solidFill>
                <a:srgbClr val="4672a8"/>
              </a:solidFill>
              <a:ln w="0">
                <a:noFill/>
              </a:ln>
            </c:spPr>
          </c:dPt>
          <c:dPt>
            <c:idx val="1"/>
            <c:spPr>
              <a:solidFill>
                <a:srgbClr val="ab4744"/>
              </a:solidFill>
              <a:ln w="0">
                <a:noFill/>
              </a:ln>
            </c:spPr>
          </c:dPt>
          <c:dPt>
            <c:idx val="2"/>
            <c:spPr>
              <a:solidFill>
                <a:srgbClr val="8aa64f"/>
              </a:solidFill>
              <a:ln w="0">
                <a:noFill/>
              </a:ln>
            </c:spPr>
          </c:dPt>
          <c:dPt>
            <c:idx val="3"/>
            <c:spPr>
              <a:solidFill>
                <a:srgbClr val="725990"/>
              </a:solidFill>
              <a:ln w="0">
                <a:noFill/>
              </a:ln>
            </c:spPr>
          </c:dPt>
          <c:dPt>
            <c:idx val="4"/>
            <c:spPr>
              <a:solidFill>
                <a:srgbClr val="4299b0"/>
              </a:solidFill>
              <a:ln w="0">
                <a:noFill/>
              </a:ln>
            </c:spPr>
          </c:dPt>
          <c:dPt>
            <c:idx val="5"/>
            <c:spPr>
              <a:solidFill>
                <a:srgbClr val="dc853e"/>
              </a:solidFill>
              <a:ln w="0">
                <a:noFill/>
              </a:ln>
            </c:spPr>
          </c:dPt>
          <c:dPt>
            <c:idx val="6"/>
            <c:spPr>
              <a:solidFill>
                <a:srgbClr val="93a9ce"/>
              </a:solidFill>
              <a:ln w="0">
                <a:noFill/>
              </a:ln>
            </c:spPr>
          </c:dPt>
          <c:dPt>
            <c:idx val="7"/>
            <c:spPr>
              <a:solidFill>
                <a:srgbClr val="d09493"/>
              </a:solidFill>
              <a:ln w="0">
                <a:noFill/>
              </a:ln>
            </c:spPr>
          </c:dPt>
          <c:dPt>
            <c:idx val="8"/>
            <c:spPr>
              <a:solidFill>
                <a:srgbClr val="b8cd97"/>
              </a:solidFill>
              <a:ln w="0">
                <a:noFill/>
              </a:ln>
            </c:spPr>
          </c:dPt>
          <c:dLbls>
            <c:numFmt formatCode="General" sourceLinked="1"/>
            <c:dLbl>
              <c:idx val="0"/>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1"/>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2"/>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3"/>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4"/>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5"/>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6"/>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7"/>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8"/>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showLeaderLines val="1"/>
          </c:dLbls>
          <c:cat>
            <c:strRef>
              <c:f>'Departement Report'!$H$3:$H$11</c:f>
              <c:strCache>
                <c:ptCount val="9"/>
                <c:pt idx="0">
                  <c:v>Administration</c:v>
                </c:pt>
                <c:pt idx="1">
                  <c:v>Development</c:v>
                </c:pt>
                <c:pt idx="2">
                  <c:v>Finance</c:v>
                </c:pt>
                <c:pt idx="3">
                  <c:v>HR</c:v>
                </c:pt>
                <c:pt idx="4">
                  <c:v>Marketing</c:v>
                </c:pt>
                <c:pt idx="5">
                  <c:v>Quality Control</c:v>
                </c:pt>
                <c:pt idx="6">
                  <c:v>R&amp;D</c:v>
                </c:pt>
                <c:pt idx="7">
                  <c:v>Sales</c:v>
                </c:pt>
                <c:pt idx="8">
                  <c:v>Total Result</c:v>
                </c:pt>
              </c:strCache>
            </c:strRef>
          </c:cat>
          <c:val>
            <c:numRef>
              <c:f>'Departement Report'!$I$3:$I$11</c:f>
              <c:numCache>
                <c:formatCode>General</c:formatCode>
                <c:ptCount val="9"/>
                <c:pt idx="0">
                  <c:v>50322.4193548387</c:v>
                </c:pt>
                <c:pt idx="1">
                  <c:v>74816.4516129032</c:v>
                </c:pt>
                <c:pt idx="2">
                  <c:v>94712.064516129</c:v>
                </c:pt>
                <c:pt idx="3">
                  <c:v>106083.741935484</c:v>
                </c:pt>
                <c:pt idx="4">
                  <c:v>70564.8387096774</c:v>
                </c:pt>
                <c:pt idx="5">
                  <c:v>135400</c:v>
                </c:pt>
                <c:pt idx="6">
                  <c:v>223266.774193548</c:v>
                </c:pt>
                <c:pt idx="7">
                  <c:v>27574.8387096774</c:v>
                </c:pt>
                <c:pt idx="8">
                  <c:v>782741.129032258</c:v>
                </c:pt>
              </c:numCache>
            </c:numRef>
          </c:val>
        </c:ser>
        <c:firstSliceAng val="0"/>
      </c:pieChart>
      <c:spPr>
        <a:noFill/>
        <a:ln w="0">
          <a:noFill/>
        </a:ln>
      </c:spPr>
    </c:plotArea>
    <c:legend>
      <c:legendPos val="r"/>
      <c:overlay val="0"/>
      <c:spPr>
        <a:noFill/>
        <a:ln w="0">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800" spc="-1" strike="noStrike">
                <a:solidFill>
                  <a:srgbClr val="000000"/>
                </a:solidFill>
                <a:latin typeface="Calibri"/>
              </a:defRPr>
            </a:pPr>
            <a:r>
              <a:rPr b="1" lang="en-US" sz="1800" spc="-1" strike="noStrike">
                <a:solidFill>
                  <a:srgbClr val="000000"/>
                </a:solidFill>
                <a:latin typeface="Calibri"/>
              </a:rPr>
              <a:t>April Net Pay</a:t>
            </a:r>
          </a:p>
        </c:rich>
      </c:tx>
      <c:overlay val="0"/>
      <c:spPr>
        <a:noFill/>
        <a:ln w="0">
          <a:noFill/>
        </a:ln>
      </c:spPr>
    </c:title>
    <c:autoTitleDeleted val="0"/>
    <c:plotArea>
      <c:pieChart>
        <c:varyColors val="1"/>
        <c:ser>
          <c:idx val="0"/>
          <c:order val="0"/>
          <c:tx>
            <c:strRef>
              <c:f>'Departement Report'!$L$2</c:f>
              <c:strCache>
                <c:ptCount val="1"/>
                <c:pt idx="0">
                  <c:v>Sum of Net Pay (NP)</c:v>
                </c:pt>
              </c:strCache>
            </c:strRef>
          </c:tx>
          <c:spPr>
            <a:solidFill>
              <a:srgbClr val="4f81bd"/>
            </a:solidFill>
            <a:ln w="0">
              <a:noFill/>
            </a:ln>
          </c:spPr>
          <c:explosion val="0"/>
          <c:dPt>
            <c:idx val="0"/>
            <c:spPr>
              <a:solidFill>
                <a:srgbClr val="4672a8"/>
              </a:solidFill>
              <a:ln w="0">
                <a:noFill/>
              </a:ln>
            </c:spPr>
          </c:dPt>
          <c:dPt>
            <c:idx val="1"/>
            <c:spPr>
              <a:solidFill>
                <a:srgbClr val="ab4744"/>
              </a:solidFill>
              <a:ln w="0">
                <a:noFill/>
              </a:ln>
            </c:spPr>
          </c:dPt>
          <c:dPt>
            <c:idx val="2"/>
            <c:spPr>
              <a:solidFill>
                <a:srgbClr val="8aa64f"/>
              </a:solidFill>
              <a:ln w="0">
                <a:noFill/>
              </a:ln>
            </c:spPr>
          </c:dPt>
          <c:dPt>
            <c:idx val="3"/>
            <c:spPr>
              <a:solidFill>
                <a:srgbClr val="725990"/>
              </a:solidFill>
              <a:ln w="0">
                <a:noFill/>
              </a:ln>
            </c:spPr>
          </c:dPt>
          <c:dPt>
            <c:idx val="4"/>
            <c:spPr>
              <a:solidFill>
                <a:srgbClr val="4299b0"/>
              </a:solidFill>
              <a:ln w="0">
                <a:noFill/>
              </a:ln>
            </c:spPr>
          </c:dPt>
          <c:dPt>
            <c:idx val="5"/>
            <c:spPr>
              <a:solidFill>
                <a:srgbClr val="dc853e"/>
              </a:solidFill>
              <a:ln w="0">
                <a:noFill/>
              </a:ln>
            </c:spPr>
          </c:dPt>
          <c:dPt>
            <c:idx val="6"/>
            <c:spPr>
              <a:solidFill>
                <a:srgbClr val="93a9ce"/>
              </a:solidFill>
              <a:ln w="0">
                <a:noFill/>
              </a:ln>
            </c:spPr>
          </c:dPt>
          <c:dPt>
            <c:idx val="7"/>
            <c:spPr>
              <a:solidFill>
                <a:srgbClr val="d09493"/>
              </a:solidFill>
              <a:ln w="0">
                <a:noFill/>
              </a:ln>
            </c:spPr>
          </c:dPt>
          <c:dPt>
            <c:idx val="8"/>
            <c:spPr>
              <a:solidFill>
                <a:srgbClr val="b8cd97"/>
              </a:solidFill>
              <a:ln w="0">
                <a:noFill/>
              </a:ln>
            </c:spPr>
          </c:dPt>
          <c:dLbls>
            <c:numFmt formatCode="General" sourceLinked="1"/>
            <c:dLbl>
              <c:idx val="0"/>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1"/>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2"/>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3"/>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4"/>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5"/>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6"/>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7"/>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8"/>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showLeaderLines val="1"/>
          </c:dLbls>
          <c:cat>
            <c:strRef>
              <c:f>'Departement Report'!$K$3:$K$11</c:f>
              <c:strCache>
                <c:ptCount val="9"/>
                <c:pt idx="0">
                  <c:v>Administration</c:v>
                </c:pt>
                <c:pt idx="1">
                  <c:v>Development</c:v>
                </c:pt>
                <c:pt idx="2">
                  <c:v>Finance</c:v>
                </c:pt>
                <c:pt idx="3">
                  <c:v>HR</c:v>
                </c:pt>
                <c:pt idx="4">
                  <c:v>Marketing</c:v>
                </c:pt>
                <c:pt idx="5">
                  <c:v>Quality Control</c:v>
                </c:pt>
                <c:pt idx="6">
                  <c:v>R&amp;D</c:v>
                </c:pt>
                <c:pt idx="7">
                  <c:v>Sales</c:v>
                </c:pt>
                <c:pt idx="8">
                  <c:v>Total Result</c:v>
                </c:pt>
              </c:strCache>
            </c:strRef>
          </c:cat>
          <c:val>
            <c:numRef>
              <c:f>'Departement Report'!$L$3:$L$11</c:f>
              <c:numCache>
                <c:formatCode>General</c:formatCode>
                <c:ptCount val="9"/>
                <c:pt idx="0">
                  <c:v>56435</c:v>
                </c:pt>
                <c:pt idx="1">
                  <c:v>70213.3333333333</c:v>
                </c:pt>
                <c:pt idx="2">
                  <c:v>93629.4</c:v>
                </c:pt>
                <c:pt idx="3">
                  <c:v>111033.666666667</c:v>
                </c:pt>
                <c:pt idx="4">
                  <c:v>72483.8666666667</c:v>
                </c:pt>
                <c:pt idx="5">
                  <c:v>132681</c:v>
                </c:pt>
                <c:pt idx="6">
                  <c:v>231389.666666667</c:v>
                </c:pt>
                <c:pt idx="7">
                  <c:v>30604.6666666667</c:v>
                </c:pt>
                <c:pt idx="8">
                  <c:v>798470.6</c:v>
                </c:pt>
              </c:numCache>
            </c:numRef>
          </c:val>
        </c:ser>
        <c:firstSliceAng val="0"/>
      </c:pieChart>
      <c:spPr>
        <a:noFill/>
        <a:ln w="0">
          <a:noFill/>
        </a:ln>
      </c:spPr>
    </c:plotArea>
    <c:legend>
      <c:legendPos val="r"/>
      <c:overlay val="0"/>
      <c:spPr>
        <a:noFill/>
        <a:ln w="0">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800" spc="-1" strike="noStrike">
                <a:solidFill>
                  <a:srgbClr val="000000"/>
                </a:solidFill>
                <a:latin typeface="Calibri"/>
              </a:defRPr>
            </a:pPr>
            <a:r>
              <a:rPr b="1" lang="en-US" sz="1800" spc="-1" strike="noStrike">
                <a:solidFill>
                  <a:srgbClr val="000000"/>
                </a:solidFill>
                <a:latin typeface="Calibri"/>
              </a:rPr>
              <a:t>May Net Pay</a:t>
            </a:r>
          </a:p>
        </c:rich>
      </c:tx>
      <c:overlay val="0"/>
      <c:spPr>
        <a:noFill/>
        <a:ln w="0">
          <a:noFill/>
        </a:ln>
      </c:spPr>
    </c:title>
    <c:autoTitleDeleted val="0"/>
    <c:plotArea>
      <c:pieChart>
        <c:varyColors val="1"/>
        <c:ser>
          <c:idx val="0"/>
          <c:order val="0"/>
          <c:tx>
            <c:strRef>
              <c:f>'Departement Report'!$C$19</c:f>
              <c:strCache>
                <c:ptCount val="1"/>
                <c:pt idx="0">
                  <c:v>Sum of Net Pay (NP)</c:v>
                </c:pt>
              </c:strCache>
            </c:strRef>
          </c:tx>
          <c:spPr>
            <a:solidFill>
              <a:srgbClr val="4f81bd"/>
            </a:solidFill>
            <a:ln w="0">
              <a:noFill/>
            </a:ln>
          </c:spPr>
          <c:explosion val="0"/>
          <c:dPt>
            <c:idx val="0"/>
            <c:spPr>
              <a:solidFill>
                <a:srgbClr val="4672a8"/>
              </a:solidFill>
              <a:ln w="0">
                <a:noFill/>
              </a:ln>
            </c:spPr>
          </c:dPt>
          <c:dPt>
            <c:idx val="1"/>
            <c:spPr>
              <a:solidFill>
                <a:srgbClr val="ab4744"/>
              </a:solidFill>
              <a:ln w="0">
                <a:noFill/>
              </a:ln>
            </c:spPr>
          </c:dPt>
          <c:dPt>
            <c:idx val="2"/>
            <c:spPr>
              <a:solidFill>
                <a:srgbClr val="8aa64f"/>
              </a:solidFill>
              <a:ln w="0">
                <a:noFill/>
              </a:ln>
            </c:spPr>
          </c:dPt>
          <c:dPt>
            <c:idx val="3"/>
            <c:spPr>
              <a:solidFill>
                <a:srgbClr val="725990"/>
              </a:solidFill>
              <a:ln w="0">
                <a:noFill/>
              </a:ln>
            </c:spPr>
          </c:dPt>
          <c:dPt>
            <c:idx val="4"/>
            <c:spPr>
              <a:solidFill>
                <a:srgbClr val="4299b0"/>
              </a:solidFill>
              <a:ln w="0">
                <a:noFill/>
              </a:ln>
            </c:spPr>
          </c:dPt>
          <c:dPt>
            <c:idx val="5"/>
            <c:spPr>
              <a:solidFill>
                <a:srgbClr val="dc853e"/>
              </a:solidFill>
              <a:ln w="0">
                <a:noFill/>
              </a:ln>
            </c:spPr>
          </c:dPt>
          <c:dPt>
            <c:idx val="6"/>
            <c:spPr>
              <a:solidFill>
                <a:srgbClr val="93a9ce"/>
              </a:solidFill>
              <a:ln w="0">
                <a:noFill/>
              </a:ln>
            </c:spPr>
          </c:dPt>
          <c:dPt>
            <c:idx val="7"/>
            <c:spPr>
              <a:solidFill>
                <a:srgbClr val="d09493"/>
              </a:solidFill>
              <a:ln w="0">
                <a:noFill/>
              </a:ln>
            </c:spPr>
          </c:dPt>
          <c:dPt>
            <c:idx val="8"/>
            <c:spPr>
              <a:solidFill>
                <a:srgbClr val="b8cd97"/>
              </a:solidFill>
              <a:ln w="0">
                <a:noFill/>
              </a:ln>
            </c:spPr>
          </c:dPt>
          <c:dLbls>
            <c:numFmt formatCode="General" sourceLinked="1"/>
            <c:dLbl>
              <c:idx val="0"/>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1"/>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2"/>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3"/>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4"/>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5"/>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6"/>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7"/>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8"/>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showLeaderLines val="1"/>
          </c:dLbls>
          <c:cat>
            <c:strRef>
              <c:f>'Departement Report'!$B$20:$B$28</c:f>
              <c:strCache>
                <c:ptCount val="9"/>
                <c:pt idx="0">
                  <c:v>Administration</c:v>
                </c:pt>
                <c:pt idx="1">
                  <c:v>Development</c:v>
                </c:pt>
                <c:pt idx="2">
                  <c:v>Finance</c:v>
                </c:pt>
                <c:pt idx="3">
                  <c:v>HR</c:v>
                </c:pt>
                <c:pt idx="4">
                  <c:v>Marketing</c:v>
                </c:pt>
                <c:pt idx="5">
                  <c:v>Quality Control</c:v>
                </c:pt>
                <c:pt idx="6">
                  <c:v>R&amp;D</c:v>
                </c:pt>
                <c:pt idx="7">
                  <c:v>Sales</c:v>
                </c:pt>
                <c:pt idx="8">
                  <c:v>Total Result</c:v>
                </c:pt>
              </c:strCache>
            </c:strRef>
          </c:cat>
          <c:val>
            <c:numRef>
              <c:f>'Departement Report'!$C$20:$C$28</c:f>
              <c:numCache>
                <c:formatCode>General</c:formatCode>
                <c:ptCount val="9"/>
                <c:pt idx="0">
                  <c:v>49153.064516129</c:v>
                </c:pt>
                <c:pt idx="1">
                  <c:v>65772.9032258065</c:v>
                </c:pt>
                <c:pt idx="2">
                  <c:v>93835.4838709677</c:v>
                </c:pt>
                <c:pt idx="3">
                  <c:v>109898.516129032</c:v>
                </c:pt>
                <c:pt idx="4">
                  <c:v>76844.5161290323</c:v>
                </c:pt>
                <c:pt idx="5">
                  <c:v>118850.64516129</c:v>
                </c:pt>
                <c:pt idx="6">
                  <c:v>229291.935483871</c:v>
                </c:pt>
                <c:pt idx="7">
                  <c:v>28596.1290322581</c:v>
                </c:pt>
                <c:pt idx="8">
                  <c:v>772243.193548387</c:v>
                </c:pt>
              </c:numCache>
            </c:numRef>
          </c:val>
        </c:ser>
        <c:firstSliceAng val="0"/>
      </c:pieChart>
      <c:spPr>
        <a:noFill/>
        <a:ln w="0">
          <a:noFill/>
        </a:ln>
      </c:spPr>
    </c:plotArea>
    <c:legend>
      <c:legendPos val="r"/>
      <c:overlay val="0"/>
      <c:spPr>
        <a:noFill/>
        <a:ln w="0">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800" spc="-1" strike="noStrike">
                <a:solidFill>
                  <a:srgbClr val="000000"/>
                </a:solidFill>
                <a:latin typeface="Calibri"/>
              </a:defRPr>
            </a:pPr>
            <a:r>
              <a:rPr b="1" lang="en-US" sz="1800" spc="-1" strike="noStrike">
                <a:solidFill>
                  <a:srgbClr val="000000"/>
                </a:solidFill>
                <a:latin typeface="Calibri"/>
              </a:rPr>
              <a:t>Jun Net Pay</a:t>
            </a:r>
          </a:p>
        </c:rich>
      </c:tx>
      <c:overlay val="0"/>
      <c:spPr>
        <a:noFill/>
        <a:ln w="0">
          <a:noFill/>
        </a:ln>
      </c:spPr>
    </c:title>
    <c:autoTitleDeleted val="0"/>
    <c:plotArea>
      <c:pieChart>
        <c:varyColors val="1"/>
        <c:ser>
          <c:idx val="0"/>
          <c:order val="0"/>
          <c:tx>
            <c:strRef>
              <c:f>'Departement Report'!$F$19</c:f>
              <c:strCache>
                <c:ptCount val="1"/>
                <c:pt idx="0">
                  <c:v>Sum of Net Pay (NP)</c:v>
                </c:pt>
              </c:strCache>
            </c:strRef>
          </c:tx>
          <c:spPr>
            <a:solidFill>
              <a:srgbClr val="4f81bd"/>
            </a:solidFill>
            <a:ln w="0">
              <a:noFill/>
            </a:ln>
          </c:spPr>
          <c:explosion val="0"/>
          <c:dPt>
            <c:idx val="0"/>
            <c:spPr>
              <a:solidFill>
                <a:srgbClr val="4672a8"/>
              </a:solidFill>
              <a:ln w="0">
                <a:noFill/>
              </a:ln>
            </c:spPr>
          </c:dPt>
          <c:dPt>
            <c:idx val="1"/>
            <c:spPr>
              <a:solidFill>
                <a:srgbClr val="ab4744"/>
              </a:solidFill>
              <a:ln w="0">
                <a:noFill/>
              </a:ln>
            </c:spPr>
          </c:dPt>
          <c:dPt>
            <c:idx val="2"/>
            <c:spPr>
              <a:solidFill>
                <a:srgbClr val="8aa64f"/>
              </a:solidFill>
              <a:ln w="0">
                <a:noFill/>
              </a:ln>
            </c:spPr>
          </c:dPt>
          <c:dPt>
            <c:idx val="3"/>
            <c:spPr>
              <a:solidFill>
                <a:srgbClr val="725990"/>
              </a:solidFill>
              <a:ln w="0">
                <a:noFill/>
              </a:ln>
            </c:spPr>
          </c:dPt>
          <c:dPt>
            <c:idx val="4"/>
            <c:spPr>
              <a:solidFill>
                <a:srgbClr val="4299b0"/>
              </a:solidFill>
              <a:ln w="0">
                <a:noFill/>
              </a:ln>
            </c:spPr>
          </c:dPt>
          <c:dPt>
            <c:idx val="5"/>
            <c:spPr>
              <a:solidFill>
                <a:srgbClr val="dc853e"/>
              </a:solidFill>
              <a:ln w="0">
                <a:noFill/>
              </a:ln>
            </c:spPr>
          </c:dPt>
          <c:dPt>
            <c:idx val="6"/>
            <c:spPr>
              <a:solidFill>
                <a:srgbClr val="93a9ce"/>
              </a:solidFill>
              <a:ln w="0">
                <a:noFill/>
              </a:ln>
            </c:spPr>
          </c:dPt>
          <c:dPt>
            <c:idx val="7"/>
            <c:spPr>
              <a:solidFill>
                <a:srgbClr val="d09493"/>
              </a:solidFill>
              <a:ln w="0">
                <a:noFill/>
              </a:ln>
            </c:spPr>
          </c:dPt>
          <c:dPt>
            <c:idx val="8"/>
            <c:spPr>
              <a:solidFill>
                <a:srgbClr val="b8cd97"/>
              </a:solidFill>
              <a:ln w="0">
                <a:noFill/>
              </a:ln>
            </c:spPr>
          </c:dPt>
          <c:dLbls>
            <c:numFmt formatCode="General" sourceLinked="1"/>
            <c:dLbl>
              <c:idx val="0"/>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1"/>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2"/>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3"/>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4"/>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5"/>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6"/>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7"/>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8"/>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showLeaderLines val="1"/>
          </c:dLbls>
          <c:cat>
            <c:strRef>
              <c:f>'Departement Report'!$E$20:$E$28</c:f>
              <c:strCache>
                <c:ptCount val="9"/>
                <c:pt idx="0">
                  <c:v>Administration</c:v>
                </c:pt>
                <c:pt idx="1">
                  <c:v>Development</c:v>
                </c:pt>
                <c:pt idx="2">
                  <c:v>Finance</c:v>
                </c:pt>
                <c:pt idx="3">
                  <c:v>HR</c:v>
                </c:pt>
                <c:pt idx="4">
                  <c:v>Marketing</c:v>
                </c:pt>
                <c:pt idx="5">
                  <c:v>Quality Control</c:v>
                </c:pt>
                <c:pt idx="6">
                  <c:v>R&amp;D</c:v>
                </c:pt>
                <c:pt idx="7">
                  <c:v>Sales</c:v>
                </c:pt>
                <c:pt idx="8">
                  <c:v>Total Result</c:v>
                </c:pt>
              </c:strCache>
            </c:strRef>
          </c:cat>
          <c:val>
            <c:numRef>
              <c:f>'Departement Report'!$F$20:$F$28</c:f>
              <c:numCache>
                <c:formatCode>General</c:formatCode>
                <c:ptCount val="9"/>
                <c:pt idx="0">
                  <c:v>43419.8333333333</c:v>
                </c:pt>
                <c:pt idx="1">
                  <c:v>57647.3333333333</c:v>
                </c:pt>
                <c:pt idx="2">
                  <c:v>77751.1333333333</c:v>
                </c:pt>
                <c:pt idx="3">
                  <c:v>100841.333333333</c:v>
                </c:pt>
                <c:pt idx="4">
                  <c:v>69196.2</c:v>
                </c:pt>
                <c:pt idx="5">
                  <c:v>110117</c:v>
                </c:pt>
                <c:pt idx="6">
                  <c:v>206507</c:v>
                </c:pt>
                <c:pt idx="7">
                  <c:v>21106.6666666667</c:v>
                </c:pt>
                <c:pt idx="8">
                  <c:v>686586.5</c:v>
                </c:pt>
              </c:numCache>
            </c:numRef>
          </c:val>
        </c:ser>
        <c:firstSliceAng val="0"/>
      </c:pieChart>
      <c:spPr>
        <a:noFill/>
        <a:ln w="0">
          <a:noFill/>
        </a:ln>
      </c:spPr>
    </c:plotArea>
    <c:legend>
      <c:legendPos val="r"/>
      <c:overlay val="0"/>
      <c:spPr>
        <a:noFill/>
        <a:ln w="0">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800" spc="-1" strike="noStrike">
                <a:solidFill>
                  <a:srgbClr val="000000"/>
                </a:solidFill>
                <a:latin typeface="Calibri"/>
              </a:defRPr>
            </a:pPr>
            <a:r>
              <a:rPr b="1" lang="en-US" sz="1800" spc="-1" strike="noStrike">
                <a:solidFill>
                  <a:srgbClr val="000000"/>
                </a:solidFill>
                <a:latin typeface="Calibri"/>
              </a:rPr>
              <a:t>Aug Net Pay</a:t>
            </a:r>
          </a:p>
        </c:rich>
      </c:tx>
      <c:overlay val="0"/>
      <c:spPr>
        <a:noFill/>
        <a:ln w="0">
          <a:noFill/>
        </a:ln>
      </c:spPr>
    </c:title>
    <c:autoTitleDeleted val="0"/>
    <c:plotArea>
      <c:pieChart>
        <c:varyColors val="1"/>
        <c:ser>
          <c:idx val="0"/>
          <c:order val="0"/>
          <c:tx>
            <c:strRef>
              <c:f>'Departement Report'!$L$19</c:f>
              <c:strCache>
                <c:ptCount val="1"/>
                <c:pt idx="0">
                  <c:v>Sum of Net Pay (NP)</c:v>
                </c:pt>
              </c:strCache>
            </c:strRef>
          </c:tx>
          <c:spPr>
            <a:solidFill>
              <a:srgbClr val="4f81bd"/>
            </a:solidFill>
            <a:ln w="0">
              <a:noFill/>
            </a:ln>
          </c:spPr>
          <c:explosion val="0"/>
          <c:dPt>
            <c:idx val="0"/>
            <c:spPr>
              <a:solidFill>
                <a:srgbClr val="4672a8"/>
              </a:solidFill>
              <a:ln w="0">
                <a:noFill/>
              </a:ln>
            </c:spPr>
          </c:dPt>
          <c:dPt>
            <c:idx val="1"/>
            <c:spPr>
              <a:solidFill>
                <a:srgbClr val="ab4744"/>
              </a:solidFill>
              <a:ln w="0">
                <a:noFill/>
              </a:ln>
            </c:spPr>
          </c:dPt>
          <c:dPt>
            <c:idx val="2"/>
            <c:spPr>
              <a:solidFill>
                <a:srgbClr val="8aa64f"/>
              </a:solidFill>
              <a:ln w="0">
                <a:noFill/>
              </a:ln>
            </c:spPr>
          </c:dPt>
          <c:dPt>
            <c:idx val="3"/>
            <c:spPr>
              <a:solidFill>
                <a:srgbClr val="725990"/>
              </a:solidFill>
              <a:ln w="0">
                <a:noFill/>
              </a:ln>
            </c:spPr>
          </c:dPt>
          <c:dPt>
            <c:idx val="4"/>
            <c:spPr>
              <a:solidFill>
                <a:srgbClr val="4299b0"/>
              </a:solidFill>
              <a:ln w="0">
                <a:noFill/>
              </a:ln>
            </c:spPr>
          </c:dPt>
          <c:dPt>
            <c:idx val="5"/>
            <c:spPr>
              <a:solidFill>
                <a:srgbClr val="dc853e"/>
              </a:solidFill>
              <a:ln w="0">
                <a:noFill/>
              </a:ln>
            </c:spPr>
          </c:dPt>
          <c:dPt>
            <c:idx val="6"/>
            <c:spPr>
              <a:solidFill>
                <a:srgbClr val="93a9ce"/>
              </a:solidFill>
              <a:ln w="0">
                <a:noFill/>
              </a:ln>
            </c:spPr>
          </c:dPt>
          <c:dPt>
            <c:idx val="7"/>
            <c:spPr>
              <a:solidFill>
                <a:srgbClr val="d09493"/>
              </a:solidFill>
              <a:ln w="0">
                <a:noFill/>
              </a:ln>
            </c:spPr>
          </c:dPt>
          <c:dPt>
            <c:idx val="8"/>
            <c:spPr>
              <a:solidFill>
                <a:srgbClr val="b8cd97"/>
              </a:solidFill>
              <a:ln w="0">
                <a:noFill/>
              </a:ln>
            </c:spPr>
          </c:dPt>
          <c:dLbls>
            <c:numFmt formatCode="General" sourceLinked="1"/>
            <c:dLbl>
              <c:idx val="0"/>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1"/>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2"/>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3"/>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4"/>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5"/>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6"/>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7"/>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8"/>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showLeaderLines val="1"/>
          </c:dLbls>
          <c:cat>
            <c:strRef>
              <c:f>'Departement Report'!$K$20:$K$28</c:f>
              <c:strCache>
                <c:ptCount val="9"/>
                <c:pt idx="0">
                  <c:v>Administration</c:v>
                </c:pt>
                <c:pt idx="1">
                  <c:v>Development</c:v>
                </c:pt>
                <c:pt idx="2">
                  <c:v>Finance</c:v>
                </c:pt>
                <c:pt idx="3">
                  <c:v>HR</c:v>
                </c:pt>
                <c:pt idx="4">
                  <c:v>Marketing</c:v>
                </c:pt>
                <c:pt idx="5">
                  <c:v>Quality Control</c:v>
                </c:pt>
                <c:pt idx="6">
                  <c:v>R&amp;D</c:v>
                </c:pt>
                <c:pt idx="7">
                  <c:v>Sales</c:v>
                </c:pt>
                <c:pt idx="8">
                  <c:v>Total Result</c:v>
                </c:pt>
              </c:strCache>
            </c:strRef>
          </c:cat>
          <c:val>
            <c:numRef>
              <c:f>'Departement Report'!$L$20:$L$28</c:f>
              <c:numCache>
                <c:formatCode>General</c:formatCode>
                <c:ptCount val="9"/>
                <c:pt idx="0">
                  <c:v>44416.7741935484</c:v>
                </c:pt>
                <c:pt idx="1">
                  <c:v>62295.1612903226</c:v>
                </c:pt>
                <c:pt idx="2">
                  <c:v>88684.9677419355</c:v>
                </c:pt>
                <c:pt idx="3">
                  <c:v>103878.64516129</c:v>
                </c:pt>
                <c:pt idx="4">
                  <c:v>67013.4193548387</c:v>
                </c:pt>
                <c:pt idx="5">
                  <c:v>111621.935483871</c:v>
                </c:pt>
                <c:pt idx="6">
                  <c:v>190885.483870968</c:v>
                </c:pt>
                <c:pt idx="7">
                  <c:v>23489.6774193548</c:v>
                </c:pt>
                <c:pt idx="8">
                  <c:v>692286.064516129</c:v>
                </c:pt>
              </c:numCache>
            </c:numRef>
          </c:val>
        </c:ser>
        <c:firstSliceAng val="0"/>
      </c:pieChart>
      <c:spPr>
        <a:noFill/>
        <a:ln w="0">
          <a:noFill/>
        </a:ln>
      </c:spPr>
    </c:plotArea>
    <c:legend>
      <c:legendPos val="r"/>
      <c:overlay val="0"/>
      <c:spPr>
        <a:noFill/>
        <a:ln w="0">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800" spc="-1" strike="noStrike">
                <a:solidFill>
                  <a:srgbClr val="000000"/>
                </a:solidFill>
                <a:latin typeface="Calibri"/>
              </a:defRPr>
            </a:pPr>
            <a:r>
              <a:rPr b="1" lang="en-US" sz="1800" spc="-1" strike="noStrike">
                <a:solidFill>
                  <a:srgbClr val="000000"/>
                </a:solidFill>
                <a:latin typeface="Calibri"/>
              </a:rPr>
              <a:t>Sep Net Pay</a:t>
            </a:r>
          </a:p>
        </c:rich>
      </c:tx>
      <c:overlay val="0"/>
      <c:spPr>
        <a:noFill/>
        <a:ln w="0">
          <a:noFill/>
        </a:ln>
      </c:spPr>
    </c:title>
    <c:autoTitleDeleted val="0"/>
    <c:plotArea>
      <c:pieChart>
        <c:varyColors val="1"/>
        <c:ser>
          <c:idx val="0"/>
          <c:order val="0"/>
          <c:tx>
            <c:strRef>
              <c:f>'Departement Report'!$C$39</c:f>
              <c:strCache>
                <c:ptCount val="1"/>
                <c:pt idx="0">
                  <c:v>Sum of Net Pay (NP)</c:v>
                </c:pt>
              </c:strCache>
            </c:strRef>
          </c:tx>
          <c:spPr>
            <a:solidFill>
              <a:srgbClr val="4f81bd"/>
            </a:solidFill>
            <a:ln w="0">
              <a:noFill/>
            </a:ln>
          </c:spPr>
          <c:explosion val="0"/>
          <c:dPt>
            <c:idx val="0"/>
            <c:spPr>
              <a:solidFill>
                <a:srgbClr val="4672a8"/>
              </a:solidFill>
              <a:ln w="0">
                <a:noFill/>
              </a:ln>
            </c:spPr>
          </c:dPt>
          <c:dPt>
            <c:idx val="1"/>
            <c:spPr>
              <a:solidFill>
                <a:srgbClr val="ab4744"/>
              </a:solidFill>
              <a:ln w="0">
                <a:noFill/>
              </a:ln>
            </c:spPr>
          </c:dPt>
          <c:dPt>
            <c:idx val="2"/>
            <c:spPr>
              <a:solidFill>
                <a:srgbClr val="8aa64f"/>
              </a:solidFill>
              <a:ln w="0">
                <a:noFill/>
              </a:ln>
            </c:spPr>
          </c:dPt>
          <c:dPt>
            <c:idx val="3"/>
            <c:spPr>
              <a:solidFill>
                <a:srgbClr val="725990"/>
              </a:solidFill>
              <a:ln w="0">
                <a:noFill/>
              </a:ln>
            </c:spPr>
          </c:dPt>
          <c:dPt>
            <c:idx val="4"/>
            <c:spPr>
              <a:solidFill>
                <a:srgbClr val="4299b0"/>
              </a:solidFill>
              <a:ln w="0">
                <a:noFill/>
              </a:ln>
            </c:spPr>
          </c:dPt>
          <c:dPt>
            <c:idx val="5"/>
            <c:spPr>
              <a:solidFill>
                <a:srgbClr val="dc853e"/>
              </a:solidFill>
              <a:ln w="0">
                <a:noFill/>
              </a:ln>
            </c:spPr>
          </c:dPt>
          <c:dPt>
            <c:idx val="6"/>
            <c:spPr>
              <a:solidFill>
                <a:srgbClr val="93a9ce"/>
              </a:solidFill>
              <a:ln w="0">
                <a:noFill/>
              </a:ln>
            </c:spPr>
          </c:dPt>
          <c:dPt>
            <c:idx val="7"/>
            <c:spPr>
              <a:solidFill>
                <a:srgbClr val="d09493"/>
              </a:solidFill>
              <a:ln w="0">
                <a:noFill/>
              </a:ln>
            </c:spPr>
          </c:dPt>
          <c:dPt>
            <c:idx val="8"/>
            <c:spPr>
              <a:solidFill>
                <a:srgbClr val="b8cd97"/>
              </a:solidFill>
              <a:ln w="0">
                <a:noFill/>
              </a:ln>
            </c:spPr>
          </c:dPt>
          <c:dLbls>
            <c:numFmt formatCode="General" sourceLinked="1"/>
            <c:dLbl>
              <c:idx val="0"/>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1"/>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2"/>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3"/>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4"/>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5"/>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6"/>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7"/>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8"/>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showLeaderLines val="1"/>
          </c:dLbls>
          <c:cat>
            <c:strRef>
              <c:f>'Departement Report'!$B$40:$B$48</c:f>
              <c:strCache>
                <c:ptCount val="9"/>
                <c:pt idx="0">
                  <c:v>Administration</c:v>
                </c:pt>
                <c:pt idx="1">
                  <c:v>Development</c:v>
                </c:pt>
                <c:pt idx="2">
                  <c:v>Finance</c:v>
                </c:pt>
                <c:pt idx="3">
                  <c:v>HR</c:v>
                </c:pt>
                <c:pt idx="4">
                  <c:v>Marketing</c:v>
                </c:pt>
                <c:pt idx="5">
                  <c:v>Quality Control</c:v>
                </c:pt>
                <c:pt idx="6">
                  <c:v>R&amp;D</c:v>
                </c:pt>
                <c:pt idx="7">
                  <c:v>Sales</c:v>
                </c:pt>
                <c:pt idx="8">
                  <c:v>Total Result</c:v>
                </c:pt>
              </c:strCache>
            </c:strRef>
          </c:cat>
          <c:val>
            <c:numRef>
              <c:f>'Departement Report'!$C$40:$C$48</c:f>
              <c:numCache>
                <c:formatCode>General</c:formatCode>
                <c:ptCount val="9"/>
                <c:pt idx="0">
                  <c:v>52794.0322580645</c:v>
                </c:pt>
                <c:pt idx="1">
                  <c:v>61406.7741935484</c:v>
                </c:pt>
                <c:pt idx="2">
                  <c:v>76938.1935483871</c:v>
                </c:pt>
                <c:pt idx="3">
                  <c:v>101485.290322581</c:v>
                </c:pt>
                <c:pt idx="4">
                  <c:v>70767.5483870968</c:v>
                </c:pt>
                <c:pt idx="5">
                  <c:v>124944.193548387</c:v>
                </c:pt>
                <c:pt idx="6">
                  <c:v>207326.774193548</c:v>
                </c:pt>
                <c:pt idx="7">
                  <c:v>21447.0967741936</c:v>
                </c:pt>
                <c:pt idx="8">
                  <c:v>717109.903225806</c:v>
                </c:pt>
              </c:numCache>
            </c:numRef>
          </c:val>
        </c:ser>
        <c:firstSliceAng val="0"/>
      </c:pieChart>
      <c:spPr>
        <a:noFill/>
        <a:ln w="0">
          <a:noFill/>
        </a:ln>
      </c:spPr>
    </c:plotArea>
    <c:legend>
      <c:legendPos val="r"/>
      <c:overlay val="0"/>
      <c:spPr>
        <a:noFill/>
        <a:ln w="0">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_rels/drawing2.xml.rels><?xml version="1.0" encoding="UTF-8"?>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Relationship Id="rId3" Type="http://schemas.openxmlformats.org/officeDocument/2006/relationships/chart" Target="../charts/chart4.xml"/><Relationship Id="rId4" Type="http://schemas.openxmlformats.org/officeDocument/2006/relationships/chart" Target="../charts/chart5.xml"/><Relationship Id="rId5" Type="http://schemas.openxmlformats.org/officeDocument/2006/relationships/chart" Target="../charts/chart6.xml"/><Relationship Id="rId6" Type="http://schemas.openxmlformats.org/officeDocument/2006/relationships/chart" Target="../charts/chart7.xml"/><Relationship Id="rId7" Type="http://schemas.openxmlformats.org/officeDocument/2006/relationships/chart" Target="../charts/chart8.xml"/><Relationship Id="rId8" Type="http://schemas.openxmlformats.org/officeDocument/2006/relationships/chart" Target="../charts/chart9.xml"/><Relationship Id="rId9" Type="http://schemas.openxmlformats.org/officeDocument/2006/relationships/chart" Target="../charts/chart10.xml"/><Relationship Id="rId10" Type="http://schemas.openxmlformats.org/officeDocument/2006/relationships/chart" Target="../charts/chart11.xml"/><Relationship Id="rId11" Type="http://schemas.openxmlformats.org/officeDocument/2006/relationships/chart" Target="../charts/chart12.xml"/><Relationship Id="rId12" Type="http://schemas.openxmlformats.org/officeDocument/2006/relationships/chart" Target="../charts/chart13.xml"/><Relationship Id="rId13" Type="http://schemas.openxmlformats.org/officeDocument/2006/relationships/chart" Target="../charts/chart14.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35</xdr:row>
      <xdr:rowOff>141840</xdr:rowOff>
    </xdr:from>
    <xdr:to>
      <xdr:col>21</xdr:col>
      <xdr:colOff>21960</xdr:colOff>
      <xdr:row>50</xdr:row>
      <xdr:rowOff>27000</xdr:rowOff>
    </xdr:to>
    <xdr:graphicFrame>
      <xdr:nvGraphicFramePr>
        <xdr:cNvPr id="0" name="Chart 2"/>
        <xdr:cNvGraphicFramePr/>
      </xdr:nvGraphicFramePr>
      <xdr:xfrm>
        <a:off x="0" y="7176240"/>
        <a:ext cx="20973240" cy="27428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397440</xdr:colOff>
      <xdr:row>0</xdr:row>
      <xdr:rowOff>539640</xdr:rowOff>
    </xdr:from>
    <xdr:to>
      <xdr:col>3</xdr:col>
      <xdr:colOff>604080</xdr:colOff>
      <xdr:row>16</xdr:row>
      <xdr:rowOff>187560</xdr:rowOff>
    </xdr:to>
    <xdr:graphicFrame>
      <xdr:nvGraphicFramePr>
        <xdr:cNvPr id="1" name="Chart 1"/>
        <xdr:cNvGraphicFramePr/>
      </xdr:nvGraphicFramePr>
      <xdr:xfrm>
        <a:off x="397440" y="539640"/>
        <a:ext cx="3015720" cy="34153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605880</xdr:colOff>
      <xdr:row>0</xdr:row>
      <xdr:rowOff>539640</xdr:rowOff>
    </xdr:from>
    <xdr:to>
      <xdr:col>6</xdr:col>
      <xdr:colOff>605520</xdr:colOff>
      <xdr:row>16</xdr:row>
      <xdr:rowOff>178200</xdr:rowOff>
    </xdr:to>
    <xdr:graphicFrame>
      <xdr:nvGraphicFramePr>
        <xdr:cNvPr id="2" name="Chart 2"/>
        <xdr:cNvGraphicFramePr/>
      </xdr:nvGraphicFramePr>
      <xdr:xfrm>
        <a:off x="3414960" y="539640"/>
        <a:ext cx="3010320" cy="340596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2520</xdr:colOff>
      <xdr:row>1</xdr:row>
      <xdr:rowOff>2520</xdr:rowOff>
    </xdr:from>
    <xdr:to>
      <xdr:col>9</xdr:col>
      <xdr:colOff>596160</xdr:colOff>
      <xdr:row>16</xdr:row>
      <xdr:rowOff>178200</xdr:rowOff>
    </xdr:to>
    <xdr:graphicFrame>
      <xdr:nvGraphicFramePr>
        <xdr:cNvPr id="3" name="Chart 3"/>
        <xdr:cNvGraphicFramePr/>
      </xdr:nvGraphicFramePr>
      <xdr:xfrm>
        <a:off x="6466680" y="545400"/>
        <a:ext cx="2970000" cy="34002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1080</xdr:colOff>
      <xdr:row>1</xdr:row>
      <xdr:rowOff>1080</xdr:rowOff>
    </xdr:from>
    <xdr:to>
      <xdr:col>13</xdr:col>
      <xdr:colOff>10080</xdr:colOff>
      <xdr:row>16</xdr:row>
      <xdr:rowOff>186120</xdr:rowOff>
    </xdr:to>
    <xdr:graphicFrame>
      <xdr:nvGraphicFramePr>
        <xdr:cNvPr id="4" name="Chart 4"/>
        <xdr:cNvGraphicFramePr/>
      </xdr:nvGraphicFramePr>
      <xdr:xfrm>
        <a:off x="9486000" y="543960"/>
        <a:ext cx="3029760" cy="340956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0</xdr:colOff>
      <xdr:row>17</xdr:row>
      <xdr:rowOff>8280</xdr:rowOff>
    </xdr:from>
    <xdr:to>
      <xdr:col>4</xdr:col>
      <xdr:colOff>9000</xdr:colOff>
      <xdr:row>37</xdr:row>
      <xdr:rowOff>134640</xdr:rowOff>
    </xdr:to>
    <xdr:graphicFrame>
      <xdr:nvGraphicFramePr>
        <xdr:cNvPr id="5" name="Chart 5"/>
        <xdr:cNvGraphicFramePr/>
      </xdr:nvGraphicFramePr>
      <xdr:xfrm>
        <a:off x="433080" y="3966120"/>
        <a:ext cx="3029760" cy="393660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4</xdr:col>
      <xdr:colOff>11880</xdr:colOff>
      <xdr:row>17</xdr:row>
      <xdr:rowOff>8280</xdr:rowOff>
    </xdr:from>
    <xdr:to>
      <xdr:col>7</xdr:col>
      <xdr:colOff>11520</xdr:colOff>
      <xdr:row>37</xdr:row>
      <xdr:rowOff>122040</xdr:rowOff>
    </xdr:to>
    <xdr:graphicFrame>
      <xdr:nvGraphicFramePr>
        <xdr:cNvPr id="6" name="Chart 6"/>
        <xdr:cNvGraphicFramePr/>
      </xdr:nvGraphicFramePr>
      <xdr:xfrm>
        <a:off x="3465720" y="3966120"/>
        <a:ext cx="3009960" cy="392400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10</xdr:col>
      <xdr:colOff>7200</xdr:colOff>
      <xdr:row>17</xdr:row>
      <xdr:rowOff>7200</xdr:rowOff>
    </xdr:from>
    <xdr:to>
      <xdr:col>13</xdr:col>
      <xdr:colOff>23400</xdr:colOff>
      <xdr:row>37</xdr:row>
      <xdr:rowOff>126000</xdr:rowOff>
    </xdr:to>
    <xdr:graphicFrame>
      <xdr:nvGraphicFramePr>
        <xdr:cNvPr id="7" name="Chart 7"/>
        <xdr:cNvGraphicFramePr/>
      </xdr:nvGraphicFramePr>
      <xdr:xfrm>
        <a:off x="9492120" y="3965040"/>
        <a:ext cx="3036960" cy="392904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xdr:col>
      <xdr:colOff>0</xdr:colOff>
      <xdr:row>37</xdr:row>
      <xdr:rowOff>129960</xdr:rowOff>
    </xdr:from>
    <xdr:to>
      <xdr:col>4</xdr:col>
      <xdr:colOff>31680</xdr:colOff>
      <xdr:row>54</xdr:row>
      <xdr:rowOff>319680</xdr:rowOff>
    </xdr:to>
    <xdr:graphicFrame>
      <xdr:nvGraphicFramePr>
        <xdr:cNvPr id="8" name="Chart 8"/>
        <xdr:cNvGraphicFramePr/>
      </xdr:nvGraphicFramePr>
      <xdr:xfrm>
        <a:off x="433080" y="7898040"/>
        <a:ext cx="3052440" cy="342792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4</xdr:col>
      <xdr:colOff>8280</xdr:colOff>
      <xdr:row>37</xdr:row>
      <xdr:rowOff>136440</xdr:rowOff>
    </xdr:from>
    <xdr:to>
      <xdr:col>7</xdr:col>
      <xdr:colOff>16200</xdr:colOff>
      <xdr:row>54</xdr:row>
      <xdr:rowOff>286560</xdr:rowOff>
    </xdr:to>
    <xdr:graphicFrame>
      <xdr:nvGraphicFramePr>
        <xdr:cNvPr id="9" name="Chart 9"/>
        <xdr:cNvGraphicFramePr/>
      </xdr:nvGraphicFramePr>
      <xdr:xfrm>
        <a:off x="3462120" y="7904520"/>
        <a:ext cx="3018240" cy="338832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7</xdr:col>
      <xdr:colOff>24840</xdr:colOff>
      <xdr:row>37</xdr:row>
      <xdr:rowOff>136440</xdr:rowOff>
    </xdr:from>
    <xdr:to>
      <xdr:col>10</xdr:col>
      <xdr:colOff>7920</xdr:colOff>
      <xdr:row>54</xdr:row>
      <xdr:rowOff>278280</xdr:rowOff>
    </xdr:to>
    <xdr:graphicFrame>
      <xdr:nvGraphicFramePr>
        <xdr:cNvPr id="10" name="Chart 10"/>
        <xdr:cNvGraphicFramePr/>
      </xdr:nvGraphicFramePr>
      <xdr:xfrm>
        <a:off x="6489000" y="7904520"/>
        <a:ext cx="3003840" cy="338004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10</xdr:col>
      <xdr:colOff>16560</xdr:colOff>
      <xdr:row>37</xdr:row>
      <xdr:rowOff>119880</xdr:rowOff>
    </xdr:from>
    <xdr:to>
      <xdr:col>13</xdr:col>
      <xdr:colOff>16200</xdr:colOff>
      <xdr:row>54</xdr:row>
      <xdr:rowOff>278280</xdr:rowOff>
    </xdr:to>
    <xdr:graphicFrame>
      <xdr:nvGraphicFramePr>
        <xdr:cNvPr id="11" name="Chart 15"/>
        <xdr:cNvGraphicFramePr/>
      </xdr:nvGraphicFramePr>
      <xdr:xfrm>
        <a:off x="9501480" y="7887960"/>
        <a:ext cx="3020400" cy="339660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7</xdr:col>
      <xdr:colOff>16560</xdr:colOff>
      <xdr:row>17</xdr:row>
      <xdr:rowOff>21960</xdr:rowOff>
    </xdr:from>
    <xdr:to>
      <xdr:col>9</xdr:col>
      <xdr:colOff>612720</xdr:colOff>
      <xdr:row>37</xdr:row>
      <xdr:rowOff>124560</xdr:rowOff>
    </xdr:to>
    <xdr:graphicFrame>
      <xdr:nvGraphicFramePr>
        <xdr:cNvPr id="12" name="Chart 19"/>
        <xdr:cNvGraphicFramePr/>
      </xdr:nvGraphicFramePr>
      <xdr:xfrm>
        <a:off x="6480720" y="3979800"/>
        <a:ext cx="2972520" cy="391284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1</xdr:col>
      <xdr:colOff>0</xdr:colOff>
      <xdr:row>56</xdr:row>
      <xdr:rowOff>179280</xdr:rowOff>
    </xdr:from>
    <xdr:to>
      <xdr:col>12</xdr:col>
      <xdr:colOff>587880</xdr:colOff>
      <xdr:row>68</xdr:row>
      <xdr:rowOff>372600</xdr:rowOff>
    </xdr:to>
    <xdr:graphicFrame>
      <xdr:nvGraphicFramePr>
        <xdr:cNvPr id="13" name="Chart 20"/>
        <xdr:cNvGraphicFramePr/>
      </xdr:nvGraphicFramePr>
      <xdr:xfrm>
        <a:off x="433080" y="12147840"/>
        <a:ext cx="12016080" cy="247932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_rels/pivotCacheDefinition10.xml.rels><?xml version="1.0" encoding="UTF-8"?>
<Relationships xmlns="http://schemas.openxmlformats.org/package/2006/relationships"><Relationship Id="rId1" Type="http://schemas.openxmlformats.org/officeDocument/2006/relationships/pivotCacheRecords" Target="pivotCacheRecords10.xml"/>
</Relationships>
</file>

<file path=xl/pivotCache/_rels/pivotCacheDefinition11.xml.rels><?xml version="1.0" encoding="UTF-8"?>
<Relationships xmlns="http://schemas.openxmlformats.org/package/2006/relationships"><Relationship Id="rId1" Type="http://schemas.openxmlformats.org/officeDocument/2006/relationships/pivotCacheRecords" Target="pivotCacheRecords11.xml"/>
</Relationships>
</file>

<file path=xl/pivotCache/_rels/pivotCacheDefinition2.xml.rels><?xml version="1.0" encoding="UTF-8"?>
<Relationships xmlns="http://schemas.openxmlformats.org/package/2006/relationships"><Relationship Id="rId1" Type="http://schemas.openxmlformats.org/officeDocument/2006/relationships/pivotCacheRecords" Target="pivotCacheRecords2.xml"/>
</Relationships>
</file>

<file path=xl/pivotCache/_rels/pivotCacheDefinition3.xml.rels><?xml version="1.0" encoding="UTF-8"?>
<Relationships xmlns="http://schemas.openxmlformats.org/package/2006/relationships"><Relationship Id="rId1" Type="http://schemas.openxmlformats.org/officeDocument/2006/relationships/pivotCacheRecords" Target="pivotCacheRecords3.xml"/>
</Relationships>
</file>

<file path=xl/pivotCache/_rels/pivotCacheDefinition4.xml.rels><?xml version="1.0" encoding="UTF-8"?>
<Relationships xmlns="http://schemas.openxmlformats.org/package/2006/relationships"><Relationship Id="rId1" Type="http://schemas.openxmlformats.org/officeDocument/2006/relationships/pivotCacheRecords" Target="pivotCacheRecords4.xml"/>
</Relationships>
</file>

<file path=xl/pivotCache/_rels/pivotCacheDefinition5.xml.rels><?xml version="1.0" encoding="UTF-8"?>
<Relationships xmlns="http://schemas.openxmlformats.org/package/2006/relationships"><Relationship Id="rId1" Type="http://schemas.openxmlformats.org/officeDocument/2006/relationships/pivotCacheRecords" Target="pivotCacheRecords5.xml"/>
</Relationships>
</file>

<file path=xl/pivotCache/_rels/pivotCacheDefinition6.xml.rels><?xml version="1.0" encoding="UTF-8"?>
<Relationships xmlns="http://schemas.openxmlformats.org/package/2006/relationships"><Relationship Id="rId1" Type="http://schemas.openxmlformats.org/officeDocument/2006/relationships/pivotCacheRecords" Target="pivotCacheRecords6.xml"/>
</Relationships>
</file>

<file path=xl/pivotCache/_rels/pivotCacheDefinition7.xml.rels><?xml version="1.0" encoding="UTF-8"?>
<Relationships xmlns="http://schemas.openxmlformats.org/package/2006/relationships"><Relationship Id="rId1" Type="http://schemas.openxmlformats.org/officeDocument/2006/relationships/pivotCacheRecords" Target="pivotCacheRecords7.xml"/>
</Relationships>
</file>

<file path=xl/pivotCache/_rels/pivotCacheDefinition8.xml.rels><?xml version="1.0" encoding="UTF-8"?>
<Relationships xmlns="http://schemas.openxmlformats.org/package/2006/relationships"><Relationship Id="rId1" Type="http://schemas.openxmlformats.org/officeDocument/2006/relationships/pivotCacheRecords" Target="pivotCacheRecords8.xml"/>
</Relationships>
</file>

<file path=xl/pivotCache/_rels/pivotCacheDefinition9.xml.rels><?xml version="1.0" encoding="UTF-8"?>
<Relationships xmlns="http://schemas.openxmlformats.org/package/2006/relationships"><Relationship Id="rId1" Type="http://schemas.openxmlformats.org/officeDocument/2006/relationships/pivotCacheRecords" Target="pivotCacheRecords9.xml"/>
</Relationships>
</file>

<file path=xl/pivotCache/pivotCacheDefinition1.xml><?xml version="1.0" encoding="utf-8"?>
<pivotCacheDefinition xmlns="http://schemas.openxmlformats.org/spreadsheetml/2006/main" xmlns:r="http://schemas.openxmlformats.org/officeDocument/2006/relationships" r:id="rId1" recordCount="25" createdVersion="3">
  <cacheSource type="worksheet">
    <worksheetSource ref="A3:R28" sheet="Apr"/>
  </cacheSource>
  <cacheFields count="18">
    <cacheField name="Sr. No." numFmtId="0">
      <sharedItems containsSemiMixedTypes="0" containsString="0" containsNumber="1" containsInteger="1" minValue="1" maxValue="25" count="25">
        <n v="1"/>
        <n v="2"/>
        <n v="3"/>
        <n v="4"/>
        <n v="5"/>
        <n v="6"/>
        <n v="7"/>
        <n v="8"/>
        <n v="9"/>
        <n v="10"/>
        <n v="11"/>
        <n v="12"/>
        <n v="13"/>
        <n v="14"/>
        <n v="15"/>
        <n v="16"/>
        <n v="17"/>
        <n v="18"/>
        <n v="19"/>
        <n v="20"/>
        <n v="21"/>
        <n v="22"/>
        <n v="23"/>
        <n v="24"/>
        <n v="25"/>
      </sharedItems>
    </cacheField>
    <cacheField name="Emp. Code" numFmtId="0">
      <sharedItems count="25">
        <s v="MW01"/>
        <s v="MW02"/>
        <s v="MW03"/>
        <s v="MW04"/>
        <s v="MW05"/>
        <s v="MW06"/>
        <s v="MW07"/>
        <s v="MW08"/>
        <s v="MW09"/>
        <s v="MW10"/>
        <s v="MW11"/>
        <s v="MW12"/>
        <s v="MW13"/>
        <s v="MW14"/>
        <s v="MW15"/>
        <s v="MW16"/>
        <s v="MW17"/>
        <s v="MW18"/>
        <s v="MW19"/>
        <s v="MW20"/>
        <s v="MW21"/>
        <s v="MW22"/>
        <s v="MW23"/>
        <s v="MW24"/>
        <s v="MW25"/>
      </sharedItems>
    </cacheField>
    <cacheField name="Employee Name" numFmtId="0">
      <sharedItems count="25">
        <s v="Astha Puri"/>
        <s v="Bijal Pande"/>
        <s v="Chirag Sharma"/>
        <s v="Divya Soni"/>
        <s v="Erum Rastogi"/>
        <s v="Farhan Patel"/>
        <s v="Geet Sahu"/>
        <s v="Himesh Surya"/>
        <s v="Imran Abha"/>
        <s v="Indira"/>
        <s v="Jitendra Pande"/>
        <s v="Kailash Rane"/>
        <s v="Luv Patel"/>
        <s v="Manoj Bhide"/>
        <s v="Nancy Pastor"/>
        <s v="Omar Shaikh"/>
        <s v="Preetam Chavla"/>
        <s v="Raghu"/>
        <s v="Ram Vihaan"/>
        <s v="Shane"/>
        <s v="Sharadhi"/>
        <s v="Sunil Upadhay"/>
        <s v="Supriya"/>
        <s v="Tirth Chobe"/>
        <s v="Umesh Bajrang"/>
      </sharedItems>
    </cacheField>
    <cacheField name="Date of Joining" numFmtId="0">
      <sharedItems containsSemiMixedTypes="0" containsString="0" containsNumber="1" containsInteger="1" minValue="37937" maxValue="41255" count="5">
        <n v="37937"/>
        <n v="40461"/>
        <n v="40535"/>
        <n v="40858"/>
        <n v="41255"/>
      </sharedItems>
    </cacheField>
    <cacheField name="Designation" numFmtId="0">
      <sharedItems count="10">
        <s v="Delivery Boy"/>
        <s v="Developer"/>
        <s v="Graphic Designer"/>
        <s v="HR Head"/>
        <s v="Jr. Accountant"/>
        <s v="Manager"/>
        <s v="Office Admin"/>
        <s v="Peon"/>
        <s v="Sr. Accountant"/>
        <s v="Sr. Developer"/>
      </sharedItems>
    </cacheField>
    <cacheField name="Department" numFmtId="0">
      <sharedItems count="8">
        <s v="Administration"/>
        <s v="Development"/>
        <s v="Finance"/>
        <s v="HR"/>
        <s v="Marketing"/>
        <s v="Quality Control"/>
        <s v="R&amp;D"/>
        <s v="Sales"/>
      </sharedItems>
    </cacheField>
    <cacheField name="City" numFmtId="0">
      <sharedItems count="18">
        <s v="Ahmedabad"/>
        <s v="Bangalore"/>
        <s v="Bhopal"/>
        <s v="Chennai"/>
        <s v="Honnavar"/>
        <s v="Hyderabad"/>
        <s v="Indore"/>
        <s v="Jaipur"/>
        <s v="Kanpur"/>
        <s v="Kolkata"/>
        <s v="Lucknow"/>
        <s v="Mangalore"/>
        <s v="Mumbai"/>
        <s v="Nagpur"/>
        <s v="Pune"/>
        <s v="Surat"/>
        <s v="Thane"/>
        <s v="Udupi"/>
      </sharedItems>
    </cacheField>
    <cacheField name="State" numFmtId="0">
      <sharedItems count="9">
        <s v=" Gujarat"/>
        <s v=" Karnataka"/>
        <s v=" Madhya Pradesh"/>
        <s v=" Maharashtra"/>
        <s v=" Rajasthan"/>
        <s v=" Tamil Nadu"/>
        <s v=" Telangana"/>
        <s v=" Uttar Pradesh"/>
        <s v=" West Bengal"/>
      </sharedItems>
    </cacheField>
    <cacheField name="Gender" numFmtId="0">
      <sharedItems count="2">
        <s v="Female"/>
        <s v="Male"/>
      </sharedItems>
    </cacheField>
    <cacheField name="Net Pay (NP)" numFmtId="0">
      <sharedItems containsSemiMixedTypes="0" containsString="0" containsNumber="1" minValue="13378.3333333333" maxValue="71658" count="24">
        <n v="13378.3333333333"/>
        <n v="16300.2666666667"/>
        <n v="17249.6"/>
        <n v="17984"/>
        <n v="20950"/>
        <n v="21884.4"/>
        <n v="22095.3333333333"/>
        <n v="22409.3333333333"/>
        <n v="22986"/>
        <n v="23217.3333333333"/>
        <n v="24010"/>
        <n v="27070"/>
        <n v="28933.3333333333"/>
        <n v="29365"/>
        <n v="30604.6666666667"/>
        <n v="32758.3333333333"/>
        <n v="36250"/>
        <n v="39310"/>
        <n v="40957.6666666667"/>
        <n v="44675"/>
        <n v="45960"/>
        <n v="58604"/>
        <n v="62790"/>
        <n v="71658"/>
      </sharedItems>
    </cacheField>
    <cacheField name="Number of days leave taken" numFmtId="0">
      <sharedItems containsSemiMixedTypes="0" containsString="0" containsNumber="1" containsInteger="1" minValue="0" maxValue="10" count="10">
        <n v="0"/>
        <n v="1"/>
        <n v="2"/>
        <n v="3"/>
        <n v="4"/>
        <n v="5"/>
        <n v="6"/>
        <n v="7"/>
        <n v="8"/>
        <n v="10"/>
      </sharedItems>
    </cacheField>
    <cacheField name="Basic Pa (BP)" numFmtId="0">
      <sharedItems containsSemiMixedTypes="0" containsString="0" containsNumber="1" containsInteger="1" minValue="11800" maxValue="54000" count="20">
        <n v="11800"/>
        <n v="13600"/>
        <n v="15000"/>
        <n v="15400"/>
        <n v="16000"/>
        <n v="17000"/>
        <n v="17200"/>
        <n v="18000"/>
        <n v="19000"/>
        <n v="20500"/>
        <n v="21000"/>
        <n v="22000"/>
        <n v="24000"/>
        <n v="25000"/>
        <n v="27000"/>
        <n v="29000"/>
        <n v="32000"/>
        <n v="37000"/>
        <n v="43000"/>
        <n v="54000"/>
      </sharedItems>
    </cacheField>
    <cacheField name="Travelling Allowance (TA)" numFmtId="0">
      <sharedItems containsSemiMixedTypes="0" containsString="0" containsNumber="1" containsInteger="1" minValue="1770" maxValue="8100" count="20">
        <n v="1770"/>
        <n v="2040"/>
        <n v="2250"/>
        <n v="2310"/>
        <n v="2400"/>
        <n v="2550"/>
        <n v="2580"/>
        <n v="2700"/>
        <n v="2850"/>
        <n v="3075"/>
        <n v="3150"/>
        <n v="3300"/>
        <n v="3600"/>
        <n v="3750"/>
        <n v="4050"/>
        <n v="4350"/>
        <n v="4800"/>
        <n v="5550"/>
        <n v="6450"/>
        <n v="8100"/>
      </sharedItems>
    </cacheField>
    <cacheField name="Dearness Allowance (DA)" numFmtId="0">
      <sharedItems containsSemiMixedTypes="0" containsString="0" containsNumber="1" containsInteger="1" minValue="5900" maxValue="27000" count="20">
        <n v="5900"/>
        <n v="6800"/>
        <n v="7500"/>
        <n v="7700"/>
        <n v="8000"/>
        <n v="8500"/>
        <n v="8600"/>
        <n v="9000"/>
        <n v="9500"/>
        <n v="10250"/>
        <n v="10500"/>
        <n v="11000"/>
        <n v="12000"/>
        <n v="12500"/>
        <n v="13500"/>
        <n v="14500"/>
        <n v="16000"/>
        <n v="18500"/>
        <n v="21500"/>
        <n v="27000"/>
      </sharedItems>
    </cacheField>
    <cacheField name="House Rent Allowance (HRA)" numFmtId="0">
      <sharedItems containsSemiMixedTypes="0" containsString="0" containsNumber="1" containsInteger="1" minValue="590" maxValue="2700" count="20">
        <n v="590"/>
        <n v="680"/>
        <n v="750"/>
        <n v="770"/>
        <n v="800"/>
        <n v="850"/>
        <n v="860"/>
        <n v="900"/>
        <n v="950"/>
        <n v="1025"/>
        <n v="1050"/>
        <n v="1100"/>
        <n v="1200"/>
        <n v="1250"/>
        <n v="1350"/>
        <n v="1450"/>
        <n v="1600"/>
        <n v="1850"/>
        <n v="2150"/>
        <n v="2700"/>
      </sharedItems>
    </cacheField>
    <cacheField name="Income Tax (IT)" numFmtId="0">
      <sharedItems containsSemiMixedTypes="0" containsString="0" containsNumber="1" containsInteger="1" minValue="2006" maxValue="9180" count="20">
        <n v="2006"/>
        <n v="2312"/>
        <n v="2550"/>
        <n v="2618"/>
        <n v="2720"/>
        <n v="2890"/>
        <n v="2924"/>
        <n v="3060"/>
        <n v="3230"/>
        <n v="3485"/>
        <n v="3570"/>
        <n v="3740"/>
        <n v="4080"/>
        <n v="4250"/>
        <n v="4590"/>
        <n v="4930"/>
        <n v="5440"/>
        <n v="6290"/>
        <n v="7310"/>
        <n v="9180"/>
      </sharedItems>
    </cacheField>
    <cacheField name="Provident Fund (PF)" numFmtId="0">
      <sharedItems containsSemiMixedTypes="0" containsString="0" containsNumber="1" containsInteger="1" minValue="2000" maxValue="3000" count="2">
        <n v="2000"/>
        <n v="3000"/>
      </sharedItems>
    </cacheField>
    <cacheField name="Gross Salary" numFmtId="0">
      <sharedItems containsSemiMixedTypes="0" containsString="0" containsNumber="1" containsInteger="1" minValue="16054" maxValue="79620" count="20">
        <n v="16054"/>
        <n v="18808"/>
        <n v="20950"/>
        <n v="21562"/>
        <n v="22480"/>
        <n v="24010"/>
        <n v="24316"/>
        <n v="25540"/>
        <n v="27070"/>
        <n v="29365"/>
        <n v="30130"/>
        <n v="31660"/>
        <n v="34720"/>
        <n v="36250"/>
        <n v="39310"/>
        <n v="42370"/>
        <n v="45960"/>
        <n v="53610"/>
        <n v="62790"/>
        <n v="79620"/>
      </sharedItems>
    </cacheField>
  </cacheFields>
</pivotCacheDefinition>
</file>

<file path=xl/pivotCache/pivotCacheDefinition10.xml><?xml version="1.0" encoding="utf-8"?>
<pivotCacheDefinition xmlns="http://schemas.openxmlformats.org/spreadsheetml/2006/main" xmlns:r="http://schemas.openxmlformats.org/officeDocument/2006/relationships" r:id="rId1" recordCount="25" createdVersion="3">
  <cacheSource type="worksheet">
    <worksheetSource ref="A3:R28" sheet="Oct"/>
  </cacheSource>
  <cacheFields count="18">
    <cacheField name="Sr. No." numFmtId="0">
      <sharedItems containsSemiMixedTypes="0" containsString="0" containsNumber="1" containsInteger="1" minValue="1" maxValue="25" count="25">
        <n v="1"/>
        <n v="2"/>
        <n v="3"/>
        <n v="4"/>
        <n v="5"/>
        <n v="6"/>
        <n v="7"/>
        <n v="8"/>
        <n v="9"/>
        <n v="10"/>
        <n v="11"/>
        <n v="12"/>
        <n v="13"/>
        <n v="14"/>
        <n v="15"/>
        <n v="16"/>
        <n v="17"/>
        <n v="18"/>
        <n v="19"/>
        <n v="20"/>
        <n v="21"/>
        <n v="22"/>
        <n v="23"/>
        <n v="24"/>
        <n v="25"/>
      </sharedItems>
    </cacheField>
    <cacheField name="Emp. Code" numFmtId="0">
      <sharedItems count="25">
        <s v="MW01"/>
        <s v="MW02"/>
        <s v="MW03"/>
        <s v="MW04"/>
        <s v="MW05"/>
        <s v="MW06"/>
        <s v="MW07"/>
        <s v="MW08"/>
        <s v="MW09"/>
        <s v="MW10"/>
        <s v="MW11"/>
        <s v="MW12"/>
        <s v="MW13"/>
        <s v="MW14"/>
        <s v="MW15"/>
        <s v="MW16"/>
        <s v="MW17"/>
        <s v="MW18"/>
        <s v="MW19"/>
        <s v="MW20"/>
        <s v="MW21"/>
        <s v="MW22"/>
        <s v="MW23"/>
        <s v="MW24"/>
        <s v="MW25"/>
      </sharedItems>
    </cacheField>
    <cacheField name="Employee Name" numFmtId="0">
      <sharedItems count="25">
        <s v="Astha Puri"/>
        <s v="Bijal Pande"/>
        <s v="Chirag Sharma"/>
        <s v="Divya Soni"/>
        <s v="Erum Rastogi"/>
        <s v="Farhan Patel"/>
        <s v="Geet Sahu"/>
        <s v="Himesh Surya"/>
        <s v="Imran Abha"/>
        <s v="Indira"/>
        <s v="Jitendra Pande"/>
        <s v="Kailash Rane"/>
        <s v="Luv Patel"/>
        <s v="Manoj Bhide"/>
        <s v="Nancy Pastor"/>
        <s v="Omar Shaikh"/>
        <s v="Preetam Chavla"/>
        <s v="Raghu"/>
        <s v="Ram Vihaan"/>
        <s v="Shane"/>
        <s v="Sharadhi"/>
        <s v="Sunil Upadhay"/>
        <s v="Supriya"/>
        <s v="Tirth Chobe"/>
        <s v="Umesh Bajrang"/>
      </sharedItems>
    </cacheField>
    <cacheField name="Date of Joining" numFmtId="0">
      <sharedItems containsSemiMixedTypes="0" containsString="0" containsNumber="1" containsInteger="1" minValue="37937" maxValue="41255" count="5">
        <n v="37937"/>
        <n v="40461"/>
        <n v="40535"/>
        <n v="40858"/>
        <n v="41255"/>
      </sharedItems>
    </cacheField>
    <cacheField name="Designation" numFmtId="0">
      <sharedItems count="10">
        <s v="Delivery Boy"/>
        <s v="Developer"/>
        <s v="Graphic Designer"/>
        <s v="HR Head"/>
        <s v="Jr. Accountant"/>
        <s v="Manager"/>
        <s v="Office Admin"/>
        <s v="Peon"/>
        <s v="Sr. Accountant"/>
        <s v="Sr. Developer"/>
      </sharedItems>
    </cacheField>
    <cacheField name="Department" numFmtId="0">
      <sharedItems count="8">
        <s v="Administration"/>
        <s v="Development"/>
        <s v="Finance"/>
        <s v="HR"/>
        <s v="Marketing"/>
        <s v="Quality Control"/>
        <s v="R&amp;D"/>
        <s v="Sales"/>
      </sharedItems>
    </cacheField>
    <cacheField name="City" numFmtId="0">
      <sharedItems count="18">
        <s v="Ahmedabad"/>
        <s v="Bangalore"/>
        <s v="Bhopal"/>
        <s v="Chennai"/>
        <s v="Honnavar"/>
        <s v="Hyderabad"/>
        <s v="Indore"/>
        <s v="Jaipur"/>
        <s v="Kanpur"/>
        <s v="Kolkata"/>
        <s v="Lucknow"/>
        <s v="Mangalore"/>
        <s v="Mumbai"/>
        <s v="Nagpur"/>
        <s v="Pune"/>
        <s v="Surat"/>
        <s v="Thane"/>
        <s v="Udupi"/>
      </sharedItems>
    </cacheField>
    <cacheField name="State" numFmtId="0">
      <sharedItems count="9">
        <s v=" Gujarat"/>
        <s v=" Karnataka"/>
        <s v=" Madhya Pradesh"/>
        <s v=" Maharashtra"/>
        <s v=" Rajasthan"/>
        <s v=" Tamil Nadu"/>
        <s v=" Telangana"/>
        <s v=" Uttar Pradesh"/>
        <s v=" West Bengal"/>
      </sharedItems>
    </cacheField>
    <cacheField name="Gender" numFmtId="0">
      <sharedItems count="2">
        <s v="Female"/>
        <s v="Male"/>
      </sharedItems>
    </cacheField>
    <cacheField name="Net Pay (NP)" numFmtId="0">
      <sharedItems containsSemiMixedTypes="0" containsString="0" containsNumber="1" minValue="13347.6129032258" maxValue="64209.6774193548" count="25">
        <n v="13347.6129032258"/>
        <n v="14500.3870967742"/>
        <n v="16219.3548387097"/>
        <n v="17403.8709677419"/>
        <n v="19210.9677419355"/>
        <n v="20410.6451612903"/>
        <n v="21447.0967741936"/>
        <n v="21562"/>
        <n v="21686.4516129032"/>
        <n v="22747.2258064516"/>
        <n v="23068.3870967742"/>
        <n v="23235.4838709677"/>
        <n v="23577.0967741936"/>
        <n v="27897.4193548387"/>
        <n v="28417.7419354839"/>
        <n v="31660"/>
        <n v="32480"/>
        <n v="32969.6774193548"/>
        <n v="34169.3548387097"/>
        <n v="36250"/>
        <n v="38547.0967741935"/>
        <n v="48611.6129032258"/>
        <n v="51880.6451612903"/>
        <n v="62790"/>
        <n v="64209.6774193548"/>
      </sharedItems>
    </cacheField>
    <cacheField name="Number of days leave taken" numFmtId="0">
      <sharedItems containsSemiMixedTypes="0" containsString="0" containsNumber="1" containsInteger="1" minValue="0" maxValue="10" count="10">
        <n v="0"/>
        <n v="1"/>
        <n v="2"/>
        <n v="3"/>
        <n v="4"/>
        <n v="5"/>
        <n v="6"/>
        <n v="7"/>
        <n v="9"/>
        <n v="10"/>
      </sharedItems>
    </cacheField>
    <cacheField name="Basic Pa (BP)" numFmtId="0">
      <sharedItems containsSemiMixedTypes="0" containsString="0" containsNumber="1" containsInteger="1" minValue="11800" maxValue="54000" count="20">
        <n v="11800"/>
        <n v="13600"/>
        <n v="15000"/>
        <n v="15400"/>
        <n v="16000"/>
        <n v="17000"/>
        <n v="17200"/>
        <n v="18000"/>
        <n v="19000"/>
        <n v="20500"/>
        <n v="21000"/>
        <n v="22000"/>
        <n v="24000"/>
        <n v="25000"/>
        <n v="27000"/>
        <n v="29000"/>
        <n v="32000"/>
        <n v="37000"/>
        <n v="43000"/>
        <n v="54000"/>
      </sharedItems>
    </cacheField>
    <cacheField name="Travelling Allowance (TA)" numFmtId="0">
      <sharedItems containsSemiMixedTypes="0" containsString="0" containsNumber="1" containsInteger="1" minValue="1770" maxValue="8100" count="20">
        <n v="1770"/>
        <n v="2040"/>
        <n v="2250"/>
        <n v="2310"/>
        <n v="2400"/>
        <n v="2550"/>
        <n v="2580"/>
        <n v="2700"/>
        <n v="2850"/>
        <n v="3075"/>
        <n v="3150"/>
        <n v="3300"/>
        <n v="3600"/>
        <n v="3750"/>
        <n v="4050"/>
        <n v="4350"/>
        <n v="4800"/>
        <n v="5550"/>
        <n v="6450"/>
        <n v="8100"/>
      </sharedItems>
    </cacheField>
    <cacheField name="Dearness Allowance (DA)" numFmtId="0">
      <sharedItems containsSemiMixedTypes="0" containsString="0" containsNumber="1" containsInteger="1" minValue="5900" maxValue="27000" count="20">
        <n v="5900"/>
        <n v="6800"/>
        <n v="7500"/>
        <n v="7700"/>
        <n v="8000"/>
        <n v="8500"/>
        <n v="8600"/>
        <n v="9000"/>
        <n v="9500"/>
        <n v="10250"/>
        <n v="10500"/>
        <n v="11000"/>
        <n v="12000"/>
        <n v="12500"/>
        <n v="13500"/>
        <n v="14500"/>
        <n v="16000"/>
        <n v="18500"/>
        <n v="21500"/>
        <n v="27000"/>
      </sharedItems>
    </cacheField>
    <cacheField name="House Rent Allowance (HRA)" numFmtId="0">
      <sharedItems containsSemiMixedTypes="0" containsString="0" containsNumber="1" containsInteger="1" minValue="590" maxValue="2700" count="20">
        <n v="590"/>
        <n v="680"/>
        <n v="750"/>
        <n v="770"/>
        <n v="800"/>
        <n v="850"/>
        <n v="860"/>
        <n v="900"/>
        <n v="950"/>
        <n v="1025"/>
        <n v="1050"/>
        <n v="1100"/>
        <n v="1200"/>
        <n v="1250"/>
        <n v="1350"/>
        <n v="1450"/>
        <n v="1600"/>
        <n v="1850"/>
        <n v="2150"/>
        <n v="2700"/>
      </sharedItems>
    </cacheField>
    <cacheField name="Income Tax (IT)" numFmtId="0">
      <sharedItems containsSemiMixedTypes="0" containsString="0" containsNumber="1" containsInteger="1" minValue="2006" maxValue="9180" count="20">
        <n v="2006"/>
        <n v="2312"/>
        <n v="2550"/>
        <n v="2618"/>
        <n v="2720"/>
        <n v="2890"/>
        <n v="2924"/>
        <n v="3060"/>
        <n v="3230"/>
        <n v="3485"/>
        <n v="3570"/>
        <n v="3740"/>
        <n v="4080"/>
        <n v="4250"/>
        <n v="4590"/>
        <n v="4930"/>
        <n v="5440"/>
        <n v="6290"/>
        <n v="7310"/>
        <n v="9180"/>
      </sharedItems>
    </cacheField>
    <cacheField name="Provident Fund (PF)" numFmtId="0">
      <sharedItems containsSemiMixedTypes="0" containsString="0" containsNumber="1" containsInteger="1" minValue="2000" maxValue="3000" count="2">
        <n v="2000"/>
        <n v="3000"/>
      </sharedItems>
    </cacheField>
    <cacheField name="Gross Salary" numFmtId="0">
      <sharedItems containsSemiMixedTypes="0" containsString="0" containsNumber="1" containsInteger="1" minValue="16054" maxValue="79620" count="20">
        <n v="16054"/>
        <n v="18808"/>
        <n v="20950"/>
        <n v="21562"/>
        <n v="22480"/>
        <n v="24010"/>
        <n v="24316"/>
        <n v="25540"/>
        <n v="27070"/>
        <n v="29365"/>
        <n v="30130"/>
        <n v="31660"/>
        <n v="34720"/>
        <n v="36250"/>
        <n v="39310"/>
        <n v="42370"/>
        <n v="45960"/>
        <n v="53610"/>
        <n v="62790"/>
        <n v="79620"/>
      </sharedItems>
    </cacheField>
  </cacheFields>
</pivotCacheDefinition>
</file>

<file path=xl/pivotCache/pivotCacheDefinition11.xml><?xml version="1.0" encoding="utf-8"?>
<pivotCacheDefinition xmlns="http://schemas.openxmlformats.org/spreadsheetml/2006/main" xmlns:r="http://schemas.openxmlformats.org/officeDocument/2006/relationships" r:id="rId1" recordCount="25" createdVersion="3">
  <cacheSource type="worksheet">
    <worksheetSource ref="A3:R28" sheet="Dec"/>
  </cacheSource>
  <cacheFields count="18">
    <cacheField name="Sr. No." numFmtId="0">
      <sharedItems containsSemiMixedTypes="0" containsString="0" containsNumber="1" containsInteger="1" minValue="1" maxValue="25" count="25">
        <n v="1"/>
        <n v="2"/>
        <n v="3"/>
        <n v="4"/>
        <n v="5"/>
        <n v="6"/>
        <n v="7"/>
        <n v="8"/>
        <n v="9"/>
        <n v="10"/>
        <n v="11"/>
        <n v="12"/>
        <n v="13"/>
        <n v="14"/>
        <n v="15"/>
        <n v="16"/>
        <n v="17"/>
        <n v="18"/>
        <n v="19"/>
        <n v="20"/>
        <n v="21"/>
        <n v="22"/>
        <n v="23"/>
        <n v="24"/>
        <n v="25"/>
      </sharedItems>
    </cacheField>
    <cacheField name="Emp. Code" numFmtId="0">
      <sharedItems count="25">
        <s v="MW01"/>
        <s v="MW02"/>
        <s v="MW03"/>
        <s v="MW04"/>
        <s v="MW05"/>
        <s v="MW06"/>
        <s v="MW07"/>
        <s v="MW08"/>
        <s v="MW09"/>
        <s v="MW10"/>
        <s v="MW11"/>
        <s v="MW12"/>
        <s v="MW13"/>
        <s v="MW14"/>
        <s v="MW15"/>
        <s v="MW16"/>
        <s v="MW17"/>
        <s v="MW18"/>
        <s v="MW19"/>
        <s v="MW20"/>
        <s v="MW21"/>
        <s v="MW22"/>
        <s v="MW23"/>
        <s v="MW24"/>
        <s v="MW25"/>
      </sharedItems>
    </cacheField>
    <cacheField name="Employee Name" numFmtId="0">
      <sharedItems count="25">
        <s v="Astha Puri"/>
        <s v="Bijal Pande"/>
        <s v="Chirag Sharma"/>
        <s v="Divya Soni"/>
        <s v="Erum Rastogi"/>
        <s v="Farhan Patel"/>
        <s v="Geet Sahu"/>
        <s v="Himesh Surya"/>
        <s v="Imran Abha"/>
        <s v="Indira"/>
        <s v="Jitendra Pande"/>
        <s v="Kailash Rane"/>
        <s v="Luv Patel"/>
        <s v="Manoj Bhide"/>
        <s v="Nancy Pastor"/>
        <s v="Omar Shaikh"/>
        <s v="Preetam Chavla"/>
        <s v="Raghu"/>
        <s v="Ram Vihaan"/>
        <s v="Shane"/>
        <s v="Sharadhi"/>
        <s v="Sunil Upadhay"/>
        <s v="Supriya"/>
        <s v="Tirth Chobe"/>
        <s v="Umesh Bajrang"/>
      </sharedItems>
    </cacheField>
    <cacheField name="Date of Joining" numFmtId="0">
      <sharedItems containsSemiMixedTypes="0" containsString="0" containsNumber="1" containsInteger="1" minValue="37937" maxValue="41255" count="5">
        <n v="37937"/>
        <n v="40461"/>
        <n v="40535"/>
        <n v="40858"/>
        <n v="41255"/>
      </sharedItems>
    </cacheField>
    <cacheField name="Designation" numFmtId="0">
      <sharedItems count="10">
        <s v="Delivery Boy"/>
        <s v="Developer"/>
        <s v="Graphic Designer"/>
        <s v="HR Head"/>
        <s v="Jr. Accountant"/>
        <s v="Manager"/>
        <s v="Office Admin"/>
        <s v="Peon"/>
        <s v="Sr. Accountant"/>
        <s v="Sr. Developer"/>
      </sharedItems>
    </cacheField>
    <cacheField name="Department" numFmtId="0">
      <sharedItems count="8">
        <s v="Administration"/>
        <s v="Development"/>
        <s v="Finance"/>
        <s v="HR"/>
        <s v="Marketing"/>
        <s v="Quality Control"/>
        <s v="R&amp;D"/>
        <s v="Sales"/>
      </sharedItems>
    </cacheField>
    <cacheField name="City" numFmtId="0">
      <sharedItems count="18">
        <s v="Ahmedabad"/>
        <s v="Bangalore"/>
        <s v="Bhopal"/>
        <s v="Chennai"/>
        <s v="Honnavar"/>
        <s v="Hyderabad"/>
        <s v="Indore"/>
        <s v="Jaipur"/>
        <s v="Kanpur"/>
        <s v="Kolkata"/>
        <s v="Lucknow"/>
        <s v="Mangalore"/>
        <s v="Mumbai"/>
        <s v="Nagpur"/>
        <s v="Pune"/>
        <s v="Surat"/>
        <s v="Thane"/>
        <s v="Udupi"/>
      </sharedItems>
    </cacheField>
    <cacheField name="State" numFmtId="0">
      <sharedItems count="9">
        <s v=" Gujarat"/>
        <s v=" Karnataka"/>
        <s v=" Madhya Pradesh"/>
        <s v=" Maharashtra"/>
        <s v=" Rajasthan"/>
        <s v=" Tamil Nadu"/>
        <s v=" Telangana"/>
        <s v=" Uttar Pradesh"/>
        <s v=" West Bengal"/>
      </sharedItems>
    </cacheField>
    <cacheField name="Gender" numFmtId="0">
      <sharedItems count="2">
        <s v="Female"/>
        <s v="Male"/>
      </sharedItems>
    </cacheField>
    <cacheField name="Net Pay (NP)" numFmtId="0">
      <sharedItems containsSemiMixedTypes="0" containsString="0" containsNumber="1" minValue="13982.5161290323" maxValue="61641.2903225807" count="25">
        <n v="13982.5161290323"/>
        <n v="15167.7419354839"/>
        <n v="15543.5483870968"/>
        <n v="18129.0322580645"/>
        <n v="20170.9032258065"/>
        <n v="20911.935483871"/>
        <n v="21178.4516129032"/>
        <n v="21686.4516129032"/>
        <n v="22734.1935483871"/>
        <n v="23892.2580645161"/>
        <n v="25323.5483870968"/>
        <n v="25760"/>
        <n v="26196.7741935484"/>
        <n v="27574.8387096774"/>
        <n v="27897.4193548387"/>
        <n v="28186.1290322581"/>
        <n v="30403.2258064516"/>
        <n v="30433.5483870968"/>
        <n v="30638.7096774194"/>
        <n v="32802.5806451613"/>
        <n v="41504.5161290323"/>
        <n v="44477.4193548387"/>
        <n v="44560.6451612903"/>
        <n v="54688.064516129"/>
        <n v="61641.2903225807"/>
      </sharedItems>
    </cacheField>
    <cacheField name="Number of days leave taken" numFmtId="0">
      <sharedItems containsSemiMixedTypes="0" containsString="0" containsNumber="1" containsInteger="1" minValue="1" maxValue="9" count="9">
        <n v="1"/>
        <n v="2"/>
        <n v="3"/>
        <n v="4"/>
        <n v="5"/>
        <n v="6"/>
        <n v="7"/>
        <n v="8"/>
        <n v="9"/>
      </sharedItems>
    </cacheField>
    <cacheField name="Basic Pa (BP)" numFmtId="0">
      <sharedItems containsSemiMixedTypes="0" containsString="0" containsNumber="1" containsInteger="1" minValue="11800" maxValue="54000" count="20">
        <n v="11800"/>
        <n v="13600"/>
        <n v="15000"/>
        <n v="15400"/>
        <n v="16000"/>
        <n v="17000"/>
        <n v="17200"/>
        <n v="18000"/>
        <n v="19000"/>
        <n v="20500"/>
        <n v="21000"/>
        <n v="22000"/>
        <n v="24000"/>
        <n v="25000"/>
        <n v="27000"/>
        <n v="29000"/>
        <n v="32000"/>
        <n v="37000"/>
        <n v="43000"/>
        <n v="54000"/>
      </sharedItems>
    </cacheField>
    <cacheField name="Travelling Allowance (TA)" numFmtId="0">
      <sharedItems containsSemiMixedTypes="0" containsString="0" containsNumber="1" containsInteger="1" minValue="1770" maxValue="8100" count="20">
        <n v="1770"/>
        <n v="2040"/>
        <n v="2250"/>
        <n v="2310"/>
        <n v="2400"/>
        <n v="2550"/>
        <n v="2580"/>
        <n v="2700"/>
        <n v="2850"/>
        <n v="3075"/>
        <n v="3150"/>
        <n v="3300"/>
        <n v="3600"/>
        <n v="3750"/>
        <n v="4050"/>
        <n v="4350"/>
        <n v="4800"/>
        <n v="5550"/>
        <n v="6450"/>
        <n v="8100"/>
      </sharedItems>
    </cacheField>
    <cacheField name="Dearness Allowance (DA)" numFmtId="0">
      <sharedItems containsSemiMixedTypes="0" containsString="0" containsNumber="1" containsInteger="1" minValue="5900" maxValue="27000" count="20">
        <n v="5900"/>
        <n v="6800"/>
        <n v="7500"/>
        <n v="7700"/>
        <n v="8000"/>
        <n v="8500"/>
        <n v="8600"/>
        <n v="9000"/>
        <n v="9500"/>
        <n v="10250"/>
        <n v="10500"/>
        <n v="11000"/>
        <n v="12000"/>
        <n v="12500"/>
        <n v="13500"/>
        <n v="14500"/>
        <n v="16000"/>
        <n v="18500"/>
        <n v="21500"/>
        <n v="27000"/>
      </sharedItems>
    </cacheField>
    <cacheField name="House Rent Allowance (HRA)" numFmtId="0">
      <sharedItems containsSemiMixedTypes="0" containsString="0" containsNumber="1" containsInteger="1" minValue="590" maxValue="2700" count="20">
        <n v="590"/>
        <n v="680"/>
        <n v="750"/>
        <n v="770"/>
        <n v="800"/>
        <n v="850"/>
        <n v="860"/>
        <n v="900"/>
        <n v="950"/>
        <n v="1025"/>
        <n v="1050"/>
        <n v="1100"/>
        <n v="1200"/>
        <n v="1250"/>
        <n v="1350"/>
        <n v="1450"/>
        <n v="1600"/>
        <n v="1850"/>
        <n v="2150"/>
        <n v="2700"/>
      </sharedItems>
    </cacheField>
    <cacheField name="Income Tax (IT)" numFmtId="0">
      <sharedItems containsSemiMixedTypes="0" containsString="0" containsNumber="1" containsInteger="1" minValue="2006" maxValue="9180" count="20">
        <n v="2006"/>
        <n v="2312"/>
        <n v="2550"/>
        <n v="2618"/>
        <n v="2720"/>
        <n v="2890"/>
        <n v="2924"/>
        <n v="3060"/>
        <n v="3230"/>
        <n v="3485"/>
        <n v="3570"/>
        <n v="3740"/>
        <n v="4080"/>
        <n v="4250"/>
        <n v="4590"/>
        <n v="4930"/>
        <n v="5440"/>
        <n v="6290"/>
        <n v="7310"/>
        <n v="9180"/>
      </sharedItems>
    </cacheField>
    <cacheField name="Provident Fund (PF)" numFmtId="0">
      <sharedItems containsSemiMixedTypes="0" containsString="0" containsNumber="1" containsInteger="1" minValue="2000" maxValue="3000" count="2">
        <n v="2000"/>
        <n v="3000"/>
      </sharedItems>
    </cacheField>
    <cacheField name="Gross Salary" numFmtId="0">
      <sharedItems containsSemiMixedTypes="0" containsString="0" containsNumber="1" containsInteger="1" minValue="16054" maxValue="79620" count="20">
        <n v="16054"/>
        <n v="18808"/>
        <n v="20950"/>
        <n v="21562"/>
        <n v="22480"/>
        <n v="24010"/>
        <n v="24316"/>
        <n v="25540"/>
        <n v="27070"/>
        <n v="29365"/>
        <n v="30130"/>
        <n v="31660"/>
        <n v="34720"/>
        <n v="36250"/>
        <n v="39310"/>
        <n v="42370"/>
        <n v="45960"/>
        <n v="53610"/>
        <n v="62790"/>
        <n v="79620"/>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recordCount="25" createdVersion="3">
  <cacheSource type="worksheet">
    <worksheetSource ref="A3:R28" sheet="Jul"/>
  </cacheSource>
  <cacheFields count="18">
    <cacheField name="Sr. No." numFmtId="0">
      <sharedItems containsSemiMixedTypes="0" containsString="0" containsNumber="1" containsInteger="1" minValue="1" maxValue="25" count="25">
        <n v="1"/>
        <n v="2"/>
        <n v="3"/>
        <n v="4"/>
        <n v="5"/>
        <n v="6"/>
        <n v="7"/>
        <n v="8"/>
        <n v="9"/>
        <n v="10"/>
        <n v="11"/>
        <n v="12"/>
        <n v="13"/>
        <n v="14"/>
        <n v="15"/>
        <n v="16"/>
        <n v="17"/>
        <n v="18"/>
        <n v="19"/>
        <n v="20"/>
        <n v="21"/>
        <n v="22"/>
        <n v="23"/>
        <n v="24"/>
        <n v="25"/>
      </sharedItems>
    </cacheField>
    <cacheField name="Emp. Code" numFmtId="0">
      <sharedItems count="25">
        <s v="MW01"/>
        <s v="MW02"/>
        <s v="MW03"/>
        <s v="MW04"/>
        <s v="MW05"/>
        <s v="MW06"/>
        <s v="MW07"/>
        <s v="MW08"/>
        <s v="MW09"/>
        <s v="MW10"/>
        <s v="MW11"/>
        <s v="MW12"/>
        <s v="MW13"/>
        <s v="MW14"/>
        <s v="MW15"/>
        <s v="MW16"/>
        <s v="MW17"/>
        <s v="MW18"/>
        <s v="MW19"/>
        <s v="MW20"/>
        <s v="MW21"/>
        <s v="MW22"/>
        <s v="MW23"/>
        <s v="MW24"/>
        <s v="MW25"/>
      </sharedItems>
    </cacheField>
    <cacheField name="Employee Name" numFmtId="0">
      <sharedItems count="25">
        <s v="Astha Puri"/>
        <s v="Bijal Pande"/>
        <s v="Chirag Sharma"/>
        <s v="Divya Soni"/>
        <s v="Erum Rastogi"/>
        <s v="Farhan Patel"/>
        <s v="Geet Sahu"/>
        <s v="Himesh Surya"/>
        <s v="Imran Abha"/>
        <s v="Indira"/>
        <s v="Jitendra Pande"/>
        <s v="Kailash Rane"/>
        <s v="Luv Patel"/>
        <s v="Manoj Bhide"/>
        <s v="Nancy Pastor"/>
        <s v="Omar Shaikh"/>
        <s v="Preetam Chavla"/>
        <s v="Raghu"/>
        <s v="Ram Vihaan"/>
        <s v="Shane"/>
        <s v="Sharadhi"/>
        <s v="Sunil Upadhay"/>
        <s v="Supriya"/>
        <s v="Tirth Chobe"/>
        <s v="Umesh Bajrang"/>
      </sharedItems>
    </cacheField>
    <cacheField name="Date of Joining" numFmtId="0">
      <sharedItems containsSemiMixedTypes="0" containsString="0" containsNumber="1" containsInteger="1" minValue="37937" maxValue="41255" count="5">
        <n v="37937"/>
        <n v="40461"/>
        <n v="40535"/>
        <n v="40858"/>
        <n v="41255"/>
      </sharedItems>
    </cacheField>
    <cacheField name="Designation" numFmtId="0">
      <sharedItems count="10">
        <s v="Delivery Boy"/>
        <s v="Developer"/>
        <s v="Graphic Designer"/>
        <s v="HR Head"/>
        <s v="Jr. Accountant"/>
        <s v="Manager"/>
        <s v="Office Admin"/>
        <s v="Peon"/>
        <s v="Sr. Accountant"/>
        <s v="Sr. Developer"/>
      </sharedItems>
    </cacheField>
    <cacheField name="Department" numFmtId="0">
      <sharedItems count="8">
        <s v="Administration"/>
        <s v="Development"/>
        <s v="Finance"/>
        <s v="HR"/>
        <s v="Marketing"/>
        <s v="Quality Control"/>
        <s v="R&amp;D"/>
        <s v="Sales"/>
      </sharedItems>
    </cacheField>
    <cacheField name="City" numFmtId="0">
      <sharedItems count="18">
        <s v="Ahmedabad"/>
        <s v="Bangalore"/>
        <s v="Bhopal"/>
        <s v="Chennai"/>
        <s v="Honnavar"/>
        <s v="Hyderabad"/>
        <s v="Indore"/>
        <s v="Jaipur"/>
        <s v="Kanpur"/>
        <s v="Kolkata"/>
        <s v="Lucknow"/>
        <s v="Mangalore"/>
        <s v="Mumbai"/>
        <s v="Nagpur"/>
        <s v="Pune"/>
        <s v="Surat"/>
        <s v="Thane"/>
        <s v="Udupi"/>
      </sharedItems>
    </cacheField>
    <cacheField name="State" numFmtId="0">
      <sharedItems count="9">
        <s v=" Gujarat"/>
        <s v=" Karnataka"/>
        <s v=" Madhya Pradesh"/>
        <s v=" Maharashtra"/>
        <s v=" Rajasthan"/>
        <s v=" Tamil Nadu"/>
        <s v=" Telangana"/>
        <s v=" Uttar Pradesh"/>
        <s v=" West Bengal"/>
      </sharedItems>
    </cacheField>
    <cacheField name="Gender" numFmtId="0">
      <sharedItems count="2">
        <s v="Female"/>
        <s v="Male"/>
      </sharedItems>
    </cacheField>
    <cacheField name="Net Pay (NP)" numFmtId="0">
      <sharedItems containsSemiMixedTypes="0" containsString="0" containsNumber="1" minValue="13954.3225806452" maxValue="61641.2903225807" count="25">
        <n v="13954.3225806452"/>
        <n v="13982.5161290323"/>
        <n v="17039.3548387097"/>
        <n v="17403.8709677419"/>
        <n v="17570.9677419355"/>
        <n v="17813.8709677419"/>
        <n v="18084.2580645161"/>
        <n v="18949.0322580645"/>
        <n v="20839.6774193548"/>
        <n v="22703.8709677419"/>
        <n v="22747.2258064516"/>
        <n v="23489.6774193548"/>
        <n v="23577.0967741936"/>
        <n v="25532.2580645161"/>
        <n v="29158.064516129"/>
        <n v="29165.4838709677"/>
        <n v="30433.5483870968"/>
        <n v="31134.1935483871"/>
        <n v="31435.8064516129"/>
        <n v="31572.5806451613"/>
        <n v="33600"/>
        <n v="43233.8709677419"/>
        <n v="46586.1290322581"/>
        <n v="50637.0967741935"/>
        <n v="61641.2903225807"/>
      </sharedItems>
    </cacheField>
    <cacheField name="Number of days leave taken" numFmtId="0">
      <sharedItems containsSemiMixedTypes="0" containsString="0" containsNumber="1" containsInteger="1" minValue="1" maxValue="10" count="9">
        <n v="1"/>
        <n v="2"/>
        <n v="4"/>
        <n v="5"/>
        <n v="6"/>
        <n v="7"/>
        <n v="8"/>
        <n v="9"/>
        <n v="10"/>
      </sharedItems>
    </cacheField>
    <cacheField name="Basic Pa (BP)" numFmtId="0">
      <sharedItems containsSemiMixedTypes="0" containsString="0" containsNumber="1" containsInteger="1" minValue="11800" maxValue="54000" count="20">
        <n v="11800"/>
        <n v="13600"/>
        <n v="15000"/>
        <n v="15400"/>
        <n v="16000"/>
        <n v="17000"/>
        <n v="17200"/>
        <n v="18000"/>
        <n v="19000"/>
        <n v="20500"/>
        <n v="21000"/>
        <n v="22000"/>
        <n v="24000"/>
        <n v="25000"/>
        <n v="27000"/>
        <n v="29000"/>
        <n v="32000"/>
        <n v="37000"/>
        <n v="43000"/>
        <n v="54000"/>
      </sharedItems>
    </cacheField>
    <cacheField name="Travelling Allowance (TA)" numFmtId="0">
      <sharedItems containsSemiMixedTypes="0" containsString="0" containsNumber="1" containsInteger="1" minValue="1770" maxValue="8100" count="20">
        <n v="1770"/>
        <n v="2040"/>
        <n v="2250"/>
        <n v="2310"/>
        <n v="2400"/>
        <n v="2550"/>
        <n v="2580"/>
        <n v="2700"/>
        <n v="2850"/>
        <n v="3075"/>
        <n v="3150"/>
        <n v="3300"/>
        <n v="3600"/>
        <n v="3750"/>
        <n v="4050"/>
        <n v="4350"/>
        <n v="4800"/>
        <n v="5550"/>
        <n v="6450"/>
        <n v="8100"/>
      </sharedItems>
    </cacheField>
    <cacheField name="Dearness Allowance (DA)" numFmtId="0">
      <sharedItems containsSemiMixedTypes="0" containsString="0" containsNumber="1" containsInteger="1" minValue="5900" maxValue="27000" count="20">
        <n v="5900"/>
        <n v="6800"/>
        <n v="7500"/>
        <n v="7700"/>
        <n v="8000"/>
        <n v="8500"/>
        <n v="8600"/>
        <n v="9000"/>
        <n v="9500"/>
        <n v="10250"/>
        <n v="10500"/>
        <n v="11000"/>
        <n v="12000"/>
        <n v="12500"/>
        <n v="13500"/>
        <n v="14500"/>
        <n v="16000"/>
        <n v="18500"/>
        <n v="21500"/>
        <n v="27000"/>
      </sharedItems>
    </cacheField>
    <cacheField name="House Rent Allowance (HRA)" numFmtId="0">
      <sharedItems containsSemiMixedTypes="0" containsString="0" containsNumber="1" containsInteger="1" minValue="590" maxValue="2700" count="20">
        <n v="590"/>
        <n v="680"/>
        <n v="750"/>
        <n v="770"/>
        <n v="800"/>
        <n v="850"/>
        <n v="860"/>
        <n v="900"/>
        <n v="950"/>
        <n v="1025"/>
        <n v="1050"/>
        <n v="1100"/>
        <n v="1200"/>
        <n v="1250"/>
        <n v="1350"/>
        <n v="1450"/>
        <n v="1600"/>
        <n v="1850"/>
        <n v="2150"/>
        <n v="2700"/>
      </sharedItems>
    </cacheField>
    <cacheField name="Income Tax (IT)" numFmtId="0">
      <sharedItems containsSemiMixedTypes="0" containsString="0" containsNumber="1" containsInteger="1" minValue="2006" maxValue="9180" count="20">
        <n v="2006"/>
        <n v="2312"/>
        <n v="2550"/>
        <n v="2618"/>
        <n v="2720"/>
        <n v="2890"/>
        <n v="2924"/>
        <n v="3060"/>
        <n v="3230"/>
        <n v="3485"/>
        <n v="3570"/>
        <n v="3740"/>
        <n v="4080"/>
        <n v="4250"/>
        <n v="4590"/>
        <n v="4930"/>
        <n v="5440"/>
        <n v="6290"/>
        <n v="7310"/>
        <n v="9180"/>
      </sharedItems>
    </cacheField>
    <cacheField name="Provident Fund (PF)" numFmtId="0">
      <sharedItems containsSemiMixedTypes="0" containsString="0" containsNumber="1" containsInteger="1" minValue="2000" maxValue="3000" count="2">
        <n v="2000"/>
        <n v="3000"/>
      </sharedItems>
    </cacheField>
    <cacheField name="Gross Salary" numFmtId="0">
      <sharedItems containsSemiMixedTypes="0" containsString="0" containsNumber="1" containsInteger="1" minValue="16054" maxValue="79620" count="20">
        <n v="16054"/>
        <n v="18808"/>
        <n v="20950"/>
        <n v="21562"/>
        <n v="22480"/>
        <n v="24010"/>
        <n v="24316"/>
        <n v="25540"/>
        <n v="27070"/>
        <n v="29365"/>
        <n v="30130"/>
        <n v="31660"/>
        <n v="34720"/>
        <n v="36250"/>
        <n v="39310"/>
        <n v="42370"/>
        <n v="45960"/>
        <n v="53610"/>
        <n v="62790"/>
        <n v="79620"/>
      </sharedItems>
    </cacheField>
  </cacheFields>
</pivotCacheDefinition>
</file>

<file path=xl/pivotCache/pivotCacheDefinition3.xml><?xml version="1.0" encoding="utf-8"?>
<pivotCacheDefinition xmlns="http://schemas.openxmlformats.org/spreadsheetml/2006/main" xmlns:r="http://schemas.openxmlformats.org/officeDocument/2006/relationships" r:id="rId1" recordCount="25" createdVersion="3">
  <cacheSource type="worksheet">
    <worksheetSource ref="A3:R28" sheet="Jan"/>
  </cacheSource>
  <cacheFields count="18">
    <cacheField name="Sr. No." numFmtId="0">
      <sharedItems containsSemiMixedTypes="0" containsString="0" containsNumber="1" containsInteger="1" minValue="1" maxValue="25" count="25">
        <n v="1"/>
        <n v="2"/>
        <n v="3"/>
        <n v="4"/>
        <n v="5"/>
        <n v="6"/>
        <n v="7"/>
        <n v="8"/>
        <n v="9"/>
        <n v="10"/>
        <n v="11"/>
        <n v="12"/>
        <n v="13"/>
        <n v="14"/>
        <n v="15"/>
        <n v="16"/>
        <n v="17"/>
        <n v="18"/>
        <n v="19"/>
        <n v="20"/>
        <n v="21"/>
        <n v="22"/>
        <n v="23"/>
        <n v="24"/>
        <n v="25"/>
      </sharedItems>
    </cacheField>
    <cacheField name="Emp. Code" numFmtId="0">
      <sharedItems count="25">
        <s v="MW01"/>
        <s v="MW02"/>
        <s v="MW03"/>
        <s v="MW04"/>
        <s v="MW05"/>
        <s v="MW06"/>
        <s v="MW07"/>
        <s v="MW08"/>
        <s v="MW09"/>
        <s v="MW10"/>
        <s v="MW11"/>
        <s v="MW12"/>
        <s v="MW13"/>
        <s v="MW14"/>
        <s v="MW15"/>
        <s v="MW16"/>
        <s v="MW17"/>
        <s v="MW18"/>
        <s v="MW19"/>
        <s v="MW20"/>
        <s v="MW21"/>
        <s v="MW22"/>
        <s v="MW23"/>
        <s v="MW24"/>
        <s v="MW25"/>
      </sharedItems>
    </cacheField>
    <cacheField name="Employee Name" numFmtId="0">
      <sharedItems count="25">
        <s v="Astha Puri"/>
        <s v="Bijal Pande"/>
        <s v="Chirag Sharma"/>
        <s v="Divya Soni"/>
        <s v="Erum Rastogi"/>
        <s v="Farhan Patel"/>
        <s v="Geet Sahu"/>
        <s v="Himesh Surya"/>
        <s v="Imran Abha"/>
        <s v="Indira"/>
        <s v="Jitendra Pande"/>
        <s v="Kailash Rane"/>
        <s v="Luv Patel"/>
        <s v="Manoj Bhide"/>
        <s v="Nancy Pastor"/>
        <s v="Omar Shaikh"/>
        <s v="Preetam Chavla"/>
        <s v="Raghu"/>
        <s v="Ram Vihaan"/>
        <s v="Shane"/>
        <s v="Sharadhi"/>
        <s v="Sunil Upadhay"/>
        <s v="Supriya"/>
        <s v="Tirth Chobe"/>
        <s v="Umesh Bajrang"/>
      </sharedItems>
    </cacheField>
    <cacheField name="Date of Joining" numFmtId="0">
      <sharedItems containsSemiMixedTypes="0" containsString="0" containsNumber="1" containsInteger="1" minValue="37937" maxValue="41255" count="5">
        <n v="37937"/>
        <n v="40461"/>
        <n v="40535"/>
        <n v="40858"/>
        <n v="41255"/>
      </sharedItems>
    </cacheField>
    <cacheField name="Designation" numFmtId="0">
      <sharedItems count="10">
        <s v="Delivery Boy"/>
        <s v="Developer"/>
        <s v="Graphic Designer"/>
        <s v="HR Head"/>
        <s v="Jr. Accountant"/>
        <s v="Manager"/>
        <s v="Office Admin"/>
        <s v="Peon"/>
        <s v="Sr. Accountant"/>
        <s v="Sr. Developer"/>
      </sharedItems>
    </cacheField>
    <cacheField name="Department" numFmtId="0">
      <sharedItems count="8">
        <s v="Administration"/>
        <s v="Development"/>
        <s v="Finance"/>
        <s v="HR"/>
        <s v="Marketing"/>
        <s v="Quality Control"/>
        <s v="R&amp;D"/>
        <s v="Sales"/>
      </sharedItems>
    </cacheField>
    <cacheField name="City" numFmtId="0">
      <sharedItems count="18">
        <s v="Ahmedabad"/>
        <s v="Bangalore"/>
        <s v="Bhopal"/>
        <s v="Chennai"/>
        <s v="Honnavar"/>
        <s v="Hyderabad"/>
        <s v="Indore"/>
        <s v="Jaipur"/>
        <s v="Kanpur"/>
        <s v="Kolkata"/>
        <s v="Lucknow"/>
        <s v="Mangalore"/>
        <s v="Mumbai"/>
        <s v="Nagpur"/>
        <s v="Pune"/>
        <s v="Surat"/>
        <s v="Thane"/>
        <s v="Udupi"/>
      </sharedItems>
    </cacheField>
    <cacheField name="State" numFmtId="0">
      <sharedItems count="9">
        <s v=" Gujarat"/>
        <s v=" Karnataka"/>
        <s v=" Madhya Pradesh"/>
        <s v=" Maharashtra"/>
        <s v=" Rajasthan"/>
        <s v=" Tamil Nadu"/>
        <s v=" Telangana"/>
        <s v=" Uttar Pradesh"/>
        <s v=" West Bengal"/>
      </sharedItems>
    </cacheField>
    <cacheField name="Gender" numFmtId="0">
      <sharedItems count="2">
        <s v="Female"/>
        <s v="Male"/>
      </sharedItems>
    </cacheField>
    <cacheField name="Net Pay (NP)" numFmtId="0">
      <sharedItems containsSemiMixedTypes="0" containsString="0" containsNumber="1" minValue="16054" maxValue="77051.6129032258" count="24">
        <n v="16054"/>
        <n v="17594.5806451613"/>
        <n v="20170.9032258065"/>
        <n v="20911.935483871"/>
        <n v="20950"/>
        <n v="21029.6774193548"/>
        <n v="22244.5161290323"/>
        <n v="23489.6774193548"/>
        <n v="24010"/>
        <n v="24316"/>
        <n v="24450.3225806452"/>
        <n v="24510.9677419355"/>
        <n v="27070"/>
        <n v="28417.7419354839"/>
        <n v="30130"/>
        <n v="30240"/>
        <n v="31435.8064516129"/>
        <n v="32969.6774193548"/>
        <n v="33911.2903225806"/>
        <n v="34237.7419354839"/>
        <n v="43233.8709677419"/>
        <n v="44477.4193548387"/>
        <n v="56713.5483870968"/>
        <n v="77051.6129032258"/>
      </sharedItems>
    </cacheField>
    <cacheField name="Number of days leave taken" numFmtId="0">
      <sharedItems containsSemiMixedTypes="0" containsString="0" containsNumber="1" containsInteger="1" minValue="0" maxValue="10" count="10">
        <n v="0"/>
        <n v="1"/>
        <n v="2"/>
        <n v="3"/>
        <n v="4"/>
        <n v="5"/>
        <n v="6"/>
        <n v="8"/>
        <n v="9"/>
        <n v="10"/>
      </sharedItems>
    </cacheField>
    <cacheField name="Basic Pa (BP)" numFmtId="0">
      <sharedItems containsSemiMixedTypes="0" containsString="0" containsNumber="1" containsInteger="1" minValue="11800" maxValue="54000" count="20">
        <n v="11800"/>
        <n v="13600"/>
        <n v="15000"/>
        <n v="15400"/>
        <n v="16000"/>
        <n v="17000"/>
        <n v="17200"/>
        <n v="18000"/>
        <n v="19000"/>
        <n v="20500"/>
        <n v="21000"/>
        <n v="22000"/>
        <n v="24000"/>
        <n v="25000"/>
        <n v="27000"/>
        <n v="29000"/>
        <n v="32000"/>
        <n v="37000"/>
        <n v="43000"/>
        <n v="54000"/>
      </sharedItems>
    </cacheField>
    <cacheField name="Travelling Allowance (TA)" numFmtId="0">
      <sharedItems containsSemiMixedTypes="0" containsString="0" containsNumber="1" containsInteger="1" minValue="1770" maxValue="8100" count="20">
        <n v="1770"/>
        <n v="2040"/>
        <n v="2250"/>
        <n v="2310"/>
        <n v="2400"/>
        <n v="2550"/>
        <n v="2580"/>
        <n v="2700"/>
        <n v="2850"/>
        <n v="3075"/>
        <n v="3150"/>
        <n v="3300"/>
        <n v="3600"/>
        <n v="3750"/>
        <n v="4050"/>
        <n v="4350"/>
        <n v="4800"/>
        <n v="5550"/>
        <n v="6450"/>
        <n v="8100"/>
      </sharedItems>
    </cacheField>
    <cacheField name="Dearness Allowance (DA)" numFmtId="0">
      <sharedItems containsSemiMixedTypes="0" containsString="0" containsNumber="1" containsInteger="1" minValue="5900" maxValue="27000" count="20">
        <n v="5900"/>
        <n v="6800"/>
        <n v="7500"/>
        <n v="7700"/>
        <n v="8000"/>
        <n v="8500"/>
        <n v="8600"/>
        <n v="9000"/>
        <n v="9500"/>
        <n v="10250"/>
        <n v="10500"/>
        <n v="11000"/>
        <n v="12000"/>
        <n v="12500"/>
        <n v="13500"/>
        <n v="14500"/>
        <n v="16000"/>
        <n v="18500"/>
        <n v="21500"/>
        <n v="27000"/>
      </sharedItems>
    </cacheField>
    <cacheField name="House Rent Allowance (HRA)" numFmtId="0">
      <sharedItems containsSemiMixedTypes="0" containsString="0" containsNumber="1" containsInteger="1" minValue="590" maxValue="2700" count="20">
        <n v="590"/>
        <n v="680"/>
        <n v="750"/>
        <n v="770"/>
        <n v="800"/>
        <n v="850"/>
        <n v="860"/>
        <n v="900"/>
        <n v="950"/>
        <n v="1025"/>
        <n v="1050"/>
        <n v="1100"/>
        <n v="1200"/>
        <n v="1250"/>
        <n v="1350"/>
        <n v="1450"/>
        <n v="1600"/>
        <n v="1850"/>
        <n v="2150"/>
        <n v="2700"/>
      </sharedItems>
    </cacheField>
    <cacheField name="Income Tax (IT)" numFmtId="0">
      <sharedItems containsSemiMixedTypes="0" containsString="0" containsNumber="1" containsInteger="1" minValue="2006" maxValue="9180" count="20">
        <n v="2006"/>
        <n v="2312"/>
        <n v="2550"/>
        <n v="2618"/>
        <n v="2720"/>
        <n v="2890"/>
        <n v="2924"/>
        <n v="3060"/>
        <n v="3230"/>
        <n v="3485"/>
        <n v="3570"/>
        <n v="3740"/>
        <n v="4080"/>
        <n v="4250"/>
        <n v="4590"/>
        <n v="4930"/>
        <n v="5440"/>
        <n v="6290"/>
        <n v="7310"/>
        <n v="9180"/>
      </sharedItems>
    </cacheField>
    <cacheField name="Provident Fund (PF)" numFmtId="0">
      <sharedItems containsSemiMixedTypes="0" containsString="0" containsNumber="1" containsInteger="1" minValue="2000" maxValue="3000" count="2">
        <n v="2000"/>
        <n v="3000"/>
      </sharedItems>
    </cacheField>
    <cacheField name="Gross Salary" numFmtId="0">
      <sharedItems containsSemiMixedTypes="0" containsString="0" containsNumber="1" containsInteger="1" minValue="16054" maxValue="79620" count="20">
        <n v="16054"/>
        <n v="18808"/>
        <n v="20950"/>
        <n v="21562"/>
        <n v="22480"/>
        <n v="24010"/>
        <n v="24316"/>
        <n v="25540"/>
        <n v="27070"/>
        <n v="29365"/>
        <n v="30130"/>
        <n v="31660"/>
        <n v="34720"/>
        <n v="36250"/>
        <n v="39310"/>
        <n v="42370"/>
        <n v="45960"/>
        <n v="53610"/>
        <n v="62790"/>
        <n v="79620"/>
      </sharedItems>
    </cacheField>
  </cacheFields>
</pivotCacheDefinition>
</file>

<file path=xl/pivotCache/pivotCacheDefinition4.xml><?xml version="1.0" encoding="utf-8"?>
<pivotCacheDefinition xmlns="http://schemas.openxmlformats.org/spreadsheetml/2006/main" xmlns:r="http://schemas.openxmlformats.org/officeDocument/2006/relationships" r:id="rId1" recordCount="25" createdVersion="3">
  <cacheSource type="worksheet">
    <worksheetSource ref="A3:R28" sheet="Mar"/>
  </cacheSource>
  <cacheFields count="18">
    <cacheField name="Sr. No." numFmtId="0">
      <sharedItems containsSemiMixedTypes="0" containsString="0" containsNumber="1" containsInteger="1" minValue="1" maxValue="25" count="25">
        <n v="1"/>
        <n v="2"/>
        <n v="3"/>
        <n v="4"/>
        <n v="5"/>
        <n v="6"/>
        <n v="7"/>
        <n v="8"/>
        <n v="9"/>
        <n v="10"/>
        <n v="11"/>
        <n v="12"/>
        <n v="13"/>
        <n v="14"/>
        <n v="15"/>
        <n v="16"/>
        <n v="17"/>
        <n v="18"/>
        <n v="19"/>
        <n v="20"/>
        <n v="21"/>
        <n v="22"/>
        <n v="23"/>
        <n v="24"/>
        <n v="25"/>
      </sharedItems>
    </cacheField>
    <cacheField name="Emp. Code" numFmtId="0">
      <sharedItems count="25">
        <s v="MW01"/>
        <s v="MW02"/>
        <s v="MW03"/>
        <s v="MW04"/>
        <s v="MW05"/>
        <s v="MW06"/>
        <s v="MW07"/>
        <s v="MW08"/>
        <s v="MW09"/>
        <s v="MW10"/>
        <s v="MW11"/>
        <s v="MW12"/>
        <s v="MW13"/>
        <s v="MW14"/>
        <s v="MW15"/>
        <s v="MW16"/>
        <s v="MW17"/>
        <s v="MW18"/>
        <s v="MW19"/>
        <s v="MW20"/>
        <s v="MW21"/>
        <s v="MW22"/>
        <s v="MW23"/>
        <s v="MW24"/>
        <s v="MW25"/>
      </sharedItems>
    </cacheField>
    <cacheField name="Employee Name" numFmtId="0">
      <sharedItems count="25">
        <s v="Astha Puri"/>
        <s v="Bijal Pande"/>
        <s v="Chirag Sharma"/>
        <s v="Divya Soni"/>
        <s v="Erum Rastogi"/>
        <s v="Farhan Patel"/>
        <s v="Geet Sahu"/>
        <s v="Himesh Surya"/>
        <s v="Imran Abha"/>
        <s v="Indira"/>
        <s v="Jitendra Pande"/>
        <s v="Kailash Rane"/>
        <s v="Luv Patel"/>
        <s v="Manoj Bhide"/>
        <s v="Nancy Pastor"/>
        <s v="Omar Shaikh"/>
        <s v="Preetam Chavla"/>
        <s v="Raghu"/>
        <s v="Ram Vihaan"/>
        <s v="Shane"/>
        <s v="Sharadhi"/>
        <s v="Sunil Upadhay"/>
        <s v="Supriya"/>
        <s v="Tirth Chobe"/>
        <s v="Umesh Bajrang"/>
      </sharedItems>
    </cacheField>
    <cacheField name="Date of Joining" numFmtId="0">
      <sharedItems containsSemiMixedTypes="0" containsString="0" containsNumber="1" containsInteger="1" minValue="37937" maxValue="41255" count="5">
        <n v="37937"/>
        <n v="40461"/>
        <n v="40535"/>
        <n v="40858"/>
        <n v="41255"/>
      </sharedItems>
    </cacheField>
    <cacheField name="Designation" numFmtId="0">
      <sharedItems count="10">
        <s v="Delivery Boy"/>
        <s v="Developer"/>
        <s v="Graphic Designer"/>
        <s v="HR Head"/>
        <s v="Jr. Accountant"/>
        <s v="Manager"/>
        <s v="Office Admin"/>
        <s v="Peon"/>
        <s v="Sr. Accountant"/>
        <s v="Sr. Developer"/>
      </sharedItems>
    </cacheField>
    <cacheField name="Department" numFmtId="0">
      <sharedItems count="8">
        <s v="Administration"/>
        <s v="Development"/>
        <s v="Finance"/>
        <s v="HR"/>
        <s v="Marketing"/>
        <s v="Quality Control"/>
        <s v="R&amp;D"/>
        <s v="Sales"/>
      </sharedItems>
    </cacheField>
    <cacheField name="City" numFmtId="0">
      <sharedItems count="18">
        <s v="Ahmedabad"/>
        <s v="Bangalore"/>
        <s v="Bhopal"/>
        <s v="Chennai"/>
        <s v="Honnavar"/>
        <s v="Hyderabad"/>
        <s v="Indore"/>
        <s v="Jaipur"/>
        <s v="Kanpur"/>
        <s v="Kolkata"/>
        <s v="Lucknow"/>
        <s v="Mangalore"/>
        <s v="Mumbai"/>
        <s v="Nagpur"/>
        <s v="Pune"/>
        <s v="Surat"/>
        <s v="Thane"/>
        <s v="Udupi"/>
      </sharedItems>
    </cacheField>
    <cacheField name="State" numFmtId="0">
      <sharedItems count="9">
        <s v=" Gujarat"/>
        <s v=" Karnataka"/>
        <s v=" Madhya Pradesh"/>
        <s v=" Maharashtra"/>
        <s v=" Rajasthan"/>
        <s v=" Tamil Nadu"/>
        <s v=" Telangana"/>
        <s v=" Uttar Pradesh"/>
        <s v=" West Bengal"/>
      </sharedItems>
    </cacheField>
    <cacheField name="Gender" numFmtId="0">
      <sharedItems count="2">
        <s v="Female"/>
        <s v="Male"/>
      </sharedItems>
    </cacheField>
    <cacheField name="Net Pay (NP)" numFmtId="0">
      <sharedItems containsSemiMixedTypes="0" containsString="0" containsNumber="1" minValue="15018.2580645161" maxValue="71914.8387096774" count="25">
        <n v="15018.2580645161"/>
        <n v="15543.5483870968"/>
        <n v="18084.2580645161"/>
        <n v="18129.0322580645"/>
        <n v="18808"/>
        <n v="20084.1935483871"/>
        <n v="20911.935483871"/>
        <n v="20957.4193548387"/>
        <n v="22244.5161290323"/>
        <n v="22460.9677419355"/>
        <n v="22747.2258064516"/>
        <n v="27574.8387096774"/>
        <n v="29233.8709677419"/>
        <n v="29365"/>
        <n v="30130"/>
        <n v="30240"/>
        <n v="31660"/>
        <n v="31701.6129032258"/>
        <n v="39310"/>
        <n v="42370"/>
        <n v="42994.8387096774"/>
        <n v="46586.1290322581"/>
        <n v="51880.6451612903"/>
        <n v="62790"/>
        <n v="71914.8387096774"/>
      </sharedItems>
    </cacheField>
    <cacheField name="Number of days leave taken" numFmtId="0">
      <sharedItems containsSemiMixedTypes="0" containsString="0" containsNumber="1" containsInteger="1" minValue="0" maxValue="10" count="11">
        <n v="0"/>
        <n v="1"/>
        <n v="2"/>
        <n v="3"/>
        <n v="4"/>
        <n v="5"/>
        <n v="6"/>
        <n v="7"/>
        <n v="8"/>
        <n v="9"/>
        <n v="10"/>
      </sharedItems>
    </cacheField>
    <cacheField name="Basic Pa (BP)" numFmtId="0">
      <sharedItems containsSemiMixedTypes="0" containsString="0" containsNumber="1" containsInteger="1" minValue="11800" maxValue="54000" count="20">
        <n v="11800"/>
        <n v="13600"/>
        <n v="15000"/>
        <n v="15400"/>
        <n v="16000"/>
        <n v="17000"/>
        <n v="17200"/>
        <n v="18000"/>
        <n v="19000"/>
        <n v="20500"/>
        <n v="21000"/>
        <n v="22000"/>
        <n v="24000"/>
        <n v="25000"/>
        <n v="27000"/>
        <n v="29000"/>
        <n v="32000"/>
        <n v="37000"/>
        <n v="43000"/>
        <n v="54000"/>
      </sharedItems>
    </cacheField>
    <cacheField name="Travelling Allowance (TA)" numFmtId="0">
      <sharedItems containsSemiMixedTypes="0" containsString="0" containsNumber="1" containsInteger="1" minValue="1770" maxValue="8100" count="20">
        <n v="1770"/>
        <n v="2040"/>
        <n v="2250"/>
        <n v="2310"/>
        <n v="2400"/>
        <n v="2550"/>
        <n v="2580"/>
        <n v="2700"/>
        <n v="2850"/>
        <n v="3075"/>
        <n v="3150"/>
        <n v="3300"/>
        <n v="3600"/>
        <n v="3750"/>
        <n v="4050"/>
        <n v="4350"/>
        <n v="4800"/>
        <n v="5550"/>
        <n v="6450"/>
        <n v="8100"/>
      </sharedItems>
    </cacheField>
    <cacheField name="Dearness Allowance (DA)" numFmtId="0">
      <sharedItems containsSemiMixedTypes="0" containsString="0" containsNumber="1" containsInteger="1" minValue="5900" maxValue="27000" count="20">
        <n v="5900"/>
        <n v="6800"/>
        <n v="7500"/>
        <n v="7700"/>
        <n v="8000"/>
        <n v="8500"/>
        <n v="8600"/>
        <n v="9000"/>
        <n v="9500"/>
        <n v="10250"/>
        <n v="10500"/>
        <n v="11000"/>
        <n v="12000"/>
        <n v="12500"/>
        <n v="13500"/>
        <n v="14500"/>
        <n v="16000"/>
        <n v="18500"/>
        <n v="21500"/>
        <n v="27000"/>
      </sharedItems>
    </cacheField>
    <cacheField name="House Rent Allowance (HRA)" numFmtId="0">
      <sharedItems containsSemiMixedTypes="0" containsString="0" containsNumber="1" containsInteger="1" minValue="590" maxValue="2700" count="20">
        <n v="590"/>
        <n v="680"/>
        <n v="750"/>
        <n v="770"/>
        <n v="800"/>
        <n v="850"/>
        <n v="860"/>
        <n v="900"/>
        <n v="950"/>
        <n v="1025"/>
        <n v="1050"/>
        <n v="1100"/>
        <n v="1200"/>
        <n v="1250"/>
        <n v="1350"/>
        <n v="1450"/>
        <n v="1600"/>
        <n v="1850"/>
        <n v="2150"/>
        <n v="2700"/>
      </sharedItems>
    </cacheField>
    <cacheField name="Income Tax (IT)" numFmtId="0">
      <sharedItems containsSemiMixedTypes="0" containsString="0" containsNumber="1" containsInteger="1" minValue="2006" maxValue="9180" count="20">
        <n v="2006"/>
        <n v="2312"/>
        <n v="2550"/>
        <n v="2618"/>
        <n v="2720"/>
        <n v="2890"/>
        <n v="2924"/>
        <n v="3060"/>
        <n v="3230"/>
        <n v="3485"/>
        <n v="3570"/>
        <n v="3740"/>
        <n v="4080"/>
        <n v="4250"/>
        <n v="4590"/>
        <n v="4930"/>
        <n v="5440"/>
        <n v="6290"/>
        <n v="7310"/>
        <n v="9180"/>
      </sharedItems>
    </cacheField>
    <cacheField name="Provident Fund (PF)" numFmtId="0">
      <sharedItems containsSemiMixedTypes="0" containsString="0" containsNumber="1" containsInteger="1" minValue="2000" maxValue="3000" count="2">
        <n v="2000"/>
        <n v="3000"/>
      </sharedItems>
    </cacheField>
    <cacheField name="Gross Salary" numFmtId="0">
      <sharedItems containsSemiMixedTypes="0" containsString="0" containsNumber="1" containsInteger="1" minValue="16054" maxValue="79620" count="20">
        <n v="16054"/>
        <n v="18808"/>
        <n v="20950"/>
        <n v="21562"/>
        <n v="22480"/>
        <n v="24010"/>
        <n v="24316"/>
        <n v="25540"/>
        <n v="27070"/>
        <n v="29365"/>
        <n v="30130"/>
        <n v="31660"/>
        <n v="34720"/>
        <n v="36250"/>
        <n v="39310"/>
        <n v="42370"/>
        <n v="45960"/>
        <n v="53610"/>
        <n v="62790"/>
        <n v="79620"/>
      </sharedItems>
    </cacheField>
  </cacheFields>
</pivotCacheDefinition>
</file>

<file path=xl/pivotCache/pivotCacheDefinition5.xml><?xml version="1.0" encoding="utf-8"?>
<pivotCacheDefinition xmlns="http://schemas.openxmlformats.org/spreadsheetml/2006/main" xmlns:r="http://schemas.openxmlformats.org/officeDocument/2006/relationships" r:id="rId1" recordCount="25" createdVersion="3">
  <cacheSource type="worksheet">
    <worksheetSource ref="A3:R28" sheet="Nov"/>
  </cacheSource>
  <cacheFields count="18">
    <cacheField name="Sr. No." numFmtId="0">
      <sharedItems containsSemiMixedTypes="0" containsString="0" containsNumber="1" containsInteger="1" minValue="1" maxValue="25" count="25">
        <n v="1"/>
        <n v="2"/>
        <n v="3"/>
        <n v="4"/>
        <n v="5"/>
        <n v="6"/>
        <n v="7"/>
        <n v="8"/>
        <n v="9"/>
        <n v="10"/>
        <n v="11"/>
        <n v="12"/>
        <n v="13"/>
        <n v="14"/>
        <n v="15"/>
        <n v="16"/>
        <n v="17"/>
        <n v="18"/>
        <n v="19"/>
        <n v="20"/>
        <n v="21"/>
        <n v="22"/>
        <n v="23"/>
        <n v="24"/>
        <n v="25"/>
      </sharedItems>
    </cacheField>
    <cacheField name="Emp. Code" numFmtId="0">
      <sharedItems count="25">
        <s v="MW01"/>
        <s v="MW02"/>
        <s v="MW03"/>
        <s v="MW04"/>
        <s v="MW05"/>
        <s v="MW06"/>
        <s v="MW07"/>
        <s v="MW08"/>
        <s v="MW09"/>
        <s v="MW10"/>
        <s v="MW11"/>
        <s v="MW12"/>
        <s v="MW13"/>
        <s v="MW14"/>
        <s v="MW15"/>
        <s v="MW16"/>
        <s v="MW17"/>
        <s v="MW18"/>
        <s v="MW19"/>
        <s v="MW20"/>
        <s v="MW21"/>
        <s v="MW22"/>
        <s v="MW23"/>
        <s v="MW24"/>
        <s v="MW25"/>
      </sharedItems>
    </cacheField>
    <cacheField name="Employee Name" numFmtId="0">
      <sharedItems count="25">
        <s v="Astha Puri"/>
        <s v="Bijal Pande"/>
        <s v="Chirag Sharma"/>
        <s v="Divya Soni"/>
        <s v="Erum Rastogi"/>
        <s v="Farhan Patel"/>
        <s v="Geet Sahu"/>
        <s v="Himesh Surya"/>
        <s v="Imran Abha"/>
        <s v="Indira"/>
        <s v="Jitendra Pande"/>
        <s v="Kailash Rane"/>
        <s v="Luv Patel"/>
        <s v="Manoj Bhide"/>
        <s v="Nancy Pastor"/>
        <s v="Omar Shaikh"/>
        <s v="Preetam Chavla"/>
        <s v="Raghu"/>
        <s v="Ram Vihaan"/>
        <s v="Shane"/>
        <s v="Sharadhi"/>
        <s v="Sunil Upadhay"/>
        <s v="Supriya"/>
        <s v="Tirth Chobe"/>
        <s v="Umesh Bajrang"/>
      </sharedItems>
    </cacheField>
    <cacheField name="Date of Joining" numFmtId="0">
      <sharedItems containsSemiMixedTypes="0" containsString="0" containsNumber="1" containsInteger="1" minValue="37937" maxValue="41255" count="5">
        <n v="37937"/>
        <n v="40461"/>
        <n v="40535"/>
        <n v="40858"/>
        <n v="41255"/>
      </sharedItems>
    </cacheField>
    <cacheField name="Designation" numFmtId="0">
      <sharedItems count="10">
        <s v="Delivery Boy"/>
        <s v="Developer"/>
        <s v="Graphic Designer"/>
        <s v="HR Head"/>
        <s v="Jr. Accountant"/>
        <s v="Manager"/>
        <s v="Office Admin"/>
        <s v="Peon"/>
        <s v="Sr. Accountant"/>
        <s v="Sr. Developer"/>
      </sharedItems>
    </cacheField>
    <cacheField name="Department" numFmtId="0">
      <sharedItems count="8">
        <s v="Administration"/>
        <s v="Development"/>
        <s v="Finance"/>
        <s v="HR"/>
        <s v="Marketing"/>
        <s v="Quality Control"/>
        <s v="R&amp;D"/>
        <s v="Sales"/>
      </sharedItems>
    </cacheField>
    <cacheField name="City" numFmtId="0">
      <sharedItems count="18">
        <s v="Ahmedabad"/>
        <s v="Bangalore"/>
        <s v="Bhopal"/>
        <s v="Chennai"/>
        <s v="Honnavar"/>
        <s v="Hyderabad"/>
        <s v="Indore"/>
        <s v="Jaipur"/>
        <s v="Kanpur"/>
        <s v="Kolkata"/>
        <s v="Lucknow"/>
        <s v="Mangalore"/>
        <s v="Mumbai"/>
        <s v="Nagpur"/>
        <s v="Pune"/>
        <s v="Surat"/>
        <s v="Thane"/>
        <s v="Udupi"/>
      </sharedItems>
    </cacheField>
    <cacheField name="State" numFmtId="0">
      <sharedItems count="9">
        <s v=" Gujarat"/>
        <s v=" Karnataka"/>
        <s v=" Madhya Pradesh"/>
        <s v=" Maharashtra"/>
        <s v=" Rajasthan"/>
        <s v=" Tamil Nadu"/>
        <s v=" Telangana"/>
        <s v=" Uttar Pradesh"/>
        <s v=" West Bengal"/>
      </sharedItems>
    </cacheField>
    <cacheField name="Gender" numFmtId="0">
      <sharedItems count="2">
        <s v="Female"/>
        <s v="Male"/>
      </sharedItems>
    </cacheField>
    <cacheField name="Net Pay (NP)" numFmtId="0">
      <sharedItems containsSemiMixedTypes="0" containsString="0" containsNumber="1" minValue="13913.4666666667" maxValue="76966" count="25">
        <n v="13913.4666666667"/>
        <n v="14374.6666666667"/>
        <n v="15363.3333333333"/>
        <n v="17831.7333333333"/>
        <n v="17984"/>
        <n v="18181.0666666667"/>
        <n v="18407.6666666667"/>
        <n v="18949"/>
        <n v="20432"/>
        <n v="21106.6666666667"/>
        <n v="22409.3333333333"/>
        <n v="23460.6666666667"/>
        <n v="26583.3333333333"/>
        <n v="27776"/>
        <n v="28494"/>
        <n v="29125.6666666667"/>
        <n v="29365"/>
        <n v="37999.6666666667"/>
        <n v="38133"/>
        <n v="38300"/>
        <n v="39310"/>
        <n v="46046"/>
        <n v="50036"/>
        <n v="62790"/>
        <n v="76966"/>
      </sharedItems>
    </cacheField>
    <cacheField name="Number of days leave taken" numFmtId="0">
      <sharedItems containsSemiMixedTypes="0" containsString="0" containsNumber="1" containsInteger="1" minValue="0" maxValue="10" count="11">
        <n v="0"/>
        <n v="1"/>
        <n v="2"/>
        <n v="3"/>
        <n v="4"/>
        <n v="5"/>
        <n v="6"/>
        <n v="7"/>
        <n v="8"/>
        <n v="9"/>
        <n v="10"/>
      </sharedItems>
    </cacheField>
    <cacheField name="Basic Pa (BP)" numFmtId="0">
      <sharedItems containsSemiMixedTypes="0" containsString="0" containsNumber="1" containsInteger="1" minValue="11800" maxValue="54000" count="20">
        <n v="11800"/>
        <n v="13600"/>
        <n v="15000"/>
        <n v="15400"/>
        <n v="16000"/>
        <n v="17000"/>
        <n v="17200"/>
        <n v="18000"/>
        <n v="19000"/>
        <n v="20500"/>
        <n v="21000"/>
        <n v="22000"/>
        <n v="24000"/>
        <n v="25000"/>
        <n v="27000"/>
        <n v="29000"/>
        <n v="32000"/>
        <n v="37000"/>
        <n v="43000"/>
        <n v="54000"/>
      </sharedItems>
    </cacheField>
    <cacheField name="Travelling Allowance (TA)" numFmtId="0">
      <sharedItems containsSemiMixedTypes="0" containsString="0" containsNumber="1" containsInteger="1" minValue="1770" maxValue="8100" count="20">
        <n v="1770"/>
        <n v="2040"/>
        <n v="2250"/>
        <n v="2310"/>
        <n v="2400"/>
        <n v="2550"/>
        <n v="2580"/>
        <n v="2700"/>
        <n v="2850"/>
        <n v="3075"/>
        <n v="3150"/>
        <n v="3300"/>
        <n v="3600"/>
        <n v="3750"/>
        <n v="4050"/>
        <n v="4350"/>
        <n v="4800"/>
        <n v="5550"/>
        <n v="6450"/>
        <n v="8100"/>
      </sharedItems>
    </cacheField>
    <cacheField name="Dearness Allowance (DA)" numFmtId="0">
      <sharedItems containsSemiMixedTypes="0" containsString="0" containsNumber="1" containsInteger="1" minValue="5900" maxValue="27000" count="20">
        <n v="5900"/>
        <n v="6800"/>
        <n v="7500"/>
        <n v="7700"/>
        <n v="8000"/>
        <n v="8500"/>
        <n v="8600"/>
        <n v="9000"/>
        <n v="9500"/>
        <n v="10250"/>
        <n v="10500"/>
        <n v="11000"/>
        <n v="12000"/>
        <n v="12500"/>
        <n v="13500"/>
        <n v="14500"/>
        <n v="16000"/>
        <n v="18500"/>
        <n v="21500"/>
        <n v="27000"/>
      </sharedItems>
    </cacheField>
    <cacheField name="House Rent Allowance (HRA)" numFmtId="0">
      <sharedItems containsSemiMixedTypes="0" containsString="0" containsNumber="1" containsInteger="1" minValue="590" maxValue="2700" count="20">
        <n v="590"/>
        <n v="680"/>
        <n v="750"/>
        <n v="770"/>
        <n v="800"/>
        <n v="850"/>
        <n v="860"/>
        <n v="900"/>
        <n v="950"/>
        <n v="1025"/>
        <n v="1050"/>
        <n v="1100"/>
        <n v="1200"/>
        <n v="1250"/>
        <n v="1350"/>
        <n v="1450"/>
        <n v="1600"/>
        <n v="1850"/>
        <n v="2150"/>
        <n v="2700"/>
      </sharedItems>
    </cacheField>
    <cacheField name="Income Tax (IT)" numFmtId="0">
      <sharedItems containsSemiMixedTypes="0" containsString="0" containsNumber="1" containsInteger="1" minValue="2006" maxValue="9180" count="20">
        <n v="2006"/>
        <n v="2312"/>
        <n v="2550"/>
        <n v="2618"/>
        <n v="2720"/>
        <n v="2890"/>
        <n v="2924"/>
        <n v="3060"/>
        <n v="3230"/>
        <n v="3485"/>
        <n v="3570"/>
        <n v="3740"/>
        <n v="4080"/>
        <n v="4250"/>
        <n v="4590"/>
        <n v="4930"/>
        <n v="5440"/>
        <n v="6290"/>
        <n v="7310"/>
        <n v="9180"/>
      </sharedItems>
    </cacheField>
    <cacheField name="Provident Fund (PF)" numFmtId="0">
      <sharedItems containsSemiMixedTypes="0" containsString="0" containsNumber="1" containsInteger="1" minValue="2000" maxValue="3000" count="2">
        <n v="2000"/>
        <n v="3000"/>
      </sharedItems>
    </cacheField>
    <cacheField name="Gross Salary" numFmtId="0">
      <sharedItems containsSemiMixedTypes="0" containsString="0" containsNumber="1" containsInteger="1" minValue="16054" maxValue="79620" count="20">
        <n v="16054"/>
        <n v="18808"/>
        <n v="20950"/>
        <n v="21562"/>
        <n v="22480"/>
        <n v="24010"/>
        <n v="24316"/>
        <n v="25540"/>
        <n v="27070"/>
        <n v="29365"/>
        <n v="30130"/>
        <n v="31660"/>
        <n v="34720"/>
        <n v="36250"/>
        <n v="39310"/>
        <n v="42370"/>
        <n v="45960"/>
        <n v="53610"/>
        <n v="62790"/>
        <n v="79620"/>
      </sharedItems>
    </cacheField>
  </cacheFields>
</pivotCacheDefinition>
</file>

<file path=xl/pivotCache/pivotCacheDefinition6.xml><?xml version="1.0" encoding="utf-8"?>
<pivotCacheDefinition xmlns="http://schemas.openxmlformats.org/spreadsheetml/2006/main" xmlns:r="http://schemas.openxmlformats.org/officeDocument/2006/relationships" r:id="rId1" recordCount="25" createdVersion="3">
  <cacheSource type="worksheet">
    <worksheetSource ref="A3:R28" sheet="Jun"/>
  </cacheSource>
  <cacheFields count="18">
    <cacheField name="Sr. No." numFmtId="0">
      <sharedItems containsSemiMixedTypes="0" containsString="0" containsNumber="1" containsInteger="1" minValue="1" maxValue="25" count="25">
        <n v="1"/>
        <n v="2"/>
        <n v="3"/>
        <n v="4"/>
        <n v="5"/>
        <n v="6"/>
        <n v="7"/>
        <n v="8"/>
        <n v="9"/>
        <n v="10"/>
        <n v="11"/>
        <n v="12"/>
        <n v="13"/>
        <n v="14"/>
        <n v="15"/>
        <n v="16"/>
        <n v="17"/>
        <n v="18"/>
        <n v="19"/>
        <n v="20"/>
        <n v="21"/>
        <n v="22"/>
        <n v="23"/>
        <n v="24"/>
        <n v="25"/>
      </sharedItems>
    </cacheField>
    <cacheField name="Emp. Code" numFmtId="0">
      <sharedItems count="25">
        <s v="MW01"/>
        <s v="MW02"/>
        <s v="MW03"/>
        <s v="MW04"/>
        <s v="MW05"/>
        <s v="MW06"/>
        <s v="MW07"/>
        <s v="MW08"/>
        <s v="MW09"/>
        <s v="MW10"/>
        <s v="MW11"/>
        <s v="MW12"/>
        <s v="MW13"/>
        <s v="MW14"/>
        <s v="MW15"/>
        <s v="MW16"/>
        <s v="MW17"/>
        <s v="MW18"/>
        <s v="MW19"/>
        <s v="MW20"/>
        <s v="MW21"/>
        <s v="MW22"/>
        <s v="MW23"/>
        <s v="MW24"/>
        <s v="MW25"/>
      </sharedItems>
    </cacheField>
    <cacheField name="Employee Name" numFmtId="0">
      <sharedItems count="25">
        <s v="Astha Puri"/>
        <s v="Bijal Pande"/>
        <s v="Chirag Sharma"/>
        <s v="Divya Soni"/>
        <s v="Erum Rastogi"/>
        <s v="Farhan Patel"/>
        <s v="Geet Sahu"/>
        <s v="Himesh Surya"/>
        <s v="Imran Abha"/>
        <s v="Indira"/>
        <s v="Jitendra Pande"/>
        <s v="Kailash Rane"/>
        <s v="Luv Patel"/>
        <s v="Manoj Bhide"/>
        <s v="Nancy Pastor"/>
        <s v="Omar Shaikh"/>
        <s v="Preetam Chavla"/>
        <s v="Raghu"/>
        <s v="Ram Vihaan"/>
        <s v="Shane"/>
        <s v="Sharadhi"/>
        <s v="Sunil Upadhay"/>
        <s v="Supriya"/>
        <s v="Tirth Chobe"/>
        <s v="Umesh Bajrang"/>
      </sharedItems>
    </cacheField>
    <cacheField name="Date of Joining" numFmtId="0">
      <sharedItems containsSemiMixedTypes="0" containsString="0" containsNumber="1" containsInteger="1" minValue="37937" maxValue="41255" count="5">
        <n v="37937"/>
        <n v="40461"/>
        <n v="40535"/>
        <n v="40858"/>
        <n v="41255"/>
      </sharedItems>
    </cacheField>
    <cacheField name="Designation" numFmtId="0">
      <sharedItems count="10">
        <s v="Delivery Boy"/>
        <s v="Developer"/>
        <s v="Graphic Designer"/>
        <s v="HR Head"/>
        <s v="Jr. Accountant"/>
        <s v="Manager"/>
        <s v="Office Admin"/>
        <s v="Peon"/>
        <s v="Sr. Accountant"/>
        <s v="Sr. Developer"/>
      </sharedItems>
    </cacheField>
    <cacheField name="Department" numFmtId="0">
      <sharedItems count="8">
        <s v="Administration"/>
        <s v="Development"/>
        <s v="Finance"/>
        <s v="HR"/>
        <s v="Marketing"/>
        <s v="Quality Control"/>
        <s v="R&amp;D"/>
        <s v="Sales"/>
      </sharedItems>
    </cacheField>
    <cacheField name="City" numFmtId="0">
      <sharedItems count="18">
        <s v="Ahmedabad"/>
        <s v="Bangalore"/>
        <s v="Bhopal"/>
        <s v="Chennai"/>
        <s v="Honnavar"/>
        <s v="Hyderabad"/>
        <s v="Indore"/>
        <s v="Jaipur"/>
        <s v="Kanpur"/>
        <s v="Kolkata"/>
        <s v="Lucknow"/>
        <s v="Mangalore"/>
        <s v="Mumbai"/>
        <s v="Nagpur"/>
        <s v="Pune"/>
        <s v="Surat"/>
        <s v="Thane"/>
        <s v="Udupi"/>
      </sharedItems>
    </cacheField>
    <cacheField name="State" numFmtId="0">
      <sharedItems count="9">
        <s v=" Gujarat"/>
        <s v=" Karnataka"/>
        <s v=" Madhya Pradesh"/>
        <s v=" Maharashtra"/>
        <s v=" Rajasthan"/>
        <s v=" Tamil Nadu"/>
        <s v=" Telangana"/>
        <s v=" Uttar Pradesh"/>
        <s v=" West Bengal"/>
      </sharedItems>
    </cacheField>
    <cacheField name="Gender" numFmtId="0">
      <sharedItems count="2">
        <s v="Female"/>
        <s v="Male"/>
      </sharedItems>
    </cacheField>
    <cacheField name="Net Pay (NP)" numFmtId="0">
      <sharedItems containsSemiMixedTypes="0" containsString="0" containsNumber="1" minValue="13378.3333333333" maxValue="66350" count="25">
        <n v="13378.3333333333"/>
        <n v="15046.4"/>
        <n v="16760"/>
        <n v="17607.3333333333"/>
        <n v="17878"/>
        <n v="17984"/>
        <n v="18949"/>
        <n v="19405.8"/>
        <n v="19452.8"/>
        <n v="20808.6666666667"/>
        <n v="21106.6666666667"/>
        <n v="22162"/>
        <n v="22558.3333333333"/>
        <n v="24470.8333333333"/>
        <n v="26112.6666666667"/>
        <n v="26618.6666666667"/>
        <n v="27517"/>
        <n v="32172"/>
        <n v="32758.3333333333"/>
        <n v="33833.3333333333"/>
        <n v="35740"/>
        <n v="39545.3333333333"/>
        <n v="43953"/>
        <n v="54418"/>
        <n v="66350"/>
      </sharedItems>
    </cacheField>
    <cacheField name="Number of days leave taken" numFmtId="0">
      <sharedItems containsSemiMixedTypes="0" containsString="0" containsNumber="1" containsInteger="1" minValue="2" maxValue="10" count="9">
        <n v="2"/>
        <n v="3"/>
        <n v="4"/>
        <n v="5"/>
        <n v="6"/>
        <n v="7"/>
        <n v="8"/>
        <n v="9"/>
        <n v="10"/>
      </sharedItems>
    </cacheField>
    <cacheField name="Basic Pa (BP)" numFmtId="0">
      <sharedItems containsSemiMixedTypes="0" containsString="0" containsNumber="1" containsInteger="1" minValue="11800" maxValue="54000" count="20">
        <n v="11800"/>
        <n v="13600"/>
        <n v="15000"/>
        <n v="15400"/>
        <n v="16000"/>
        <n v="17000"/>
        <n v="17200"/>
        <n v="18000"/>
        <n v="19000"/>
        <n v="20500"/>
        <n v="21000"/>
        <n v="22000"/>
        <n v="24000"/>
        <n v="25000"/>
        <n v="27000"/>
        <n v="29000"/>
        <n v="32000"/>
        <n v="37000"/>
        <n v="43000"/>
        <n v="54000"/>
      </sharedItems>
    </cacheField>
    <cacheField name="Travelling Allowance (TA)" numFmtId="0">
      <sharedItems containsSemiMixedTypes="0" containsString="0" containsNumber="1" containsInteger="1" minValue="1770" maxValue="8100" count="20">
        <n v="1770"/>
        <n v="2040"/>
        <n v="2250"/>
        <n v="2310"/>
        <n v="2400"/>
        <n v="2550"/>
        <n v="2580"/>
        <n v="2700"/>
        <n v="2850"/>
        <n v="3075"/>
        <n v="3150"/>
        <n v="3300"/>
        <n v="3600"/>
        <n v="3750"/>
        <n v="4050"/>
        <n v="4350"/>
        <n v="4800"/>
        <n v="5550"/>
        <n v="6450"/>
        <n v="8100"/>
      </sharedItems>
    </cacheField>
    <cacheField name="Dearness Allowance (DA)" numFmtId="0">
      <sharedItems containsSemiMixedTypes="0" containsString="0" containsNumber="1" containsInteger="1" minValue="5900" maxValue="27000" count="20">
        <n v="5900"/>
        <n v="6800"/>
        <n v="7500"/>
        <n v="7700"/>
        <n v="8000"/>
        <n v="8500"/>
        <n v="8600"/>
        <n v="9000"/>
        <n v="9500"/>
        <n v="10250"/>
        <n v="10500"/>
        <n v="11000"/>
        <n v="12000"/>
        <n v="12500"/>
        <n v="13500"/>
        <n v="14500"/>
        <n v="16000"/>
        <n v="18500"/>
        <n v="21500"/>
        <n v="27000"/>
      </sharedItems>
    </cacheField>
    <cacheField name="House Rent Allowance (HRA)" numFmtId="0">
      <sharedItems containsSemiMixedTypes="0" containsString="0" containsNumber="1" containsInteger="1" minValue="590" maxValue="2700" count="20">
        <n v="590"/>
        <n v="680"/>
        <n v="750"/>
        <n v="770"/>
        <n v="800"/>
        <n v="850"/>
        <n v="860"/>
        <n v="900"/>
        <n v="950"/>
        <n v="1025"/>
        <n v="1050"/>
        <n v="1100"/>
        <n v="1200"/>
        <n v="1250"/>
        <n v="1350"/>
        <n v="1450"/>
        <n v="1600"/>
        <n v="1850"/>
        <n v="2150"/>
        <n v="2700"/>
      </sharedItems>
    </cacheField>
    <cacheField name="Income Tax (IT)" numFmtId="0">
      <sharedItems containsSemiMixedTypes="0" containsString="0" containsNumber="1" containsInteger="1" minValue="2006" maxValue="9180" count="20">
        <n v="2006"/>
        <n v="2312"/>
        <n v="2550"/>
        <n v="2618"/>
        <n v="2720"/>
        <n v="2890"/>
        <n v="2924"/>
        <n v="3060"/>
        <n v="3230"/>
        <n v="3485"/>
        <n v="3570"/>
        <n v="3740"/>
        <n v="4080"/>
        <n v="4250"/>
        <n v="4590"/>
        <n v="4930"/>
        <n v="5440"/>
        <n v="6290"/>
        <n v="7310"/>
        <n v="9180"/>
      </sharedItems>
    </cacheField>
    <cacheField name="Provident Fund (PF)" numFmtId="0">
      <sharedItems containsSemiMixedTypes="0" containsString="0" containsNumber="1" containsInteger="1" minValue="2000" maxValue="3000" count="2">
        <n v="2000"/>
        <n v="3000"/>
      </sharedItems>
    </cacheField>
    <cacheField name="Gross Salary" numFmtId="0">
      <sharedItems containsSemiMixedTypes="0" containsString="0" containsNumber="1" containsInteger="1" minValue="16054" maxValue="79620" count="20">
        <n v="16054"/>
        <n v="18808"/>
        <n v="20950"/>
        <n v="21562"/>
        <n v="22480"/>
        <n v="24010"/>
        <n v="24316"/>
        <n v="25540"/>
        <n v="27070"/>
        <n v="29365"/>
        <n v="30130"/>
        <n v="31660"/>
        <n v="34720"/>
        <n v="36250"/>
        <n v="39310"/>
        <n v="42370"/>
        <n v="45960"/>
        <n v="53610"/>
        <n v="62790"/>
        <n v="79620"/>
      </sharedItems>
    </cacheField>
  </cacheFields>
</pivotCacheDefinition>
</file>

<file path=xl/pivotCache/pivotCacheDefinition7.xml><?xml version="1.0" encoding="utf-8"?>
<pivotCacheDefinition xmlns="http://schemas.openxmlformats.org/spreadsheetml/2006/main" xmlns:r="http://schemas.openxmlformats.org/officeDocument/2006/relationships" r:id="rId1" recordCount="25" createdVersion="3">
  <cacheSource type="worksheet">
    <worksheetSource ref="A3:R28" sheet="May"/>
  </cacheSource>
  <cacheFields count="18">
    <cacheField name="Sr. No." numFmtId="0">
      <sharedItems containsSemiMixedTypes="0" containsString="0" containsNumber="1" containsInteger="1" minValue="1" maxValue="25" count="25">
        <n v="1"/>
        <n v="2"/>
        <n v="3"/>
        <n v="4"/>
        <n v="5"/>
        <n v="6"/>
        <n v="7"/>
        <n v="8"/>
        <n v="9"/>
        <n v="10"/>
        <n v="11"/>
        <n v="12"/>
        <n v="13"/>
        <n v="14"/>
        <n v="15"/>
        <n v="16"/>
        <n v="17"/>
        <n v="18"/>
        <n v="19"/>
        <n v="20"/>
        <n v="21"/>
        <n v="22"/>
        <n v="23"/>
        <n v="24"/>
        <n v="25"/>
      </sharedItems>
    </cacheField>
    <cacheField name="Emp. Code" numFmtId="0">
      <sharedItems count="25">
        <s v="MW01"/>
        <s v="MW02"/>
        <s v="MW03"/>
        <s v="MW04"/>
        <s v="MW05"/>
        <s v="MW06"/>
        <s v="MW07"/>
        <s v="MW08"/>
        <s v="MW09"/>
        <s v="MW10"/>
        <s v="MW11"/>
        <s v="MW12"/>
        <s v="MW13"/>
        <s v="MW14"/>
        <s v="MW15"/>
        <s v="MW16"/>
        <s v="MW17"/>
        <s v="MW18"/>
        <s v="MW19"/>
        <s v="MW20"/>
        <s v="MW21"/>
        <s v="MW22"/>
        <s v="MW23"/>
        <s v="MW24"/>
        <s v="MW25"/>
      </sharedItems>
    </cacheField>
    <cacheField name="Employee Name" numFmtId="0">
      <sharedItems count="25">
        <s v="Astha Puri"/>
        <s v="Bijal Pande"/>
        <s v="Chirag Sharma"/>
        <s v="Divya Soni"/>
        <s v="Erum Rastogi"/>
        <s v="Farhan Patel"/>
        <s v="Geet Sahu"/>
        <s v="Himesh Surya"/>
        <s v="Imran Abha"/>
        <s v="Indira"/>
        <s v="Jitendra Pande"/>
        <s v="Kailash Rane"/>
        <s v="Luv Patel"/>
        <s v="Manoj Bhide"/>
        <s v="Nancy Pastor"/>
        <s v="Omar Shaikh"/>
        <s v="Preetam Chavla"/>
        <s v="Raghu"/>
        <s v="Ram Vihaan"/>
        <s v="Shane"/>
        <s v="Sharadhi"/>
        <s v="Sunil Upadhay"/>
        <s v="Supriya"/>
        <s v="Tirth Chobe"/>
        <s v="Umesh Bajrang"/>
      </sharedItems>
    </cacheField>
    <cacheField name="Date of Joining" numFmtId="0">
      <sharedItems containsSemiMixedTypes="0" containsString="0" containsNumber="1" containsInteger="1" minValue="37937" maxValue="41255" count="5">
        <n v="37937"/>
        <n v="40461"/>
        <n v="40535"/>
        <n v="40858"/>
        <n v="41255"/>
      </sharedItems>
    </cacheField>
    <cacheField name="Designation" numFmtId="0">
      <sharedItems count="10">
        <s v="Delivery Boy"/>
        <s v="Developer"/>
        <s v="Graphic Designer"/>
        <s v="HR Head"/>
        <s v="Jr. Accountant"/>
        <s v="Manager"/>
        <s v="Office Admin"/>
        <s v="Peon"/>
        <s v="Sr. Accountant"/>
        <s v="Sr. Developer"/>
      </sharedItems>
    </cacheField>
    <cacheField name="Department" numFmtId="0">
      <sharedItems count="8">
        <s v="Administration"/>
        <s v="Development"/>
        <s v="Finance"/>
        <s v="HR"/>
        <s v="Marketing"/>
        <s v="Quality Control"/>
        <s v="R&amp;D"/>
        <s v="Sales"/>
      </sharedItems>
    </cacheField>
    <cacheField name="City" numFmtId="0">
      <sharedItems count="18">
        <s v="Ahmedabad"/>
        <s v="Bangalore"/>
        <s v="Bhopal"/>
        <s v="Chennai"/>
        <s v="Honnavar"/>
        <s v="Hyderabad"/>
        <s v="Indore"/>
        <s v="Jaipur"/>
        <s v="Kanpur"/>
        <s v="Kolkata"/>
        <s v="Lucknow"/>
        <s v="Mangalore"/>
        <s v="Mumbai"/>
        <s v="Nagpur"/>
        <s v="Pune"/>
        <s v="Surat"/>
        <s v="Thane"/>
        <s v="Udupi"/>
      </sharedItems>
    </cacheField>
    <cacheField name="State" numFmtId="0">
      <sharedItems count="9">
        <s v=" Gujarat"/>
        <s v=" Karnataka"/>
        <s v=" Madhya Pradesh"/>
        <s v=" Maharashtra"/>
        <s v=" Rajasthan"/>
        <s v=" Tamil Nadu"/>
        <s v=" Telangana"/>
        <s v=" Uttar Pradesh"/>
        <s v=" West Bengal"/>
      </sharedItems>
    </cacheField>
    <cacheField name="Gender" numFmtId="0">
      <sharedItems count="2">
        <s v="Female"/>
        <s v="Male"/>
      </sharedItems>
    </cacheField>
    <cacheField name="Net Pay (NP)" numFmtId="0">
      <sharedItems containsSemiMixedTypes="0" containsString="0" containsNumber="1" minValue="13464.6451612903" maxValue="79620" count="24">
        <n v="13464.6451612903"/>
        <n v="16895.1612903226"/>
        <n v="18808"/>
        <n v="19579.3548387097"/>
        <n v="20596.7741935484"/>
        <n v="21562"/>
        <n v="21686.4516129032"/>
        <n v="23489.6774193548"/>
        <n v="23531.6129032258"/>
        <n v="23577.0967741936"/>
        <n v="24010"/>
        <n v="25575.9677419355"/>
        <n v="27070"/>
        <n v="27214.1935483871"/>
        <n v="28596.1290322581"/>
        <n v="31360"/>
        <n v="32802.5806451613"/>
        <n v="32969.6774193548"/>
        <n v="36250"/>
        <n v="40029.6774193548"/>
        <n v="43233.8709677419"/>
        <n v="52662.5806451613"/>
        <n v="54688.064516129"/>
        <n v="79620"/>
      </sharedItems>
    </cacheField>
    <cacheField name="Number of days leave taken" numFmtId="0">
      <sharedItems containsSemiMixedTypes="0" containsString="0" containsNumber="1" containsInteger="1" minValue="0" maxValue="10" count="10">
        <n v="0"/>
        <n v="1"/>
        <n v="2"/>
        <n v="3"/>
        <n v="5"/>
        <n v="6"/>
        <n v="7"/>
        <n v="8"/>
        <n v="9"/>
        <n v="10"/>
      </sharedItems>
    </cacheField>
    <cacheField name="Basic Pa (BP)" numFmtId="0">
      <sharedItems containsSemiMixedTypes="0" containsString="0" containsNumber="1" containsInteger="1" minValue="11800" maxValue="54000" count="20">
        <n v="11800"/>
        <n v="13600"/>
        <n v="15000"/>
        <n v="15400"/>
        <n v="16000"/>
        <n v="17000"/>
        <n v="17200"/>
        <n v="18000"/>
        <n v="19000"/>
        <n v="20500"/>
        <n v="21000"/>
        <n v="22000"/>
        <n v="24000"/>
        <n v="25000"/>
        <n v="27000"/>
        <n v="29000"/>
        <n v="32000"/>
        <n v="37000"/>
        <n v="43000"/>
        <n v="54000"/>
      </sharedItems>
    </cacheField>
    <cacheField name="Travelling Allowance (TA)" numFmtId="0">
      <sharedItems containsSemiMixedTypes="0" containsString="0" containsNumber="1" containsInteger="1" minValue="1770" maxValue="8100" count="20">
        <n v="1770"/>
        <n v="2040"/>
        <n v="2250"/>
        <n v="2310"/>
        <n v="2400"/>
        <n v="2550"/>
        <n v="2580"/>
        <n v="2700"/>
        <n v="2850"/>
        <n v="3075"/>
        <n v="3150"/>
        <n v="3300"/>
        <n v="3600"/>
        <n v="3750"/>
        <n v="4050"/>
        <n v="4350"/>
        <n v="4800"/>
        <n v="5550"/>
        <n v="6450"/>
        <n v="8100"/>
      </sharedItems>
    </cacheField>
    <cacheField name="Dearness Allowance (DA)" numFmtId="0">
      <sharedItems containsSemiMixedTypes="0" containsString="0" containsNumber="1" containsInteger="1" minValue="5900" maxValue="27000" count="20">
        <n v="5900"/>
        <n v="6800"/>
        <n v="7500"/>
        <n v="7700"/>
        <n v="8000"/>
        <n v="8500"/>
        <n v="8600"/>
        <n v="9000"/>
        <n v="9500"/>
        <n v="10250"/>
        <n v="10500"/>
        <n v="11000"/>
        <n v="12000"/>
        <n v="12500"/>
        <n v="13500"/>
        <n v="14500"/>
        <n v="16000"/>
        <n v="18500"/>
        <n v="21500"/>
        <n v="27000"/>
      </sharedItems>
    </cacheField>
    <cacheField name="House Rent Allowance (HRA)" numFmtId="0">
      <sharedItems containsSemiMixedTypes="0" containsString="0" containsNumber="1" containsInteger="1" minValue="590" maxValue="2700" count="20">
        <n v="590"/>
        <n v="680"/>
        <n v="750"/>
        <n v="770"/>
        <n v="800"/>
        <n v="850"/>
        <n v="860"/>
        <n v="900"/>
        <n v="950"/>
        <n v="1025"/>
        <n v="1050"/>
        <n v="1100"/>
        <n v="1200"/>
        <n v="1250"/>
        <n v="1350"/>
        <n v="1450"/>
        <n v="1600"/>
        <n v="1850"/>
        <n v="2150"/>
        <n v="2700"/>
      </sharedItems>
    </cacheField>
    <cacheField name="Income Tax (IT)" numFmtId="0">
      <sharedItems containsSemiMixedTypes="0" containsString="0" containsNumber="1" containsInteger="1" minValue="2006" maxValue="9180" count="20">
        <n v="2006"/>
        <n v="2312"/>
        <n v="2550"/>
        <n v="2618"/>
        <n v="2720"/>
        <n v="2890"/>
        <n v="2924"/>
        <n v="3060"/>
        <n v="3230"/>
        <n v="3485"/>
        <n v="3570"/>
        <n v="3740"/>
        <n v="4080"/>
        <n v="4250"/>
        <n v="4590"/>
        <n v="4930"/>
        <n v="5440"/>
        <n v="6290"/>
        <n v="7310"/>
        <n v="9180"/>
      </sharedItems>
    </cacheField>
    <cacheField name="Provident Fund (PF)" numFmtId="0">
      <sharedItems containsSemiMixedTypes="0" containsString="0" containsNumber="1" containsInteger="1" minValue="2000" maxValue="3000" count="2">
        <n v="2000"/>
        <n v="3000"/>
      </sharedItems>
    </cacheField>
    <cacheField name="Gross Salary" numFmtId="0">
      <sharedItems containsSemiMixedTypes="0" containsString="0" containsNumber="1" containsInteger="1" minValue="16054" maxValue="79620" count="20">
        <n v="16054"/>
        <n v="18808"/>
        <n v="20950"/>
        <n v="21562"/>
        <n v="22480"/>
        <n v="24010"/>
        <n v="24316"/>
        <n v="25540"/>
        <n v="27070"/>
        <n v="29365"/>
        <n v="30130"/>
        <n v="31660"/>
        <n v="34720"/>
        <n v="36250"/>
        <n v="39310"/>
        <n v="42370"/>
        <n v="45960"/>
        <n v="53610"/>
        <n v="62790"/>
        <n v="79620"/>
      </sharedItems>
    </cacheField>
  </cacheFields>
</pivotCacheDefinition>
</file>

<file path=xl/pivotCache/pivotCacheDefinition8.xml><?xml version="1.0" encoding="utf-8"?>
<pivotCacheDefinition xmlns="http://schemas.openxmlformats.org/spreadsheetml/2006/main" xmlns:r="http://schemas.openxmlformats.org/officeDocument/2006/relationships" r:id="rId1" recordCount="25" createdVersion="3">
  <cacheSource type="worksheet">
    <worksheetSource ref="A3:R28" sheet="Feb"/>
  </cacheSource>
  <cacheFields count="18">
    <cacheField name="Sr. No." numFmtId="0">
      <sharedItems containsSemiMixedTypes="0" containsString="0" containsNumber="1" containsInteger="1" minValue="1" maxValue="25" count="25">
        <n v="1"/>
        <n v="2"/>
        <n v="3"/>
        <n v="4"/>
        <n v="5"/>
        <n v="6"/>
        <n v="7"/>
        <n v="8"/>
        <n v="9"/>
        <n v="10"/>
        <n v="11"/>
        <n v="12"/>
        <n v="13"/>
        <n v="14"/>
        <n v="15"/>
        <n v="16"/>
        <n v="17"/>
        <n v="18"/>
        <n v="19"/>
        <n v="20"/>
        <n v="21"/>
        <n v="22"/>
        <n v="23"/>
        <n v="24"/>
        <n v="25"/>
      </sharedItems>
    </cacheField>
    <cacheField name="Emp. Code" numFmtId="0">
      <sharedItems count="25">
        <s v="MW01"/>
        <s v="MW02"/>
        <s v="MW03"/>
        <s v="MW04"/>
        <s v="MW05"/>
        <s v="MW06"/>
        <s v="MW07"/>
        <s v="MW08"/>
        <s v="MW09"/>
        <s v="MW10"/>
        <s v="MW11"/>
        <s v="MW12"/>
        <s v="MW13"/>
        <s v="MW14"/>
        <s v="MW15"/>
        <s v="MW16"/>
        <s v="MW17"/>
        <s v="MW18"/>
        <s v="MW19"/>
        <s v="MW20"/>
        <s v="MW21"/>
        <s v="MW22"/>
        <s v="MW23"/>
        <s v="MW24"/>
        <s v="MW25"/>
      </sharedItems>
    </cacheField>
    <cacheField name="Employee Name" numFmtId="0">
      <sharedItems count="25">
        <s v="Astha Puri"/>
        <s v="Bijal Pande"/>
        <s v="Chirag Sharma"/>
        <s v="Divya Soni"/>
        <s v="Erum Rastogi"/>
        <s v="Farhan Patel"/>
        <s v="Geet Sahu"/>
        <s v="Himesh Surya"/>
        <s v="Imran Abha"/>
        <s v="Indira"/>
        <s v="Jitendra Pande"/>
        <s v="Kailash Rane"/>
        <s v="Luv Patel"/>
        <s v="Manoj Bhide"/>
        <s v="Nancy Pastor"/>
        <s v="Omar Shaikh"/>
        <s v="Preetam Chavla"/>
        <s v="Raghu"/>
        <s v="Ram Vihaan"/>
        <s v="Shane"/>
        <s v="Sharadhi"/>
        <s v="Sunil Upadhay"/>
        <s v="Supriya"/>
        <s v="Tirth Chobe"/>
        <s v="Umesh Bajrang"/>
      </sharedItems>
    </cacheField>
    <cacheField name="Date of Joining" numFmtId="0">
      <sharedItems containsSemiMixedTypes="0" containsString="0" containsNumber="1" containsInteger="1" minValue="37937" maxValue="41255" count="5">
        <n v="37937"/>
        <n v="40461"/>
        <n v="40535"/>
        <n v="40858"/>
        <n v="41255"/>
      </sharedItems>
    </cacheField>
    <cacheField name="Designation" numFmtId="0">
      <sharedItems count="10">
        <s v="Delivery Boy"/>
        <s v="Developer"/>
        <s v="Graphic Designer"/>
        <s v="HR Head"/>
        <s v="Jr. Accountant"/>
        <s v="Manager"/>
        <s v="Office Admin"/>
        <s v="Peon"/>
        <s v="Sr. Accountant"/>
        <s v="Sr. Developer"/>
      </sharedItems>
    </cacheField>
    <cacheField name="Department" numFmtId="0">
      <sharedItems count="8">
        <s v="Administration"/>
        <s v="Development"/>
        <s v="Finance"/>
        <s v="HR"/>
        <s v="Marketing"/>
        <s v="Quality Control"/>
        <s v="R&amp;D"/>
        <s v="Sales"/>
      </sharedItems>
    </cacheField>
    <cacheField name="City" numFmtId="0">
      <sharedItems count="18">
        <s v="Ahmedabad"/>
        <s v="Bangalore"/>
        <s v="Bhopal"/>
        <s v="Chennai"/>
        <s v="Honnavar"/>
        <s v="Hyderabad"/>
        <s v="Indore"/>
        <s v="Jaipur"/>
        <s v="Kanpur"/>
        <s v="Kolkata"/>
        <s v="Lucknow"/>
        <s v="Mangalore"/>
        <s v="Mumbai"/>
        <s v="Nagpur"/>
        <s v="Pune"/>
        <s v="Surat"/>
        <s v="Thane"/>
        <s v="Udupi"/>
      </sharedItems>
    </cacheField>
    <cacheField name="State" numFmtId="0">
      <sharedItems count="9">
        <s v=" Gujarat"/>
        <s v=" Karnataka"/>
        <s v=" Madhya Pradesh"/>
        <s v=" Maharashtra"/>
        <s v=" Rajasthan"/>
        <s v=" Tamil Nadu"/>
        <s v=" Telangana"/>
        <s v=" Uttar Pradesh"/>
        <s v=" West Bengal"/>
      </sharedItems>
    </cacheField>
    <cacheField name="Gender" numFmtId="0">
      <sharedItems count="2">
        <s v="Female"/>
        <s v="Male"/>
      </sharedItems>
    </cacheField>
    <cacheField name="Net Pay (NP)" numFmtId="0">
      <sharedItems containsSemiMixedTypes="0" containsString="0" containsNumber="1" minValue="13187.2142857143" maxValue="62790" count="24">
        <n v="13187.2142857143"/>
        <n v="16121.1428571429"/>
        <n v="18242.8571428571"/>
        <n v="18865"/>
        <n v="19453.5714285714"/>
        <n v="20021.8571428571"/>
        <n v="20842.2857142857"/>
        <n v="20874.2857142857"/>
        <n v="21521.4285714286"/>
        <n v="22236.0714285714"/>
        <n v="24010"/>
        <n v="24121.25"/>
        <n v="25892.8571428571"/>
        <n v="27070"/>
        <n v="29398.5714285714"/>
        <n v="31660"/>
        <n v="32290.3571428571"/>
        <n v="34720"/>
        <n v="35098.2142857143"/>
        <n v="37752.8571428571"/>
        <n v="39343.5714285714"/>
        <n v="53610"/>
        <n v="62558.5714285714"/>
        <n v="62790"/>
      </sharedItems>
    </cacheField>
    <cacheField name="Number of days leave taken" numFmtId="0">
      <sharedItems containsSemiMixedTypes="0" containsString="0" containsNumber="1" containsInteger="1" minValue="0" maxValue="10" count="7">
        <n v="0"/>
        <n v="2"/>
        <n v="4"/>
        <n v="6"/>
        <n v="7"/>
        <n v="8"/>
        <n v="10"/>
      </sharedItems>
    </cacheField>
    <cacheField name="Basic Pa (BP)" numFmtId="0">
      <sharedItems containsSemiMixedTypes="0" containsString="0" containsNumber="1" containsInteger="1" minValue="11800" maxValue="54000" count="20">
        <n v="11800"/>
        <n v="13600"/>
        <n v="15000"/>
        <n v="15400"/>
        <n v="16000"/>
        <n v="17000"/>
        <n v="17200"/>
        <n v="18000"/>
        <n v="19000"/>
        <n v="20500"/>
        <n v="21000"/>
        <n v="22000"/>
        <n v="24000"/>
        <n v="25000"/>
        <n v="27000"/>
        <n v="29000"/>
        <n v="32000"/>
        <n v="37000"/>
        <n v="43000"/>
        <n v="54000"/>
      </sharedItems>
    </cacheField>
    <cacheField name="Travelling Allowance (TA)" numFmtId="0">
      <sharedItems containsSemiMixedTypes="0" containsString="0" containsNumber="1" containsInteger="1" minValue="1770" maxValue="8100" count="20">
        <n v="1770"/>
        <n v="2040"/>
        <n v="2250"/>
        <n v="2310"/>
        <n v="2400"/>
        <n v="2550"/>
        <n v="2580"/>
        <n v="2700"/>
        <n v="2850"/>
        <n v="3075"/>
        <n v="3150"/>
        <n v="3300"/>
        <n v="3600"/>
        <n v="3750"/>
        <n v="4050"/>
        <n v="4350"/>
        <n v="4800"/>
        <n v="5550"/>
        <n v="6450"/>
        <n v="8100"/>
      </sharedItems>
    </cacheField>
    <cacheField name="Dearness Allowance (DA)" numFmtId="0">
      <sharedItems containsSemiMixedTypes="0" containsString="0" containsNumber="1" containsInteger="1" minValue="5900" maxValue="27000" count="20">
        <n v="5900"/>
        <n v="6800"/>
        <n v="7500"/>
        <n v="7700"/>
        <n v="8000"/>
        <n v="8500"/>
        <n v="8600"/>
        <n v="9000"/>
        <n v="9500"/>
        <n v="10250"/>
        <n v="10500"/>
        <n v="11000"/>
        <n v="12000"/>
        <n v="12500"/>
        <n v="13500"/>
        <n v="14500"/>
        <n v="16000"/>
        <n v="18500"/>
        <n v="21500"/>
        <n v="27000"/>
      </sharedItems>
    </cacheField>
    <cacheField name="House Rent Allowance (HRA)" numFmtId="0">
      <sharedItems containsSemiMixedTypes="0" containsString="0" containsNumber="1" containsInteger="1" minValue="590" maxValue="2700" count="20">
        <n v="590"/>
        <n v="680"/>
        <n v="750"/>
        <n v="770"/>
        <n v="800"/>
        <n v="850"/>
        <n v="860"/>
        <n v="900"/>
        <n v="950"/>
        <n v="1025"/>
        <n v="1050"/>
        <n v="1100"/>
        <n v="1200"/>
        <n v="1250"/>
        <n v="1350"/>
        <n v="1450"/>
        <n v="1600"/>
        <n v="1850"/>
        <n v="2150"/>
        <n v="2700"/>
      </sharedItems>
    </cacheField>
    <cacheField name="Income Tax (IT)" numFmtId="0">
      <sharedItems containsSemiMixedTypes="0" containsString="0" containsNumber="1" containsInteger="1" minValue="2006" maxValue="9180" count="20">
        <n v="2006"/>
        <n v="2312"/>
        <n v="2550"/>
        <n v="2618"/>
        <n v="2720"/>
        <n v="2890"/>
        <n v="2924"/>
        <n v="3060"/>
        <n v="3230"/>
        <n v="3485"/>
        <n v="3570"/>
        <n v="3740"/>
        <n v="4080"/>
        <n v="4250"/>
        <n v="4590"/>
        <n v="4930"/>
        <n v="5440"/>
        <n v="6290"/>
        <n v="7310"/>
        <n v="9180"/>
      </sharedItems>
    </cacheField>
    <cacheField name="Provident Fund (PF)" numFmtId="0">
      <sharedItems containsSemiMixedTypes="0" containsString="0" containsNumber="1" containsInteger="1" minValue="2000" maxValue="3000" count="2">
        <n v="2000"/>
        <n v="3000"/>
      </sharedItems>
    </cacheField>
    <cacheField name="Gross Salary" numFmtId="0">
      <sharedItems containsSemiMixedTypes="0" containsString="0" containsNumber="1" containsInteger="1" minValue="16054" maxValue="79620" count="20">
        <n v="16054"/>
        <n v="18808"/>
        <n v="20950"/>
        <n v="21562"/>
        <n v="22480"/>
        <n v="24010"/>
        <n v="24316"/>
        <n v="25540"/>
        <n v="27070"/>
        <n v="29365"/>
        <n v="30130"/>
        <n v="31660"/>
        <n v="34720"/>
        <n v="36250"/>
        <n v="39310"/>
        <n v="42370"/>
        <n v="45960"/>
        <n v="53610"/>
        <n v="62790"/>
        <n v="79620"/>
      </sharedItems>
    </cacheField>
  </cacheFields>
</pivotCacheDefinition>
</file>

<file path=xl/pivotCache/pivotCacheDefinition9.xml><?xml version="1.0" encoding="utf-8"?>
<pivotCacheDefinition xmlns="http://schemas.openxmlformats.org/spreadsheetml/2006/main" xmlns:r="http://schemas.openxmlformats.org/officeDocument/2006/relationships" r:id="rId1" recordCount="25" createdVersion="3">
  <cacheSource type="worksheet">
    <worksheetSource ref="A3:R28" sheet="Aug"/>
  </cacheSource>
  <cacheFields count="18">
    <cacheField name="Sr. No." numFmtId="0">
      <sharedItems containsSemiMixedTypes="0" containsString="0" containsNumber="1" containsInteger="1" minValue="1" maxValue="25" count="25">
        <n v="1"/>
        <n v="2"/>
        <n v="3"/>
        <n v="4"/>
        <n v="5"/>
        <n v="6"/>
        <n v="7"/>
        <n v="8"/>
        <n v="9"/>
        <n v="10"/>
        <n v="11"/>
        <n v="12"/>
        <n v="13"/>
        <n v="14"/>
        <n v="15"/>
        <n v="16"/>
        <n v="17"/>
        <n v="18"/>
        <n v="19"/>
        <n v="20"/>
        <n v="21"/>
        <n v="22"/>
        <n v="23"/>
        <n v="24"/>
        <n v="25"/>
      </sharedItems>
    </cacheField>
    <cacheField name="Emp. Code" numFmtId="0">
      <sharedItems count="25">
        <s v="MW01"/>
        <s v="MW02"/>
        <s v="MW03"/>
        <s v="MW04"/>
        <s v="MW05"/>
        <s v="MW06"/>
        <s v="MW07"/>
        <s v="MW08"/>
        <s v="MW09"/>
        <s v="MW10"/>
        <s v="MW11"/>
        <s v="MW12"/>
        <s v="MW13"/>
        <s v="MW14"/>
        <s v="MW15"/>
        <s v="MW16"/>
        <s v="MW17"/>
        <s v="MW18"/>
        <s v="MW19"/>
        <s v="MW20"/>
        <s v="MW21"/>
        <s v="MW22"/>
        <s v="MW23"/>
        <s v="MW24"/>
        <s v="MW25"/>
      </sharedItems>
    </cacheField>
    <cacheField name="Employee Name" numFmtId="0">
      <sharedItems count="25">
        <s v="Astha Puri"/>
        <s v="Bijal Pande"/>
        <s v="Chirag Sharma"/>
        <s v="Divya Soni"/>
        <s v="Erum Rastogi"/>
        <s v="Farhan Patel"/>
        <s v="Geet Sahu"/>
        <s v="Himesh Surya"/>
        <s v="Imran Abha"/>
        <s v="Indira"/>
        <s v="Jitendra Pande"/>
        <s v="Kailash Rane"/>
        <s v="Luv Patel"/>
        <s v="Manoj Bhide"/>
        <s v="Nancy Pastor"/>
        <s v="Omar Shaikh"/>
        <s v="Preetam Chavla"/>
        <s v="Raghu"/>
        <s v="Ram Vihaan"/>
        <s v="Shane"/>
        <s v="Sharadhi"/>
        <s v="Sunil Upadhay"/>
        <s v="Supriya"/>
        <s v="Tirth Chobe"/>
        <s v="Umesh Bajrang"/>
      </sharedItems>
    </cacheField>
    <cacheField name="Date of Joining" numFmtId="0">
      <sharedItems containsSemiMixedTypes="0" containsString="0" containsNumber="1" containsInteger="1" minValue="37937" maxValue="41255" count="5">
        <n v="37937"/>
        <n v="40461"/>
        <n v="40535"/>
        <n v="40858"/>
        <n v="41255"/>
      </sharedItems>
    </cacheField>
    <cacheField name="Designation" numFmtId="0">
      <sharedItems count="10">
        <s v="Delivery Boy"/>
        <s v="Developer"/>
        <s v="Graphic Designer"/>
        <s v="HR Head"/>
        <s v="Jr. Accountant"/>
        <s v="Manager"/>
        <s v="Office Admin"/>
        <s v="Peon"/>
        <s v="Sr. Accountant"/>
        <s v="Sr. Developer"/>
      </sharedItems>
    </cacheField>
    <cacheField name="Department" numFmtId="0">
      <sharedItems count="8">
        <s v="Administration"/>
        <s v="Development"/>
        <s v="Finance"/>
        <s v="HR"/>
        <s v="Marketing"/>
        <s v="Quality Control"/>
        <s v="R&amp;D"/>
        <s v="Sales"/>
      </sharedItems>
    </cacheField>
    <cacheField name="City" numFmtId="0">
      <sharedItems count="18">
        <s v="Ahmedabad"/>
        <s v="Bangalore"/>
        <s v="Bhopal"/>
        <s v="Chennai"/>
        <s v="Honnavar"/>
        <s v="Hyderabad"/>
        <s v="Indore"/>
        <s v="Jaipur"/>
        <s v="Kanpur"/>
        <s v="Kolkata"/>
        <s v="Lucknow"/>
        <s v="Mangalore"/>
        <s v="Mumbai"/>
        <s v="Nagpur"/>
        <s v="Pune"/>
        <s v="Surat"/>
        <s v="Thane"/>
        <s v="Udupi"/>
      </sharedItems>
    </cacheField>
    <cacheField name="State" numFmtId="0">
      <sharedItems count="9">
        <s v=" Gujarat"/>
        <s v=" Karnataka"/>
        <s v=" Madhya Pradesh"/>
        <s v=" Maharashtra"/>
        <s v=" Rajasthan"/>
        <s v=" Tamil Nadu"/>
        <s v=" Telangana"/>
        <s v=" Uttar Pradesh"/>
        <s v=" West Bengal"/>
      </sharedItems>
    </cacheField>
    <cacheField name="Gender" numFmtId="0">
      <sharedItems count="2">
        <s v="Female"/>
        <s v="Male"/>
      </sharedItems>
    </cacheField>
    <cacheField name="Net Pay (NP)" numFmtId="0">
      <sharedItems containsSemiMixedTypes="0" containsString="0" containsNumber="1" minValue="12740.9032258065" maxValue="59072.9032258065" count="23">
        <n v="12740.9032258065"/>
        <n v="16054"/>
        <n v="18246.7741935484"/>
        <n v="18337.7419354839"/>
        <n v="18825.2903225806"/>
        <n v="19362.9032258065"/>
        <n v="19475.3548387097"/>
        <n v="20137.4193548387"/>
        <n v="20304.5161290323"/>
        <n v="20596.7741935484"/>
        <n v="21447.0967741936"/>
        <n v="23326.4516129032"/>
        <n v="25323.5483870968"/>
        <n v="27470.4838709677"/>
        <n v="30403.2258064516"/>
        <n v="30433.5483870968"/>
        <n v="31701.6129032258"/>
        <n v="34720"/>
        <n v="35536.1290322581"/>
        <n v="39775.1612903226"/>
        <n v="42994.8387096774"/>
        <n v="54688.064516129"/>
        <n v="59072.9032258065"/>
      </sharedItems>
    </cacheField>
    <cacheField name="Number of days leave taken" numFmtId="0">
      <sharedItems containsSemiMixedTypes="0" containsString="0" containsNumber="1" containsInteger="1" minValue="0" maxValue="10" count="9">
        <n v="0"/>
        <n v="2"/>
        <n v="3"/>
        <n v="4"/>
        <n v="5"/>
        <n v="6"/>
        <n v="7"/>
        <n v="8"/>
        <n v="10"/>
      </sharedItems>
    </cacheField>
    <cacheField name="Basic Pa (BP)" numFmtId="0">
      <sharedItems containsSemiMixedTypes="0" containsString="0" containsNumber="1" containsInteger="1" minValue="11800" maxValue="54000" count="20">
        <n v="11800"/>
        <n v="13600"/>
        <n v="15000"/>
        <n v="15400"/>
        <n v="16000"/>
        <n v="17000"/>
        <n v="17200"/>
        <n v="18000"/>
        <n v="19000"/>
        <n v="20500"/>
        <n v="21000"/>
        <n v="22000"/>
        <n v="24000"/>
        <n v="25000"/>
        <n v="27000"/>
        <n v="29000"/>
        <n v="32000"/>
        <n v="37000"/>
        <n v="43000"/>
        <n v="54000"/>
      </sharedItems>
    </cacheField>
    <cacheField name="Travelling Allowance (TA)" numFmtId="0">
      <sharedItems containsSemiMixedTypes="0" containsString="0" containsNumber="1" containsInteger="1" minValue="1770" maxValue="8100" count="20">
        <n v="1770"/>
        <n v="2040"/>
        <n v="2250"/>
        <n v="2310"/>
        <n v="2400"/>
        <n v="2550"/>
        <n v="2580"/>
        <n v="2700"/>
        <n v="2850"/>
        <n v="3075"/>
        <n v="3150"/>
        <n v="3300"/>
        <n v="3600"/>
        <n v="3750"/>
        <n v="4050"/>
        <n v="4350"/>
        <n v="4800"/>
        <n v="5550"/>
        <n v="6450"/>
        <n v="8100"/>
      </sharedItems>
    </cacheField>
    <cacheField name="Dearness Allowance (DA)" numFmtId="0">
      <sharedItems containsSemiMixedTypes="0" containsString="0" containsNumber="1" containsInteger="1" minValue="5900" maxValue="27000" count="20">
        <n v="5900"/>
        <n v="6800"/>
        <n v="7500"/>
        <n v="7700"/>
        <n v="8000"/>
        <n v="8500"/>
        <n v="8600"/>
        <n v="9000"/>
        <n v="9500"/>
        <n v="10250"/>
        <n v="10500"/>
        <n v="11000"/>
        <n v="12000"/>
        <n v="12500"/>
        <n v="13500"/>
        <n v="14500"/>
        <n v="16000"/>
        <n v="18500"/>
        <n v="21500"/>
        <n v="27000"/>
      </sharedItems>
    </cacheField>
    <cacheField name="House Rent Allowance (HRA)" numFmtId="0">
      <sharedItems containsSemiMixedTypes="0" containsString="0" containsNumber="1" containsInteger="1" minValue="590" maxValue="2700" count="20">
        <n v="590"/>
        <n v="680"/>
        <n v="750"/>
        <n v="770"/>
        <n v="800"/>
        <n v="850"/>
        <n v="860"/>
        <n v="900"/>
        <n v="950"/>
        <n v="1025"/>
        <n v="1050"/>
        <n v="1100"/>
        <n v="1200"/>
        <n v="1250"/>
        <n v="1350"/>
        <n v="1450"/>
        <n v="1600"/>
        <n v="1850"/>
        <n v="2150"/>
        <n v="2700"/>
      </sharedItems>
    </cacheField>
    <cacheField name="Income Tax (IT)" numFmtId="0">
      <sharedItems containsSemiMixedTypes="0" containsString="0" containsNumber="1" containsInteger="1" minValue="2006" maxValue="9180" count="20">
        <n v="2006"/>
        <n v="2312"/>
        <n v="2550"/>
        <n v="2618"/>
        <n v="2720"/>
        <n v="2890"/>
        <n v="2924"/>
        <n v="3060"/>
        <n v="3230"/>
        <n v="3485"/>
        <n v="3570"/>
        <n v="3740"/>
        <n v="4080"/>
        <n v="4250"/>
        <n v="4590"/>
        <n v="4930"/>
        <n v="5440"/>
        <n v="6290"/>
        <n v="7310"/>
        <n v="9180"/>
      </sharedItems>
    </cacheField>
    <cacheField name="Provident Fund (PF)" numFmtId="0">
      <sharedItems containsSemiMixedTypes="0" containsString="0" containsNumber="1" containsInteger="1" minValue="2000" maxValue="3000" count="2">
        <n v="2000"/>
        <n v="3000"/>
      </sharedItems>
    </cacheField>
    <cacheField name="Gross Salary" numFmtId="0">
      <sharedItems containsSemiMixedTypes="0" containsString="0" containsNumber="1" containsInteger="1" minValue="16054" maxValue="79620" count="20">
        <n v="16054"/>
        <n v="18808"/>
        <n v="20950"/>
        <n v="21562"/>
        <n v="22480"/>
        <n v="24010"/>
        <n v="24316"/>
        <n v="25540"/>
        <n v="27070"/>
        <n v="29365"/>
        <n v="30130"/>
        <n v="31660"/>
        <n v="34720"/>
        <n v="36250"/>
        <n v="39310"/>
        <n v="42370"/>
        <n v="45960"/>
        <n v="53610"/>
        <n v="62790"/>
        <n v="79620"/>
      </sharedItems>
    </cacheField>
  </cacheFields>
</pivotCacheDefinition>
</file>

<file path=xl/pivotCache/pivotCacheRecords1.xml><?xml version="1.0" encoding="utf-8"?>
<pivotCacheRecords xmlns="http://schemas.openxmlformats.org/spreadsheetml/2006/main" xmlns:r="http://schemas.openxmlformats.org/officeDocument/2006/relationships" count="25">
  <r>
    <x v="0"/>
    <x v="0"/>
    <x v="0"/>
    <x v="4"/>
    <x v="1"/>
    <x v="3"/>
    <x v="17"/>
    <x v="1"/>
    <x v="0"/>
    <x v="16"/>
    <x v="2"/>
    <x v="13"/>
    <x v="13"/>
    <x v="13"/>
    <x v="13"/>
    <x v="13"/>
    <x v="0"/>
    <x v="13"/>
  </r>
  <r>
    <x v="1"/>
    <x v="1"/>
    <x v="1"/>
    <x v="1"/>
    <x v="2"/>
    <x v="6"/>
    <x v="11"/>
    <x v="1"/>
    <x v="1"/>
    <x v="15"/>
    <x v="8"/>
    <x v="14"/>
    <x v="14"/>
    <x v="14"/>
    <x v="14"/>
    <x v="14"/>
    <x v="0"/>
    <x v="14"/>
  </r>
  <r>
    <x v="2"/>
    <x v="2"/>
    <x v="2"/>
    <x v="3"/>
    <x v="9"/>
    <x v="1"/>
    <x v="4"/>
    <x v="1"/>
    <x v="1"/>
    <x v="10"/>
    <x v="0"/>
    <x v="5"/>
    <x v="5"/>
    <x v="5"/>
    <x v="5"/>
    <x v="5"/>
    <x v="0"/>
    <x v="5"/>
  </r>
  <r>
    <x v="3"/>
    <x v="3"/>
    <x v="3"/>
    <x v="2"/>
    <x v="2"/>
    <x v="5"/>
    <x v="14"/>
    <x v="3"/>
    <x v="0"/>
    <x v="18"/>
    <x v="3"/>
    <x v="15"/>
    <x v="15"/>
    <x v="15"/>
    <x v="15"/>
    <x v="15"/>
    <x v="0"/>
    <x v="15"/>
  </r>
  <r>
    <x v="4"/>
    <x v="4"/>
    <x v="4"/>
    <x v="0"/>
    <x v="6"/>
    <x v="4"/>
    <x v="12"/>
    <x v="3"/>
    <x v="0"/>
    <x v="4"/>
    <x v="1"/>
    <x v="2"/>
    <x v="2"/>
    <x v="2"/>
    <x v="2"/>
    <x v="2"/>
    <x v="0"/>
    <x v="2"/>
  </r>
  <r>
    <x v="5"/>
    <x v="5"/>
    <x v="5"/>
    <x v="4"/>
    <x v="1"/>
    <x v="2"/>
    <x v="2"/>
    <x v="2"/>
    <x v="1"/>
    <x v="5"/>
    <x v="5"/>
    <x v="6"/>
    <x v="6"/>
    <x v="6"/>
    <x v="6"/>
    <x v="6"/>
    <x v="0"/>
    <x v="6"/>
  </r>
  <r>
    <x v="6"/>
    <x v="6"/>
    <x v="6"/>
    <x v="1"/>
    <x v="8"/>
    <x v="4"/>
    <x v="12"/>
    <x v="3"/>
    <x v="1"/>
    <x v="2"/>
    <x v="8"/>
    <x v="3"/>
    <x v="3"/>
    <x v="3"/>
    <x v="3"/>
    <x v="3"/>
    <x v="0"/>
    <x v="3"/>
  </r>
  <r>
    <x v="7"/>
    <x v="7"/>
    <x v="7"/>
    <x v="4"/>
    <x v="4"/>
    <x v="4"/>
    <x v="9"/>
    <x v="8"/>
    <x v="1"/>
    <x v="1"/>
    <x v="6"/>
    <x v="1"/>
    <x v="1"/>
    <x v="1"/>
    <x v="1"/>
    <x v="1"/>
    <x v="0"/>
    <x v="1"/>
  </r>
  <r>
    <x v="8"/>
    <x v="8"/>
    <x v="22"/>
    <x v="1"/>
    <x v="1"/>
    <x v="3"/>
    <x v="0"/>
    <x v="0"/>
    <x v="0"/>
    <x v="0"/>
    <x v="7"/>
    <x v="0"/>
    <x v="0"/>
    <x v="0"/>
    <x v="0"/>
    <x v="0"/>
    <x v="0"/>
    <x v="0"/>
  </r>
  <r>
    <x v="9"/>
    <x v="9"/>
    <x v="20"/>
    <x v="3"/>
    <x v="2"/>
    <x v="6"/>
    <x v="8"/>
    <x v="7"/>
    <x v="0"/>
    <x v="7"/>
    <x v="4"/>
    <x v="5"/>
    <x v="5"/>
    <x v="5"/>
    <x v="5"/>
    <x v="5"/>
    <x v="0"/>
    <x v="5"/>
  </r>
  <r>
    <x v="10"/>
    <x v="10"/>
    <x v="17"/>
    <x v="2"/>
    <x v="9"/>
    <x v="1"/>
    <x v="15"/>
    <x v="0"/>
    <x v="1"/>
    <x v="9"/>
    <x v="9"/>
    <x v="11"/>
    <x v="11"/>
    <x v="11"/>
    <x v="11"/>
    <x v="11"/>
    <x v="0"/>
    <x v="11"/>
  </r>
  <r>
    <x v="11"/>
    <x v="11"/>
    <x v="9"/>
    <x v="0"/>
    <x v="2"/>
    <x v="5"/>
    <x v="16"/>
    <x v="3"/>
    <x v="0"/>
    <x v="12"/>
    <x v="7"/>
    <x v="12"/>
    <x v="12"/>
    <x v="12"/>
    <x v="12"/>
    <x v="12"/>
    <x v="0"/>
    <x v="12"/>
  </r>
  <r>
    <x v="12"/>
    <x v="12"/>
    <x v="19"/>
    <x v="4"/>
    <x v="6"/>
    <x v="6"/>
    <x v="17"/>
    <x v="1"/>
    <x v="1"/>
    <x v="20"/>
    <x v="0"/>
    <x v="16"/>
    <x v="16"/>
    <x v="16"/>
    <x v="16"/>
    <x v="16"/>
    <x v="1"/>
    <x v="16"/>
  </r>
  <r>
    <x v="13"/>
    <x v="13"/>
    <x v="8"/>
    <x v="1"/>
    <x v="2"/>
    <x v="0"/>
    <x v="3"/>
    <x v="5"/>
    <x v="1"/>
    <x v="13"/>
    <x v="0"/>
    <x v="9"/>
    <x v="9"/>
    <x v="9"/>
    <x v="9"/>
    <x v="9"/>
    <x v="0"/>
    <x v="9"/>
  </r>
  <r>
    <x v="14"/>
    <x v="14"/>
    <x v="10"/>
    <x v="4"/>
    <x v="3"/>
    <x v="3"/>
    <x v="1"/>
    <x v="1"/>
    <x v="1"/>
    <x v="17"/>
    <x v="1"/>
    <x v="14"/>
    <x v="14"/>
    <x v="14"/>
    <x v="14"/>
    <x v="14"/>
    <x v="0"/>
    <x v="14"/>
  </r>
  <r>
    <x v="15"/>
    <x v="15"/>
    <x v="11"/>
    <x v="1"/>
    <x v="5"/>
    <x v="2"/>
    <x v="5"/>
    <x v="6"/>
    <x v="1"/>
    <x v="11"/>
    <x v="0"/>
    <x v="8"/>
    <x v="8"/>
    <x v="8"/>
    <x v="8"/>
    <x v="8"/>
    <x v="0"/>
    <x v="8"/>
  </r>
  <r>
    <x v="16"/>
    <x v="16"/>
    <x v="12"/>
    <x v="3"/>
    <x v="0"/>
    <x v="1"/>
    <x v="14"/>
    <x v="3"/>
    <x v="1"/>
    <x v="8"/>
    <x v="5"/>
    <x v="7"/>
    <x v="7"/>
    <x v="7"/>
    <x v="7"/>
    <x v="7"/>
    <x v="0"/>
    <x v="7"/>
  </r>
  <r>
    <x v="17"/>
    <x v="17"/>
    <x v="13"/>
    <x v="2"/>
    <x v="7"/>
    <x v="5"/>
    <x v="0"/>
    <x v="0"/>
    <x v="1"/>
    <x v="22"/>
    <x v="2"/>
    <x v="18"/>
    <x v="18"/>
    <x v="18"/>
    <x v="18"/>
    <x v="18"/>
    <x v="1"/>
    <x v="18"/>
  </r>
  <r>
    <x v="18"/>
    <x v="18"/>
    <x v="14"/>
    <x v="0"/>
    <x v="2"/>
    <x v="6"/>
    <x v="15"/>
    <x v="0"/>
    <x v="0"/>
    <x v="23"/>
    <x v="5"/>
    <x v="19"/>
    <x v="19"/>
    <x v="19"/>
    <x v="19"/>
    <x v="19"/>
    <x v="1"/>
    <x v="19"/>
  </r>
  <r>
    <x v="19"/>
    <x v="19"/>
    <x v="15"/>
    <x v="4"/>
    <x v="9"/>
    <x v="2"/>
    <x v="7"/>
    <x v="4"/>
    <x v="1"/>
    <x v="19"/>
    <x v="7"/>
    <x v="17"/>
    <x v="17"/>
    <x v="17"/>
    <x v="17"/>
    <x v="17"/>
    <x v="1"/>
    <x v="17"/>
  </r>
  <r>
    <x v="20"/>
    <x v="20"/>
    <x v="16"/>
    <x v="1"/>
    <x v="1"/>
    <x v="7"/>
    <x v="10"/>
    <x v="7"/>
    <x v="1"/>
    <x v="14"/>
    <x v="3"/>
    <x v="11"/>
    <x v="11"/>
    <x v="11"/>
    <x v="11"/>
    <x v="11"/>
    <x v="0"/>
    <x v="11"/>
  </r>
  <r>
    <x v="21"/>
    <x v="21"/>
    <x v="18"/>
    <x v="4"/>
    <x v="2"/>
    <x v="4"/>
    <x v="8"/>
    <x v="7"/>
    <x v="1"/>
    <x v="3"/>
    <x v="8"/>
    <x v="4"/>
    <x v="4"/>
    <x v="4"/>
    <x v="4"/>
    <x v="4"/>
    <x v="0"/>
    <x v="4"/>
  </r>
  <r>
    <x v="22"/>
    <x v="22"/>
    <x v="21"/>
    <x v="1"/>
    <x v="1"/>
    <x v="0"/>
    <x v="13"/>
    <x v="3"/>
    <x v="1"/>
    <x v="11"/>
    <x v="1"/>
    <x v="8"/>
    <x v="8"/>
    <x v="8"/>
    <x v="8"/>
    <x v="8"/>
    <x v="0"/>
    <x v="8"/>
  </r>
  <r>
    <x v="23"/>
    <x v="23"/>
    <x v="23"/>
    <x v="3"/>
    <x v="1"/>
    <x v="3"/>
    <x v="6"/>
    <x v="2"/>
    <x v="1"/>
    <x v="6"/>
    <x v="9"/>
    <x v="10"/>
    <x v="10"/>
    <x v="10"/>
    <x v="10"/>
    <x v="10"/>
    <x v="0"/>
    <x v="10"/>
  </r>
  <r>
    <x v="24"/>
    <x v="24"/>
    <x v="24"/>
    <x v="2"/>
    <x v="9"/>
    <x v="6"/>
    <x v="16"/>
    <x v="3"/>
    <x v="0"/>
    <x v="21"/>
    <x v="4"/>
    <x v="18"/>
    <x v="18"/>
    <x v="18"/>
    <x v="18"/>
    <x v="18"/>
    <x v="1"/>
    <x v="18"/>
  </r>
</pivotCacheRecords>
</file>

<file path=xl/pivotCache/pivotCacheRecords10.xml><?xml version="1.0" encoding="utf-8"?>
<pivotCacheRecords xmlns="http://schemas.openxmlformats.org/spreadsheetml/2006/main" xmlns:r="http://schemas.openxmlformats.org/officeDocument/2006/relationships" count="25">
  <r>
    <x v="0"/>
    <x v="0"/>
    <x v="0"/>
    <x v="4"/>
    <x v="1"/>
    <x v="3"/>
    <x v="17"/>
    <x v="1"/>
    <x v="0"/>
    <x v="19"/>
    <x v="0"/>
    <x v="13"/>
    <x v="13"/>
    <x v="13"/>
    <x v="13"/>
    <x v="13"/>
    <x v="0"/>
    <x v="13"/>
  </r>
  <r>
    <x v="1"/>
    <x v="1"/>
    <x v="1"/>
    <x v="1"/>
    <x v="2"/>
    <x v="6"/>
    <x v="11"/>
    <x v="1"/>
    <x v="1"/>
    <x v="13"/>
    <x v="8"/>
    <x v="14"/>
    <x v="14"/>
    <x v="14"/>
    <x v="14"/>
    <x v="14"/>
    <x v="0"/>
    <x v="14"/>
  </r>
  <r>
    <x v="2"/>
    <x v="2"/>
    <x v="2"/>
    <x v="3"/>
    <x v="9"/>
    <x v="1"/>
    <x v="4"/>
    <x v="1"/>
    <x v="1"/>
    <x v="11"/>
    <x v="1"/>
    <x v="5"/>
    <x v="5"/>
    <x v="5"/>
    <x v="5"/>
    <x v="5"/>
    <x v="0"/>
    <x v="5"/>
  </r>
  <r>
    <x v="3"/>
    <x v="3"/>
    <x v="3"/>
    <x v="2"/>
    <x v="2"/>
    <x v="5"/>
    <x v="14"/>
    <x v="3"/>
    <x v="0"/>
    <x v="18"/>
    <x v="6"/>
    <x v="15"/>
    <x v="15"/>
    <x v="15"/>
    <x v="15"/>
    <x v="15"/>
    <x v="0"/>
    <x v="15"/>
  </r>
  <r>
    <x v="4"/>
    <x v="4"/>
    <x v="4"/>
    <x v="0"/>
    <x v="6"/>
    <x v="4"/>
    <x v="12"/>
    <x v="3"/>
    <x v="0"/>
    <x v="2"/>
    <x v="7"/>
    <x v="2"/>
    <x v="2"/>
    <x v="2"/>
    <x v="2"/>
    <x v="2"/>
    <x v="0"/>
    <x v="2"/>
  </r>
  <r>
    <x v="5"/>
    <x v="5"/>
    <x v="5"/>
    <x v="4"/>
    <x v="1"/>
    <x v="2"/>
    <x v="2"/>
    <x v="2"/>
    <x v="1"/>
    <x v="9"/>
    <x v="2"/>
    <x v="6"/>
    <x v="6"/>
    <x v="6"/>
    <x v="6"/>
    <x v="6"/>
    <x v="0"/>
    <x v="6"/>
  </r>
  <r>
    <x v="6"/>
    <x v="6"/>
    <x v="6"/>
    <x v="1"/>
    <x v="8"/>
    <x v="4"/>
    <x v="12"/>
    <x v="3"/>
    <x v="1"/>
    <x v="7"/>
    <x v="0"/>
    <x v="3"/>
    <x v="3"/>
    <x v="3"/>
    <x v="3"/>
    <x v="3"/>
    <x v="0"/>
    <x v="3"/>
  </r>
  <r>
    <x v="7"/>
    <x v="7"/>
    <x v="7"/>
    <x v="4"/>
    <x v="4"/>
    <x v="4"/>
    <x v="9"/>
    <x v="8"/>
    <x v="1"/>
    <x v="0"/>
    <x v="8"/>
    <x v="1"/>
    <x v="1"/>
    <x v="1"/>
    <x v="1"/>
    <x v="1"/>
    <x v="0"/>
    <x v="1"/>
  </r>
  <r>
    <x v="8"/>
    <x v="8"/>
    <x v="22"/>
    <x v="1"/>
    <x v="1"/>
    <x v="3"/>
    <x v="0"/>
    <x v="0"/>
    <x v="0"/>
    <x v="1"/>
    <x v="3"/>
    <x v="0"/>
    <x v="0"/>
    <x v="0"/>
    <x v="0"/>
    <x v="0"/>
    <x v="0"/>
    <x v="0"/>
  </r>
  <r>
    <x v="9"/>
    <x v="9"/>
    <x v="20"/>
    <x v="3"/>
    <x v="2"/>
    <x v="6"/>
    <x v="8"/>
    <x v="7"/>
    <x v="0"/>
    <x v="8"/>
    <x v="3"/>
    <x v="5"/>
    <x v="5"/>
    <x v="5"/>
    <x v="5"/>
    <x v="5"/>
    <x v="0"/>
    <x v="5"/>
  </r>
  <r>
    <x v="10"/>
    <x v="10"/>
    <x v="17"/>
    <x v="2"/>
    <x v="9"/>
    <x v="1"/>
    <x v="15"/>
    <x v="0"/>
    <x v="1"/>
    <x v="15"/>
    <x v="0"/>
    <x v="11"/>
    <x v="11"/>
    <x v="11"/>
    <x v="11"/>
    <x v="11"/>
    <x v="0"/>
    <x v="11"/>
  </r>
  <r>
    <x v="11"/>
    <x v="11"/>
    <x v="9"/>
    <x v="0"/>
    <x v="2"/>
    <x v="5"/>
    <x v="16"/>
    <x v="3"/>
    <x v="0"/>
    <x v="16"/>
    <x v="2"/>
    <x v="12"/>
    <x v="12"/>
    <x v="12"/>
    <x v="12"/>
    <x v="12"/>
    <x v="0"/>
    <x v="12"/>
  </r>
  <r>
    <x v="12"/>
    <x v="12"/>
    <x v="19"/>
    <x v="4"/>
    <x v="6"/>
    <x v="6"/>
    <x v="17"/>
    <x v="1"/>
    <x v="1"/>
    <x v="20"/>
    <x v="5"/>
    <x v="16"/>
    <x v="16"/>
    <x v="16"/>
    <x v="16"/>
    <x v="16"/>
    <x v="1"/>
    <x v="16"/>
  </r>
  <r>
    <x v="13"/>
    <x v="13"/>
    <x v="8"/>
    <x v="1"/>
    <x v="2"/>
    <x v="0"/>
    <x v="3"/>
    <x v="5"/>
    <x v="1"/>
    <x v="14"/>
    <x v="1"/>
    <x v="9"/>
    <x v="9"/>
    <x v="9"/>
    <x v="9"/>
    <x v="9"/>
    <x v="0"/>
    <x v="9"/>
  </r>
  <r>
    <x v="14"/>
    <x v="14"/>
    <x v="10"/>
    <x v="4"/>
    <x v="3"/>
    <x v="3"/>
    <x v="1"/>
    <x v="1"/>
    <x v="1"/>
    <x v="17"/>
    <x v="5"/>
    <x v="14"/>
    <x v="14"/>
    <x v="14"/>
    <x v="14"/>
    <x v="14"/>
    <x v="0"/>
    <x v="14"/>
  </r>
  <r>
    <x v="15"/>
    <x v="15"/>
    <x v="11"/>
    <x v="1"/>
    <x v="5"/>
    <x v="2"/>
    <x v="5"/>
    <x v="6"/>
    <x v="1"/>
    <x v="12"/>
    <x v="4"/>
    <x v="8"/>
    <x v="8"/>
    <x v="8"/>
    <x v="8"/>
    <x v="8"/>
    <x v="0"/>
    <x v="8"/>
  </r>
  <r>
    <x v="16"/>
    <x v="16"/>
    <x v="12"/>
    <x v="3"/>
    <x v="0"/>
    <x v="1"/>
    <x v="14"/>
    <x v="3"/>
    <x v="1"/>
    <x v="10"/>
    <x v="3"/>
    <x v="7"/>
    <x v="7"/>
    <x v="7"/>
    <x v="7"/>
    <x v="7"/>
    <x v="0"/>
    <x v="7"/>
  </r>
  <r>
    <x v="17"/>
    <x v="17"/>
    <x v="13"/>
    <x v="2"/>
    <x v="7"/>
    <x v="5"/>
    <x v="0"/>
    <x v="0"/>
    <x v="1"/>
    <x v="23"/>
    <x v="0"/>
    <x v="18"/>
    <x v="18"/>
    <x v="18"/>
    <x v="18"/>
    <x v="18"/>
    <x v="1"/>
    <x v="18"/>
  </r>
  <r>
    <x v="18"/>
    <x v="18"/>
    <x v="14"/>
    <x v="0"/>
    <x v="2"/>
    <x v="6"/>
    <x v="15"/>
    <x v="0"/>
    <x v="0"/>
    <x v="24"/>
    <x v="6"/>
    <x v="19"/>
    <x v="19"/>
    <x v="19"/>
    <x v="19"/>
    <x v="19"/>
    <x v="1"/>
    <x v="19"/>
  </r>
  <r>
    <x v="19"/>
    <x v="19"/>
    <x v="15"/>
    <x v="4"/>
    <x v="9"/>
    <x v="2"/>
    <x v="7"/>
    <x v="4"/>
    <x v="1"/>
    <x v="22"/>
    <x v="1"/>
    <x v="17"/>
    <x v="17"/>
    <x v="17"/>
    <x v="17"/>
    <x v="17"/>
    <x v="1"/>
    <x v="17"/>
  </r>
  <r>
    <x v="20"/>
    <x v="20"/>
    <x v="16"/>
    <x v="1"/>
    <x v="1"/>
    <x v="7"/>
    <x v="10"/>
    <x v="7"/>
    <x v="1"/>
    <x v="6"/>
    <x v="9"/>
    <x v="11"/>
    <x v="11"/>
    <x v="11"/>
    <x v="11"/>
    <x v="11"/>
    <x v="0"/>
    <x v="11"/>
  </r>
  <r>
    <x v="21"/>
    <x v="21"/>
    <x v="18"/>
    <x v="4"/>
    <x v="2"/>
    <x v="4"/>
    <x v="8"/>
    <x v="7"/>
    <x v="1"/>
    <x v="3"/>
    <x v="7"/>
    <x v="4"/>
    <x v="4"/>
    <x v="4"/>
    <x v="4"/>
    <x v="4"/>
    <x v="0"/>
    <x v="4"/>
  </r>
  <r>
    <x v="22"/>
    <x v="22"/>
    <x v="21"/>
    <x v="1"/>
    <x v="1"/>
    <x v="0"/>
    <x v="13"/>
    <x v="3"/>
    <x v="1"/>
    <x v="4"/>
    <x v="8"/>
    <x v="8"/>
    <x v="8"/>
    <x v="8"/>
    <x v="8"/>
    <x v="8"/>
    <x v="0"/>
    <x v="8"/>
  </r>
  <r>
    <x v="23"/>
    <x v="23"/>
    <x v="23"/>
    <x v="3"/>
    <x v="1"/>
    <x v="3"/>
    <x v="6"/>
    <x v="2"/>
    <x v="1"/>
    <x v="5"/>
    <x v="9"/>
    <x v="10"/>
    <x v="10"/>
    <x v="10"/>
    <x v="10"/>
    <x v="10"/>
    <x v="0"/>
    <x v="10"/>
  </r>
  <r>
    <x v="24"/>
    <x v="24"/>
    <x v="24"/>
    <x v="2"/>
    <x v="9"/>
    <x v="6"/>
    <x v="16"/>
    <x v="3"/>
    <x v="0"/>
    <x v="21"/>
    <x v="7"/>
    <x v="18"/>
    <x v="18"/>
    <x v="18"/>
    <x v="18"/>
    <x v="18"/>
    <x v="1"/>
    <x v="18"/>
  </r>
</pivotCacheRecords>
</file>

<file path=xl/pivotCache/pivotCacheRecords11.xml><?xml version="1.0" encoding="utf-8"?>
<pivotCacheRecords xmlns="http://schemas.openxmlformats.org/spreadsheetml/2006/main" xmlns:r="http://schemas.openxmlformats.org/officeDocument/2006/relationships" count="25">
  <r>
    <x v="0"/>
    <x v="0"/>
    <x v="0"/>
    <x v="4"/>
    <x v="1"/>
    <x v="3"/>
    <x v="17"/>
    <x v="1"/>
    <x v="0"/>
    <x v="16"/>
    <x v="4"/>
    <x v="13"/>
    <x v="13"/>
    <x v="13"/>
    <x v="13"/>
    <x v="13"/>
    <x v="0"/>
    <x v="13"/>
  </r>
  <r>
    <x v="1"/>
    <x v="1"/>
    <x v="1"/>
    <x v="1"/>
    <x v="2"/>
    <x v="6"/>
    <x v="11"/>
    <x v="1"/>
    <x v="1"/>
    <x v="14"/>
    <x v="8"/>
    <x v="14"/>
    <x v="14"/>
    <x v="14"/>
    <x v="14"/>
    <x v="14"/>
    <x v="0"/>
    <x v="14"/>
  </r>
  <r>
    <x v="2"/>
    <x v="2"/>
    <x v="2"/>
    <x v="3"/>
    <x v="9"/>
    <x v="1"/>
    <x v="4"/>
    <x v="1"/>
    <x v="1"/>
    <x v="7"/>
    <x v="2"/>
    <x v="5"/>
    <x v="5"/>
    <x v="5"/>
    <x v="5"/>
    <x v="5"/>
    <x v="0"/>
    <x v="5"/>
  </r>
  <r>
    <x v="3"/>
    <x v="3"/>
    <x v="3"/>
    <x v="2"/>
    <x v="2"/>
    <x v="5"/>
    <x v="14"/>
    <x v="3"/>
    <x v="0"/>
    <x v="19"/>
    <x v="6"/>
    <x v="15"/>
    <x v="15"/>
    <x v="15"/>
    <x v="15"/>
    <x v="15"/>
    <x v="0"/>
    <x v="15"/>
  </r>
  <r>
    <x v="4"/>
    <x v="4"/>
    <x v="4"/>
    <x v="0"/>
    <x v="6"/>
    <x v="4"/>
    <x v="12"/>
    <x v="3"/>
    <x v="0"/>
    <x v="2"/>
    <x v="7"/>
    <x v="2"/>
    <x v="2"/>
    <x v="2"/>
    <x v="2"/>
    <x v="2"/>
    <x v="0"/>
    <x v="2"/>
  </r>
  <r>
    <x v="5"/>
    <x v="5"/>
    <x v="5"/>
    <x v="4"/>
    <x v="1"/>
    <x v="2"/>
    <x v="2"/>
    <x v="2"/>
    <x v="1"/>
    <x v="6"/>
    <x v="3"/>
    <x v="6"/>
    <x v="6"/>
    <x v="6"/>
    <x v="6"/>
    <x v="6"/>
    <x v="0"/>
    <x v="6"/>
  </r>
  <r>
    <x v="6"/>
    <x v="6"/>
    <x v="6"/>
    <x v="1"/>
    <x v="8"/>
    <x v="4"/>
    <x v="12"/>
    <x v="3"/>
    <x v="1"/>
    <x v="4"/>
    <x v="1"/>
    <x v="3"/>
    <x v="3"/>
    <x v="3"/>
    <x v="3"/>
    <x v="3"/>
    <x v="0"/>
    <x v="3"/>
  </r>
  <r>
    <x v="7"/>
    <x v="7"/>
    <x v="7"/>
    <x v="4"/>
    <x v="4"/>
    <x v="4"/>
    <x v="9"/>
    <x v="8"/>
    <x v="1"/>
    <x v="1"/>
    <x v="5"/>
    <x v="1"/>
    <x v="1"/>
    <x v="1"/>
    <x v="1"/>
    <x v="1"/>
    <x v="0"/>
    <x v="1"/>
  </r>
  <r>
    <x v="8"/>
    <x v="8"/>
    <x v="22"/>
    <x v="1"/>
    <x v="1"/>
    <x v="3"/>
    <x v="0"/>
    <x v="0"/>
    <x v="0"/>
    <x v="0"/>
    <x v="3"/>
    <x v="0"/>
    <x v="0"/>
    <x v="0"/>
    <x v="0"/>
    <x v="0"/>
    <x v="0"/>
    <x v="0"/>
  </r>
  <r>
    <x v="9"/>
    <x v="9"/>
    <x v="20"/>
    <x v="3"/>
    <x v="2"/>
    <x v="6"/>
    <x v="8"/>
    <x v="7"/>
    <x v="0"/>
    <x v="5"/>
    <x v="3"/>
    <x v="5"/>
    <x v="5"/>
    <x v="5"/>
    <x v="5"/>
    <x v="5"/>
    <x v="0"/>
    <x v="5"/>
  </r>
  <r>
    <x v="10"/>
    <x v="10"/>
    <x v="17"/>
    <x v="2"/>
    <x v="9"/>
    <x v="1"/>
    <x v="15"/>
    <x v="0"/>
    <x v="1"/>
    <x v="18"/>
    <x v="0"/>
    <x v="11"/>
    <x v="11"/>
    <x v="11"/>
    <x v="11"/>
    <x v="11"/>
    <x v="0"/>
    <x v="11"/>
  </r>
  <r>
    <x v="11"/>
    <x v="11"/>
    <x v="9"/>
    <x v="0"/>
    <x v="2"/>
    <x v="5"/>
    <x v="16"/>
    <x v="3"/>
    <x v="0"/>
    <x v="11"/>
    <x v="7"/>
    <x v="12"/>
    <x v="12"/>
    <x v="12"/>
    <x v="12"/>
    <x v="12"/>
    <x v="0"/>
    <x v="12"/>
  </r>
  <r>
    <x v="12"/>
    <x v="12"/>
    <x v="19"/>
    <x v="4"/>
    <x v="6"/>
    <x v="6"/>
    <x v="17"/>
    <x v="1"/>
    <x v="1"/>
    <x v="21"/>
    <x v="0"/>
    <x v="16"/>
    <x v="16"/>
    <x v="16"/>
    <x v="16"/>
    <x v="16"/>
    <x v="1"/>
    <x v="16"/>
  </r>
  <r>
    <x v="13"/>
    <x v="13"/>
    <x v="8"/>
    <x v="1"/>
    <x v="2"/>
    <x v="0"/>
    <x v="3"/>
    <x v="5"/>
    <x v="1"/>
    <x v="8"/>
    <x v="6"/>
    <x v="9"/>
    <x v="9"/>
    <x v="9"/>
    <x v="9"/>
    <x v="9"/>
    <x v="0"/>
    <x v="9"/>
  </r>
  <r>
    <x v="14"/>
    <x v="14"/>
    <x v="10"/>
    <x v="4"/>
    <x v="3"/>
    <x v="3"/>
    <x v="1"/>
    <x v="1"/>
    <x v="1"/>
    <x v="17"/>
    <x v="6"/>
    <x v="14"/>
    <x v="14"/>
    <x v="14"/>
    <x v="14"/>
    <x v="14"/>
    <x v="0"/>
    <x v="14"/>
  </r>
  <r>
    <x v="15"/>
    <x v="15"/>
    <x v="11"/>
    <x v="1"/>
    <x v="5"/>
    <x v="2"/>
    <x v="5"/>
    <x v="6"/>
    <x v="1"/>
    <x v="12"/>
    <x v="0"/>
    <x v="8"/>
    <x v="8"/>
    <x v="8"/>
    <x v="8"/>
    <x v="8"/>
    <x v="0"/>
    <x v="8"/>
  </r>
  <r>
    <x v="16"/>
    <x v="16"/>
    <x v="12"/>
    <x v="3"/>
    <x v="0"/>
    <x v="1"/>
    <x v="14"/>
    <x v="3"/>
    <x v="1"/>
    <x v="9"/>
    <x v="1"/>
    <x v="7"/>
    <x v="7"/>
    <x v="7"/>
    <x v="7"/>
    <x v="7"/>
    <x v="0"/>
    <x v="7"/>
  </r>
  <r>
    <x v="17"/>
    <x v="17"/>
    <x v="13"/>
    <x v="2"/>
    <x v="7"/>
    <x v="5"/>
    <x v="0"/>
    <x v="0"/>
    <x v="1"/>
    <x v="23"/>
    <x v="3"/>
    <x v="18"/>
    <x v="18"/>
    <x v="18"/>
    <x v="18"/>
    <x v="18"/>
    <x v="1"/>
    <x v="18"/>
  </r>
  <r>
    <x v="18"/>
    <x v="18"/>
    <x v="14"/>
    <x v="0"/>
    <x v="2"/>
    <x v="6"/>
    <x v="15"/>
    <x v="0"/>
    <x v="0"/>
    <x v="24"/>
    <x v="6"/>
    <x v="19"/>
    <x v="19"/>
    <x v="19"/>
    <x v="19"/>
    <x v="19"/>
    <x v="1"/>
    <x v="19"/>
  </r>
  <r>
    <x v="19"/>
    <x v="19"/>
    <x v="15"/>
    <x v="4"/>
    <x v="9"/>
    <x v="2"/>
    <x v="7"/>
    <x v="4"/>
    <x v="1"/>
    <x v="20"/>
    <x v="6"/>
    <x v="17"/>
    <x v="17"/>
    <x v="17"/>
    <x v="17"/>
    <x v="17"/>
    <x v="1"/>
    <x v="17"/>
  </r>
  <r>
    <x v="20"/>
    <x v="20"/>
    <x v="16"/>
    <x v="1"/>
    <x v="1"/>
    <x v="7"/>
    <x v="10"/>
    <x v="7"/>
    <x v="1"/>
    <x v="13"/>
    <x v="3"/>
    <x v="11"/>
    <x v="11"/>
    <x v="11"/>
    <x v="11"/>
    <x v="11"/>
    <x v="0"/>
    <x v="11"/>
  </r>
  <r>
    <x v="21"/>
    <x v="21"/>
    <x v="18"/>
    <x v="4"/>
    <x v="2"/>
    <x v="4"/>
    <x v="8"/>
    <x v="7"/>
    <x v="1"/>
    <x v="3"/>
    <x v="5"/>
    <x v="4"/>
    <x v="4"/>
    <x v="4"/>
    <x v="4"/>
    <x v="4"/>
    <x v="0"/>
    <x v="4"/>
  </r>
  <r>
    <x v="22"/>
    <x v="22"/>
    <x v="21"/>
    <x v="1"/>
    <x v="1"/>
    <x v="0"/>
    <x v="13"/>
    <x v="3"/>
    <x v="1"/>
    <x v="10"/>
    <x v="1"/>
    <x v="8"/>
    <x v="8"/>
    <x v="8"/>
    <x v="8"/>
    <x v="8"/>
    <x v="0"/>
    <x v="8"/>
  </r>
  <r>
    <x v="23"/>
    <x v="23"/>
    <x v="23"/>
    <x v="3"/>
    <x v="1"/>
    <x v="3"/>
    <x v="6"/>
    <x v="2"/>
    <x v="1"/>
    <x v="15"/>
    <x v="1"/>
    <x v="10"/>
    <x v="10"/>
    <x v="10"/>
    <x v="10"/>
    <x v="10"/>
    <x v="0"/>
    <x v="10"/>
  </r>
  <r>
    <x v="24"/>
    <x v="24"/>
    <x v="24"/>
    <x v="2"/>
    <x v="9"/>
    <x v="6"/>
    <x v="16"/>
    <x v="3"/>
    <x v="0"/>
    <x v="22"/>
    <x v="8"/>
    <x v="18"/>
    <x v="18"/>
    <x v="18"/>
    <x v="18"/>
    <x v="18"/>
    <x v="1"/>
    <x v="18"/>
  </r>
</pivotCacheRecords>
</file>

<file path=xl/pivotCache/pivotCacheRecords2.xml><?xml version="1.0" encoding="utf-8"?>
<pivotCacheRecords xmlns="http://schemas.openxmlformats.org/spreadsheetml/2006/main" xmlns:r="http://schemas.openxmlformats.org/officeDocument/2006/relationships" count="25">
  <r>
    <x v="0"/>
    <x v="0"/>
    <x v="0"/>
    <x v="4"/>
    <x v="1"/>
    <x v="3"/>
    <x v="17"/>
    <x v="1"/>
    <x v="0"/>
    <x v="19"/>
    <x v="2"/>
    <x v="13"/>
    <x v="13"/>
    <x v="13"/>
    <x v="13"/>
    <x v="13"/>
    <x v="0"/>
    <x v="13"/>
  </r>
  <r>
    <x v="1"/>
    <x v="1"/>
    <x v="1"/>
    <x v="1"/>
    <x v="2"/>
    <x v="6"/>
    <x v="11"/>
    <x v="1"/>
    <x v="1"/>
    <x v="16"/>
    <x v="5"/>
    <x v="14"/>
    <x v="14"/>
    <x v="14"/>
    <x v="14"/>
    <x v="14"/>
    <x v="0"/>
    <x v="14"/>
  </r>
  <r>
    <x v="2"/>
    <x v="2"/>
    <x v="2"/>
    <x v="3"/>
    <x v="9"/>
    <x v="1"/>
    <x v="4"/>
    <x v="1"/>
    <x v="1"/>
    <x v="5"/>
    <x v="6"/>
    <x v="5"/>
    <x v="5"/>
    <x v="5"/>
    <x v="5"/>
    <x v="5"/>
    <x v="0"/>
    <x v="5"/>
  </r>
  <r>
    <x v="3"/>
    <x v="3"/>
    <x v="3"/>
    <x v="2"/>
    <x v="2"/>
    <x v="5"/>
    <x v="14"/>
    <x v="3"/>
    <x v="0"/>
    <x v="18"/>
    <x v="6"/>
    <x v="15"/>
    <x v="15"/>
    <x v="15"/>
    <x v="15"/>
    <x v="15"/>
    <x v="0"/>
    <x v="15"/>
  </r>
  <r>
    <x v="4"/>
    <x v="4"/>
    <x v="4"/>
    <x v="0"/>
    <x v="6"/>
    <x v="4"/>
    <x v="12"/>
    <x v="3"/>
    <x v="0"/>
    <x v="4"/>
    <x v="3"/>
    <x v="2"/>
    <x v="2"/>
    <x v="2"/>
    <x v="2"/>
    <x v="2"/>
    <x v="0"/>
    <x v="2"/>
  </r>
  <r>
    <x v="5"/>
    <x v="5"/>
    <x v="5"/>
    <x v="4"/>
    <x v="1"/>
    <x v="2"/>
    <x v="2"/>
    <x v="2"/>
    <x v="1"/>
    <x v="10"/>
    <x v="1"/>
    <x v="6"/>
    <x v="6"/>
    <x v="6"/>
    <x v="6"/>
    <x v="6"/>
    <x v="0"/>
    <x v="6"/>
  </r>
  <r>
    <x v="6"/>
    <x v="6"/>
    <x v="6"/>
    <x v="1"/>
    <x v="8"/>
    <x v="4"/>
    <x v="12"/>
    <x v="3"/>
    <x v="1"/>
    <x v="6"/>
    <x v="3"/>
    <x v="3"/>
    <x v="3"/>
    <x v="3"/>
    <x v="3"/>
    <x v="3"/>
    <x v="0"/>
    <x v="3"/>
  </r>
  <r>
    <x v="7"/>
    <x v="7"/>
    <x v="7"/>
    <x v="4"/>
    <x v="4"/>
    <x v="4"/>
    <x v="9"/>
    <x v="8"/>
    <x v="1"/>
    <x v="0"/>
    <x v="6"/>
    <x v="1"/>
    <x v="1"/>
    <x v="1"/>
    <x v="1"/>
    <x v="1"/>
    <x v="0"/>
    <x v="1"/>
  </r>
  <r>
    <x v="8"/>
    <x v="8"/>
    <x v="22"/>
    <x v="1"/>
    <x v="1"/>
    <x v="3"/>
    <x v="0"/>
    <x v="0"/>
    <x v="0"/>
    <x v="1"/>
    <x v="2"/>
    <x v="0"/>
    <x v="0"/>
    <x v="0"/>
    <x v="0"/>
    <x v="0"/>
    <x v="0"/>
    <x v="0"/>
  </r>
  <r>
    <x v="9"/>
    <x v="9"/>
    <x v="20"/>
    <x v="3"/>
    <x v="2"/>
    <x v="6"/>
    <x v="8"/>
    <x v="7"/>
    <x v="0"/>
    <x v="2"/>
    <x v="7"/>
    <x v="5"/>
    <x v="5"/>
    <x v="5"/>
    <x v="5"/>
    <x v="5"/>
    <x v="0"/>
    <x v="5"/>
  </r>
  <r>
    <x v="10"/>
    <x v="10"/>
    <x v="17"/>
    <x v="2"/>
    <x v="9"/>
    <x v="1"/>
    <x v="15"/>
    <x v="0"/>
    <x v="1"/>
    <x v="13"/>
    <x v="4"/>
    <x v="11"/>
    <x v="11"/>
    <x v="11"/>
    <x v="11"/>
    <x v="11"/>
    <x v="0"/>
    <x v="11"/>
  </r>
  <r>
    <x v="11"/>
    <x v="11"/>
    <x v="9"/>
    <x v="0"/>
    <x v="2"/>
    <x v="5"/>
    <x v="16"/>
    <x v="3"/>
    <x v="0"/>
    <x v="20"/>
    <x v="0"/>
    <x v="12"/>
    <x v="12"/>
    <x v="12"/>
    <x v="12"/>
    <x v="12"/>
    <x v="0"/>
    <x v="12"/>
  </r>
  <r>
    <x v="12"/>
    <x v="12"/>
    <x v="19"/>
    <x v="4"/>
    <x v="6"/>
    <x v="6"/>
    <x v="17"/>
    <x v="1"/>
    <x v="1"/>
    <x v="17"/>
    <x v="8"/>
    <x v="16"/>
    <x v="16"/>
    <x v="16"/>
    <x v="16"/>
    <x v="16"/>
    <x v="1"/>
    <x v="16"/>
  </r>
  <r>
    <x v="13"/>
    <x v="13"/>
    <x v="8"/>
    <x v="1"/>
    <x v="2"/>
    <x v="0"/>
    <x v="3"/>
    <x v="5"/>
    <x v="1"/>
    <x v="8"/>
    <x v="7"/>
    <x v="9"/>
    <x v="9"/>
    <x v="9"/>
    <x v="9"/>
    <x v="9"/>
    <x v="0"/>
    <x v="9"/>
  </r>
  <r>
    <x v="14"/>
    <x v="14"/>
    <x v="10"/>
    <x v="4"/>
    <x v="3"/>
    <x v="3"/>
    <x v="1"/>
    <x v="1"/>
    <x v="1"/>
    <x v="15"/>
    <x v="6"/>
    <x v="14"/>
    <x v="14"/>
    <x v="14"/>
    <x v="14"/>
    <x v="14"/>
    <x v="0"/>
    <x v="14"/>
  </r>
  <r>
    <x v="15"/>
    <x v="15"/>
    <x v="11"/>
    <x v="1"/>
    <x v="5"/>
    <x v="2"/>
    <x v="5"/>
    <x v="6"/>
    <x v="1"/>
    <x v="9"/>
    <x v="3"/>
    <x v="8"/>
    <x v="8"/>
    <x v="8"/>
    <x v="8"/>
    <x v="8"/>
    <x v="0"/>
    <x v="8"/>
  </r>
  <r>
    <x v="16"/>
    <x v="16"/>
    <x v="12"/>
    <x v="3"/>
    <x v="0"/>
    <x v="1"/>
    <x v="14"/>
    <x v="3"/>
    <x v="1"/>
    <x v="7"/>
    <x v="6"/>
    <x v="7"/>
    <x v="7"/>
    <x v="7"/>
    <x v="7"/>
    <x v="7"/>
    <x v="0"/>
    <x v="7"/>
  </r>
  <r>
    <x v="17"/>
    <x v="17"/>
    <x v="13"/>
    <x v="2"/>
    <x v="7"/>
    <x v="5"/>
    <x v="0"/>
    <x v="0"/>
    <x v="1"/>
    <x v="22"/>
    <x v="6"/>
    <x v="18"/>
    <x v="18"/>
    <x v="18"/>
    <x v="18"/>
    <x v="18"/>
    <x v="1"/>
    <x v="18"/>
  </r>
  <r>
    <x v="18"/>
    <x v="18"/>
    <x v="14"/>
    <x v="0"/>
    <x v="2"/>
    <x v="6"/>
    <x v="15"/>
    <x v="0"/>
    <x v="0"/>
    <x v="24"/>
    <x v="5"/>
    <x v="19"/>
    <x v="19"/>
    <x v="19"/>
    <x v="19"/>
    <x v="19"/>
    <x v="1"/>
    <x v="19"/>
  </r>
  <r>
    <x v="19"/>
    <x v="19"/>
    <x v="15"/>
    <x v="4"/>
    <x v="9"/>
    <x v="2"/>
    <x v="7"/>
    <x v="4"/>
    <x v="1"/>
    <x v="21"/>
    <x v="4"/>
    <x v="17"/>
    <x v="17"/>
    <x v="17"/>
    <x v="17"/>
    <x v="17"/>
    <x v="1"/>
    <x v="17"/>
  </r>
  <r>
    <x v="20"/>
    <x v="20"/>
    <x v="16"/>
    <x v="1"/>
    <x v="1"/>
    <x v="7"/>
    <x v="10"/>
    <x v="7"/>
    <x v="1"/>
    <x v="11"/>
    <x v="6"/>
    <x v="11"/>
    <x v="11"/>
    <x v="11"/>
    <x v="11"/>
    <x v="11"/>
    <x v="0"/>
    <x v="11"/>
  </r>
  <r>
    <x v="21"/>
    <x v="21"/>
    <x v="18"/>
    <x v="4"/>
    <x v="2"/>
    <x v="4"/>
    <x v="8"/>
    <x v="7"/>
    <x v="1"/>
    <x v="3"/>
    <x v="5"/>
    <x v="4"/>
    <x v="4"/>
    <x v="4"/>
    <x v="4"/>
    <x v="4"/>
    <x v="0"/>
    <x v="4"/>
  </r>
  <r>
    <x v="22"/>
    <x v="22"/>
    <x v="21"/>
    <x v="1"/>
    <x v="1"/>
    <x v="0"/>
    <x v="13"/>
    <x v="3"/>
    <x v="1"/>
    <x v="12"/>
    <x v="2"/>
    <x v="8"/>
    <x v="8"/>
    <x v="8"/>
    <x v="8"/>
    <x v="8"/>
    <x v="0"/>
    <x v="8"/>
  </r>
  <r>
    <x v="23"/>
    <x v="23"/>
    <x v="23"/>
    <x v="3"/>
    <x v="1"/>
    <x v="3"/>
    <x v="6"/>
    <x v="2"/>
    <x v="1"/>
    <x v="14"/>
    <x v="0"/>
    <x v="10"/>
    <x v="10"/>
    <x v="10"/>
    <x v="10"/>
    <x v="10"/>
    <x v="0"/>
    <x v="10"/>
  </r>
  <r>
    <x v="24"/>
    <x v="24"/>
    <x v="24"/>
    <x v="2"/>
    <x v="9"/>
    <x v="6"/>
    <x v="16"/>
    <x v="3"/>
    <x v="0"/>
    <x v="23"/>
    <x v="4"/>
    <x v="18"/>
    <x v="18"/>
    <x v="18"/>
    <x v="18"/>
    <x v="18"/>
    <x v="1"/>
    <x v="18"/>
  </r>
</pivotCacheRecords>
</file>

<file path=xl/pivotCache/pivotCacheRecords3.xml><?xml version="1.0" encoding="utf-8"?>
<pivotCacheRecords xmlns="http://schemas.openxmlformats.org/spreadsheetml/2006/main" xmlns:r="http://schemas.openxmlformats.org/officeDocument/2006/relationships" count="25">
  <r>
    <x v="0"/>
    <x v="0"/>
    <x v="0"/>
    <x v="4"/>
    <x v="1"/>
    <x v="3"/>
    <x v="17"/>
    <x v="1"/>
    <x v="0"/>
    <x v="18"/>
    <x v="4"/>
    <x v="13"/>
    <x v="13"/>
    <x v="13"/>
    <x v="13"/>
    <x v="13"/>
    <x v="0"/>
    <x v="13"/>
  </r>
  <r>
    <x v="1"/>
    <x v="1"/>
    <x v="1"/>
    <x v="1"/>
    <x v="2"/>
    <x v="6"/>
    <x v="11"/>
    <x v="1"/>
    <x v="1"/>
    <x v="17"/>
    <x v="1"/>
    <x v="14"/>
    <x v="14"/>
    <x v="14"/>
    <x v="14"/>
    <x v="14"/>
    <x v="0"/>
    <x v="14"/>
  </r>
  <r>
    <x v="2"/>
    <x v="2"/>
    <x v="2"/>
    <x v="3"/>
    <x v="9"/>
    <x v="1"/>
    <x v="4"/>
    <x v="1"/>
    <x v="1"/>
    <x v="3"/>
    <x v="6"/>
    <x v="5"/>
    <x v="5"/>
    <x v="5"/>
    <x v="5"/>
    <x v="5"/>
    <x v="0"/>
    <x v="5"/>
  </r>
  <r>
    <x v="3"/>
    <x v="3"/>
    <x v="3"/>
    <x v="2"/>
    <x v="2"/>
    <x v="5"/>
    <x v="14"/>
    <x v="3"/>
    <x v="0"/>
    <x v="16"/>
    <x v="9"/>
    <x v="15"/>
    <x v="15"/>
    <x v="15"/>
    <x v="15"/>
    <x v="15"/>
    <x v="0"/>
    <x v="15"/>
  </r>
  <r>
    <x v="4"/>
    <x v="4"/>
    <x v="4"/>
    <x v="0"/>
    <x v="6"/>
    <x v="4"/>
    <x v="12"/>
    <x v="3"/>
    <x v="0"/>
    <x v="4"/>
    <x v="1"/>
    <x v="2"/>
    <x v="2"/>
    <x v="2"/>
    <x v="2"/>
    <x v="2"/>
    <x v="0"/>
    <x v="2"/>
  </r>
  <r>
    <x v="5"/>
    <x v="5"/>
    <x v="5"/>
    <x v="4"/>
    <x v="1"/>
    <x v="2"/>
    <x v="2"/>
    <x v="2"/>
    <x v="1"/>
    <x v="9"/>
    <x v="1"/>
    <x v="6"/>
    <x v="6"/>
    <x v="6"/>
    <x v="6"/>
    <x v="6"/>
    <x v="0"/>
    <x v="6"/>
  </r>
  <r>
    <x v="6"/>
    <x v="6"/>
    <x v="6"/>
    <x v="1"/>
    <x v="8"/>
    <x v="4"/>
    <x v="12"/>
    <x v="3"/>
    <x v="1"/>
    <x v="2"/>
    <x v="4"/>
    <x v="3"/>
    <x v="3"/>
    <x v="3"/>
    <x v="3"/>
    <x v="3"/>
    <x v="0"/>
    <x v="3"/>
  </r>
  <r>
    <x v="7"/>
    <x v="7"/>
    <x v="7"/>
    <x v="4"/>
    <x v="4"/>
    <x v="4"/>
    <x v="9"/>
    <x v="8"/>
    <x v="1"/>
    <x v="1"/>
    <x v="4"/>
    <x v="1"/>
    <x v="1"/>
    <x v="1"/>
    <x v="1"/>
    <x v="1"/>
    <x v="0"/>
    <x v="1"/>
  </r>
  <r>
    <x v="8"/>
    <x v="8"/>
    <x v="22"/>
    <x v="1"/>
    <x v="1"/>
    <x v="3"/>
    <x v="0"/>
    <x v="0"/>
    <x v="0"/>
    <x v="0"/>
    <x v="2"/>
    <x v="0"/>
    <x v="0"/>
    <x v="0"/>
    <x v="0"/>
    <x v="0"/>
    <x v="0"/>
    <x v="0"/>
  </r>
  <r>
    <x v="9"/>
    <x v="9"/>
    <x v="20"/>
    <x v="3"/>
    <x v="2"/>
    <x v="6"/>
    <x v="8"/>
    <x v="7"/>
    <x v="0"/>
    <x v="8"/>
    <x v="2"/>
    <x v="5"/>
    <x v="5"/>
    <x v="5"/>
    <x v="5"/>
    <x v="5"/>
    <x v="0"/>
    <x v="5"/>
  </r>
  <r>
    <x v="10"/>
    <x v="10"/>
    <x v="17"/>
    <x v="2"/>
    <x v="9"/>
    <x v="1"/>
    <x v="15"/>
    <x v="0"/>
    <x v="1"/>
    <x v="11"/>
    <x v="8"/>
    <x v="11"/>
    <x v="11"/>
    <x v="11"/>
    <x v="11"/>
    <x v="11"/>
    <x v="0"/>
    <x v="11"/>
  </r>
  <r>
    <x v="11"/>
    <x v="11"/>
    <x v="9"/>
    <x v="0"/>
    <x v="2"/>
    <x v="5"/>
    <x v="16"/>
    <x v="3"/>
    <x v="0"/>
    <x v="15"/>
    <x v="6"/>
    <x v="12"/>
    <x v="12"/>
    <x v="12"/>
    <x v="12"/>
    <x v="12"/>
    <x v="0"/>
    <x v="12"/>
  </r>
  <r>
    <x v="12"/>
    <x v="12"/>
    <x v="19"/>
    <x v="4"/>
    <x v="6"/>
    <x v="6"/>
    <x v="17"/>
    <x v="1"/>
    <x v="1"/>
    <x v="21"/>
    <x v="3"/>
    <x v="16"/>
    <x v="16"/>
    <x v="16"/>
    <x v="16"/>
    <x v="16"/>
    <x v="1"/>
    <x v="16"/>
  </r>
  <r>
    <x v="13"/>
    <x v="13"/>
    <x v="8"/>
    <x v="1"/>
    <x v="2"/>
    <x v="0"/>
    <x v="3"/>
    <x v="5"/>
    <x v="1"/>
    <x v="13"/>
    <x v="3"/>
    <x v="9"/>
    <x v="9"/>
    <x v="9"/>
    <x v="9"/>
    <x v="9"/>
    <x v="0"/>
    <x v="9"/>
  </r>
  <r>
    <x v="14"/>
    <x v="14"/>
    <x v="10"/>
    <x v="4"/>
    <x v="3"/>
    <x v="3"/>
    <x v="1"/>
    <x v="1"/>
    <x v="1"/>
    <x v="19"/>
    <x v="6"/>
    <x v="14"/>
    <x v="14"/>
    <x v="14"/>
    <x v="14"/>
    <x v="14"/>
    <x v="0"/>
    <x v="14"/>
  </r>
  <r>
    <x v="15"/>
    <x v="15"/>
    <x v="11"/>
    <x v="1"/>
    <x v="5"/>
    <x v="2"/>
    <x v="5"/>
    <x v="6"/>
    <x v="1"/>
    <x v="10"/>
    <x v="5"/>
    <x v="8"/>
    <x v="8"/>
    <x v="8"/>
    <x v="8"/>
    <x v="8"/>
    <x v="0"/>
    <x v="8"/>
  </r>
  <r>
    <x v="16"/>
    <x v="16"/>
    <x v="12"/>
    <x v="3"/>
    <x v="0"/>
    <x v="1"/>
    <x v="14"/>
    <x v="3"/>
    <x v="1"/>
    <x v="6"/>
    <x v="6"/>
    <x v="7"/>
    <x v="7"/>
    <x v="7"/>
    <x v="7"/>
    <x v="7"/>
    <x v="0"/>
    <x v="7"/>
  </r>
  <r>
    <x v="17"/>
    <x v="17"/>
    <x v="13"/>
    <x v="2"/>
    <x v="7"/>
    <x v="5"/>
    <x v="0"/>
    <x v="0"/>
    <x v="1"/>
    <x v="22"/>
    <x v="5"/>
    <x v="18"/>
    <x v="18"/>
    <x v="18"/>
    <x v="18"/>
    <x v="18"/>
    <x v="1"/>
    <x v="18"/>
  </r>
  <r>
    <x v="18"/>
    <x v="18"/>
    <x v="14"/>
    <x v="0"/>
    <x v="2"/>
    <x v="6"/>
    <x v="15"/>
    <x v="0"/>
    <x v="0"/>
    <x v="23"/>
    <x v="3"/>
    <x v="19"/>
    <x v="19"/>
    <x v="19"/>
    <x v="19"/>
    <x v="19"/>
    <x v="1"/>
    <x v="19"/>
  </r>
  <r>
    <x v="19"/>
    <x v="19"/>
    <x v="15"/>
    <x v="4"/>
    <x v="9"/>
    <x v="2"/>
    <x v="7"/>
    <x v="4"/>
    <x v="1"/>
    <x v="20"/>
    <x v="7"/>
    <x v="17"/>
    <x v="17"/>
    <x v="17"/>
    <x v="17"/>
    <x v="17"/>
    <x v="1"/>
    <x v="17"/>
  </r>
  <r>
    <x v="20"/>
    <x v="20"/>
    <x v="16"/>
    <x v="1"/>
    <x v="1"/>
    <x v="7"/>
    <x v="10"/>
    <x v="7"/>
    <x v="1"/>
    <x v="7"/>
    <x v="9"/>
    <x v="11"/>
    <x v="11"/>
    <x v="11"/>
    <x v="11"/>
    <x v="11"/>
    <x v="0"/>
    <x v="11"/>
  </r>
  <r>
    <x v="21"/>
    <x v="21"/>
    <x v="18"/>
    <x v="4"/>
    <x v="2"/>
    <x v="4"/>
    <x v="8"/>
    <x v="7"/>
    <x v="1"/>
    <x v="5"/>
    <x v="4"/>
    <x v="4"/>
    <x v="4"/>
    <x v="4"/>
    <x v="4"/>
    <x v="4"/>
    <x v="0"/>
    <x v="4"/>
  </r>
  <r>
    <x v="22"/>
    <x v="22"/>
    <x v="21"/>
    <x v="1"/>
    <x v="1"/>
    <x v="0"/>
    <x v="13"/>
    <x v="3"/>
    <x v="1"/>
    <x v="12"/>
    <x v="2"/>
    <x v="8"/>
    <x v="8"/>
    <x v="8"/>
    <x v="8"/>
    <x v="8"/>
    <x v="0"/>
    <x v="8"/>
  </r>
  <r>
    <x v="23"/>
    <x v="23"/>
    <x v="23"/>
    <x v="3"/>
    <x v="1"/>
    <x v="3"/>
    <x v="6"/>
    <x v="2"/>
    <x v="1"/>
    <x v="14"/>
    <x v="0"/>
    <x v="10"/>
    <x v="10"/>
    <x v="10"/>
    <x v="10"/>
    <x v="10"/>
    <x v="0"/>
    <x v="10"/>
  </r>
  <r>
    <x v="24"/>
    <x v="24"/>
    <x v="24"/>
    <x v="2"/>
    <x v="9"/>
    <x v="6"/>
    <x v="16"/>
    <x v="3"/>
    <x v="0"/>
    <x v="22"/>
    <x v="5"/>
    <x v="18"/>
    <x v="18"/>
    <x v="18"/>
    <x v="18"/>
    <x v="18"/>
    <x v="1"/>
    <x v="18"/>
  </r>
</pivotCacheRecords>
</file>

<file path=xl/pivotCache/pivotCacheRecords4.xml><?xml version="1.0" encoding="utf-8"?>
<pivotCacheRecords xmlns="http://schemas.openxmlformats.org/spreadsheetml/2006/main" xmlns:r="http://schemas.openxmlformats.org/officeDocument/2006/relationships" count="25">
  <r>
    <x v="0"/>
    <x v="0"/>
    <x v="0"/>
    <x v="4"/>
    <x v="1"/>
    <x v="3"/>
    <x v="17"/>
    <x v="1"/>
    <x v="0"/>
    <x v="12"/>
    <x v="8"/>
    <x v="13"/>
    <x v="13"/>
    <x v="13"/>
    <x v="13"/>
    <x v="13"/>
    <x v="0"/>
    <x v="13"/>
  </r>
  <r>
    <x v="1"/>
    <x v="1"/>
    <x v="1"/>
    <x v="1"/>
    <x v="2"/>
    <x v="6"/>
    <x v="11"/>
    <x v="1"/>
    <x v="1"/>
    <x v="18"/>
    <x v="6"/>
    <x v="14"/>
    <x v="14"/>
    <x v="14"/>
    <x v="14"/>
    <x v="14"/>
    <x v="0"/>
    <x v="14"/>
  </r>
  <r>
    <x v="2"/>
    <x v="2"/>
    <x v="2"/>
    <x v="3"/>
    <x v="9"/>
    <x v="1"/>
    <x v="4"/>
    <x v="1"/>
    <x v="1"/>
    <x v="6"/>
    <x v="6"/>
    <x v="5"/>
    <x v="5"/>
    <x v="5"/>
    <x v="5"/>
    <x v="5"/>
    <x v="0"/>
    <x v="5"/>
  </r>
  <r>
    <x v="3"/>
    <x v="3"/>
    <x v="3"/>
    <x v="2"/>
    <x v="2"/>
    <x v="5"/>
    <x v="14"/>
    <x v="3"/>
    <x v="0"/>
    <x v="19"/>
    <x v="2"/>
    <x v="15"/>
    <x v="15"/>
    <x v="15"/>
    <x v="15"/>
    <x v="15"/>
    <x v="0"/>
    <x v="15"/>
  </r>
  <r>
    <x v="4"/>
    <x v="4"/>
    <x v="4"/>
    <x v="0"/>
    <x v="6"/>
    <x v="4"/>
    <x v="12"/>
    <x v="3"/>
    <x v="0"/>
    <x v="1"/>
    <x v="10"/>
    <x v="2"/>
    <x v="2"/>
    <x v="2"/>
    <x v="2"/>
    <x v="2"/>
    <x v="0"/>
    <x v="2"/>
  </r>
  <r>
    <x v="5"/>
    <x v="5"/>
    <x v="5"/>
    <x v="4"/>
    <x v="1"/>
    <x v="2"/>
    <x v="2"/>
    <x v="2"/>
    <x v="1"/>
    <x v="10"/>
    <x v="4"/>
    <x v="6"/>
    <x v="6"/>
    <x v="6"/>
    <x v="6"/>
    <x v="6"/>
    <x v="0"/>
    <x v="6"/>
  </r>
  <r>
    <x v="6"/>
    <x v="6"/>
    <x v="6"/>
    <x v="1"/>
    <x v="8"/>
    <x v="4"/>
    <x v="12"/>
    <x v="3"/>
    <x v="1"/>
    <x v="2"/>
    <x v="7"/>
    <x v="3"/>
    <x v="3"/>
    <x v="3"/>
    <x v="3"/>
    <x v="3"/>
    <x v="0"/>
    <x v="3"/>
  </r>
  <r>
    <x v="7"/>
    <x v="7"/>
    <x v="7"/>
    <x v="4"/>
    <x v="4"/>
    <x v="4"/>
    <x v="9"/>
    <x v="8"/>
    <x v="1"/>
    <x v="4"/>
    <x v="0"/>
    <x v="1"/>
    <x v="1"/>
    <x v="1"/>
    <x v="1"/>
    <x v="1"/>
    <x v="0"/>
    <x v="1"/>
  </r>
  <r>
    <x v="8"/>
    <x v="8"/>
    <x v="22"/>
    <x v="1"/>
    <x v="1"/>
    <x v="3"/>
    <x v="0"/>
    <x v="0"/>
    <x v="0"/>
    <x v="0"/>
    <x v="4"/>
    <x v="0"/>
    <x v="0"/>
    <x v="0"/>
    <x v="0"/>
    <x v="0"/>
    <x v="0"/>
    <x v="0"/>
  </r>
  <r>
    <x v="9"/>
    <x v="9"/>
    <x v="20"/>
    <x v="3"/>
    <x v="2"/>
    <x v="6"/>
    <x v="8"/>
    <x v="7"/>
    <x v="0"/>
    <x v="9"/>
    <x v="4"/>
    <x v="5"/>
    <x v="5"/>
    <x v="5"/>
    <x v="5"/>
    <x v="5"/>
    <x v="0"/>
    <x v="5"/>
  </r>
  <r>
    <x v="10"/>
    <x v="10"/>
    <x v="17"/>
    <x v="2"/>
    <x v="9"/>
    <x v="1"/>
    <x v="15"/>
    <x v="0"/>
    <x v="1"/>
    <x v="16"/>
    <x v="1"/>
    <x v="11"/>
    <x v="11"/>
    <x v="11"/>
    <x v="11"/>
    <x v="11"/>
    <x v="0"/>
    <x v="11"/>
  </r>
  <r>
    <x v="11"/>
    <x v="11"/>
    <x v="9"/>
    <x v="0"/>
    <x v="2"/>
    <x v="5"/>
    <x v="16"/>
    <x v="3"/>
    <x v="0"/>
    <x v="15"/>
    <x v="6"/>
    <x v="12"/>
    <x v="12"/>
    <x v="12"/>
    <x v="12"/>
    <x v="12"/>
    <x v="0"/>
    <x v="12"/>
  </r>
  <r>
    <x v="12"/>
    <x v="12"/>
    <x v="19"/>
    <x v="4"/>
    <x v="6"/>
    <x v="6"/>
    <x v="17"/>
    <x v="1"/>
    <x v="1"/>
    <x v="20"/>
    <x v="4"/>
    <x v="16"/>
    <x v="16"/>
    <x v="16"/>
    <x v="16"/>
    <x v="16"/>
    <x v="1"/>
    <x v="16"/>
  </r>
  <r>
    <x v="13"/>
    <x v="13"/>
    <x v="8"/>
    <x v="1"/>
    <x v="2"/>
    <x v="0"/>
    <x v="3"/>
    <x v="5"/>
    <x v="1"/>
    <x v="13"/>
    <x v="1"/>
    <x v="9"/>
    <x v="9"/>
    <x v="9"/>
    <x v="9"/>
    <x v="9"/>
    <x v="0"/>
    <x v="9"/>
  </r>
  <r>
    <x v="14"/>
    <x v="14"/>
    <x v="10"/>
    <x v="4"/>
    <x v="3"/>
    <x v="3"/>
    <x v="1"/>
    <x v="1"/>
    <x v="1"/>
    <x v="17"/>
    <x v="8"/>
    <x v="14"/>
    <x v="14"/>
    <x v="14"/>
    <x v="14"/>
    <x v="14"/>
    <x v="0"/>
    <x v="14"/>
  </r>
  <r>
    <x v="15"/>
    <x v="15"/>
    <x v="11"/>
    <x v="1"/>
    <x v="5"/>
    <x v="2"/>
    <x v="5"/>
    <x v="6"/>
    <x v="1"/>
    <x v="5"/>
    <x v="10"/>
    <x v="8"/>
    <x v="8"/>
    <x v="8"/>
    <x v="8"/>
    <x v="8"/>
    <x v="0"/>
    <x v="8"/>
  </r>
  <r>
    <x v="16"/>
    <x v="16"/>
    <x v="12"/>
    <x v="3"/>
    <x v="0"/>
    <x v="1"/>
    <x v="14"/>
    <x v="3"/>
    <x v="1"/>
    <x v="8"/>
    <x v="6"/>
    <x v="7"/>
    <x v="7"/>
    <x v="7"/>
    <x v="7"/>
    <x v="7"/>
    <x v="0"/>
    <x v="7"/>
  </r>
  <r>
    <x v="17"/>
    <x v="17"/>
    <x v="13"/>
    <x v="2"/>
    <x v="7"/>
    <x v="5"/>
    <x v="0"/>
    <x v="0"/>
    <x v="1"/>
    <x v="23"/>
    <x v="1"/>
    <x v="18"/>
    <x v="18"/>
    <x v="18"/>
    <x v="18"/>
    <x v="18"/>
    <x v="1"/>
    <x v="18"/>
  </r>
  <r>
    <x v="18"/>
    <x v="18"/>
    <x v="14"/>
    <x v="0"/>
    <x v="2"/>
    <x v="6"/>
    <x v="15"/>
    <x v="0"/>
    <x v="0"/>
    <x v="24"/>
    <x v="5"/>
    <x v="19"/>
    <x v="19"/>
    <x v="19"/>
    <x v="19"/>
    <x v="19"/>
    <x v="1"/>
    <x v="19"/>
  </r>
  <r>
    <x v="19"/>
    <x v="19"/>
    <x v="15"/>
    <x v="4"/>
    <x v="9"/>
    <x v="2"/>
    <x v="7"/>
    <x v="4"/>
    <x v="1"/>
    <x v="22"/>
    <x v="3"/>
    <x v="17"/>
    <x v="17"/>
    <x v="17"/>
    <x v="17"/>
    <x v="17"/>
    <x v="1"/>
    <x v="17"/>
  </r>
  <r>
    <x v="20"/>
    <x v="20"/>
    <x v="16"/>
    <x v="1"/>
    <x v="1"/>
    <x v="7"/>
    <x v="10"/>
    <x v="7"/>
    <x v="1"/>
    <x v="11"/>
    <x v="6"/>
    <x v="11"/>
    <x v="11"/>
    <x v="11"/>
    <x v="11"/>
    <x v="11"/>
    <x v="0"/>
    <x v="11"/>
  </r>
  <r>
    <x v="21"/>
    <x v="21"/>
    <x v="18"/>
    <x v="4"/>
    <x v="2"/>
    <x v="4"/>
    <x v="8"/>
    <x v="7"/>
    <x v="1"/>
    <x v="3"/>
    <x v="8"/>
    <x v="4"/>
    <x v="4"/>
    <x v="4"/>
    <x v="4"/>
    <x v="4"/>
    <x v="0"/>
    <x v="4"/>
  </r>
  <r>
    <x v="22"/>
    <x v="22"/>
    <x v="21"/>
    <x v="1"/>
    <x v="1"/>
    <x v="0"/>
    <x v="13"/>
    <x v="3"/>
    <x v="1"/>
    <x v="7"/>
    <x v="9"/>
    <x v="8"/>
    <x v="8"/>
    <x v="8"/>
    <x v="8"/>
    <x v="8"/>
    <x v="0"/>
    <x v="8"/>
  </r>
  <r>
    <x v="23"/>
    <x v="23"/>
    <x v="23"/>
    <x v="3"/>
    <x v="1"/>
    <x v="3"/>
    <x v="6"/>
    <x v="2"/>
    <x v="1"/>
    <x v="14"/>
    <x v="0"/>
    <x v="10"/>
    <x v="10"/>
    <x v="10"/>
    <x v="10"/>
    <x v="10"/>
    <x v="0"/>
    <x v="10"/>
  </r>
  <r>
    <x v="24"/>
    <x v="24"/>
    <x v="24"/>
    <x v="2"/>
    <x v="9"/>
    <x v="6"/>
    <x v="16"/>
    <x v="3"/>
    <x v="0"/>
    <x v="21"/>
    <x v="10"/>
    <x v="18"/>
    <x v="18"/>
    <x v="18"/>
    <x v="18"/>
    <x v="18"/>
    <x v="1"/>
    <x v="18"/>
  </r>
</pivotCacheRecords>
</file>

<file path=xl/pivotCache/pivotCacheRecords5.xml><?xml version="1.0" encoding="utf-8"?>
<pivotCacheRecords xmlns="http://schemas.openxmlformats.org/spreadsheetml/2006/main" xmlns:r="http://schemas.openxmlformats.org/officeDocument/2006/relationships" count="25">
  <r>
    <x v="0"/>
    <x v="0"/>
    <x v="0"/>
    <x v="4"/>
    <x v="1"/>
    <x v="3"/>
    <x v="17"/>
    <x v="1"/>
    <x v="0"/>
    <x v="12"/>
    <x v="8"/>
    <x v="13"/>
    <x v="13"/>
    <x v="13"/>
    <x v="13"/>
    <x v="13"/>
    <x v="0"/>
    <x v="13"/>
  </r>
  <r>
    <x v="1"/>
    <x v="1"/>
    <x v="1"/>
    <x v="1"/>
    <x v="2"/>
    <x v="6"/>
    <x v="11"/>
    <x v="1"/>
    <x v="1"/>
    <x v="17"/>
    <x v="1"/>
    <x v="14"/>
    <x v="14"/>
    <x v="14"/>
    <x v="14"/>
    <x v="14"/>
    <x v="0"/>
    <x v="14"/>
  </r>
  <r>
    <x v="2"/>
    <x v="2"/>
    <x v="2"/>
    <x v="3"/>
    <x v="9"/>
    <x v="1"/>
    <x v="4"/>
    <x v="1"/>
    <x v="1"/>
    <x v="6"/>
    <x v="7"/>
    <x v="5"/>
    <x v="5"/>
    <x v="5"/>
    <x v="5"/>
    <x v="5"/>
    <x v="0"/>
    <x v="5"/>
  </r>
  <r>
    <x v="3"/>
    <x v="3"/>
    <x v="3"/>
    <x v="2"/>
    <x v="2"/>
    <x v="5"/>
    <x v="14"/>
    <x v="3"/>
    <x v="0"/>
    <x v="18"/>
    <x v="3"/>
    <x v="15"/>
    <x v="15"/>
    <x v="15"/>
    <x v="15"/>
    <x v="15"/>
    <x v="0"/>
    <x v="15"/>
  </r>
  <r>
    <x v="4"/>
    <x v="4"/>
    <x v="4"/>
    <x v="0"/>
    <x v="6"/>
    <x v="4"/>
    <x v="12"/>
    <x v="3"/>
    <x v="0"/>
    <x v="2"/>
    <x v="8"/>
    <x v="2"/>
    <x v="2"/>
    <x v="2"/>
    <x v="2"/>
    <x v="2"/>
    <x v="0"/>
    <x v="2"/>
  </r>
  <r>
    <x v="5"/>
    <x v="5"/>
    <x v="5"/>
    <x v="4"/>
    <x v="1"/>
    <x v="2"/>
    <x v="2"/>
    <x v="2"/>
    <x v="1"/>
    <x v="3"/>
    <x v="8"/>
    <x v="6"/>
    <x v="6"/>
    <x v="6"/>
    <x v="6"/>
    <x v="6"/>
    <x v="0"/>
    <x v="6"/>
  </r>
  <r>
    <x v="6"/>
    <x v="6"/>
    <x v="6"/>
    <x v="1"/>
    <x v="8"/>
    <x v="4"/>
    <x v="12"/>
    <x v="3"/>
    <x v="1"/>
    <x v="1"/>
    <x v="10"/>
    <x v="3"/>
    <x v="3"/>
    <x v="3"/>
    <x v="3"/>
    <x v="3"/>
    <x v="0"/>
    <x v="3"/>
  </r>
  <r>
    <x v="7"/>
    <x v="7"/>
    <x v="7"/>
    <x v="4"/>
    <x v="4"/>
    <x v="4"/>
    <x v="9"/>
    <x v="8"/>
    <x v="1"/>
    <x v="5"/>
    <x v="1"/>
    <x v="1"/>
    <x v="1"/>
    <x v="1"/>
    <x v="1"/>
    <x v="1"/>
    <x v="0"/>
    <x v="1"/>
  </r>
  <r>
    <x v="8"/>
    <x v="8"/>
    <x v="22"/>
    <x v="1"/>
    <x v="1"/>
    <x v="3"/>
    <x v="0"/>
    <x v="0"/>
    <x v="0"/>
    <x v="0"/>
    <x v="4"/>
    <x v="0"/>
    <x v="0"/>
    <x v="0"/>
    <x v="0"/>
    <x v="0"/>
    <x v="0"/>
    <x v="0"/>
  </r>
  <r>
    <x v="9"/>
    <x v="9"/>
    <x v="20"/>
    <x v="3"/>
    <x v="2"/>
    <x v="6"/>
    <x v="8"/>
    <x v="7"/>
    <x v="0"/>
    <x v="10"/>
    <x v="2"/>
    <x v="5"/>
    <x v="5"/>
    <x v="5"/>
    <x v="5"/>
    <x v="5"/>
    <x v="0"/>
    <x v="5"/>
  </r>
  <r>
    <x v="10"/>
    <x v="10"/>
    <x v="17"/>
    <x v="2"/>
    <x v="9"/>
    <x v="1"/>
    <x v="15"/>
    <x v="0"/>
    <x v="1"/>
    <x v="9"/>
    <x v="10"/>
    <x v="11"/>
    <x v="11"/>
    <x v="11"/>
    <x v="11"/>
    <x v="11"/>
    <x v="0"/>
    <x v="11"/>
  </r>
  <r>
    <x v="11"/>
    <x v="11"/>
    <x v="9"/>
    <x v="0"/>
    <x v="2"/>
    <x v="5"/>
    <x v="16"/>
    <x v="3"/>
    <x v="0"/>
    <x v="13"/>
    <x v="6"/>
    <x v="12"/>
    <x v="12"/>
    <x v="12"/>
    <x v="12"/>
    <x v="12"/>
    <x v="0"/>
    <x v="12"/>
  </r>
  <r>
    <x v="12"/>
    <x v="12"/>
    <x v="19"/>
    <x v="4"/>
    <x v="6"/>
    <x v="6"/>
    <x v="17"/>
    <x v="1"/>
    <x v="1"/>
    <x v="19"/>
    <x v="5"/>
    <x v="16"/>
    <x v="16"/>
    <x v="16"/>
    <x v="16"/>
    <x v="16"/>
    <x v="1"/>
    <x v="16"/>
  </r>
  <r>
    <x v="13"/>
    <x v="13"/>
    <x v="8"/>
    <x v="1"/>
    <x v="2"/>
    <x v="0"/>
    <x v="3"/>
    <x v="5"/>
    <x v="1"/>
    <x v="16"/>
    <x v="0"/>
    <x v="9"/>
    <x v="9"/>
    <x v="9"/>
    <x v="9"/>
    <x v="9"/>
    <x v="0"/>
    <x v="9"/>
  </r>
  <r>
    <x v="14"/>
    <x v="14"/>
    <x v="10"/>
    <x v="4"/>
    <x v="3"/>
    <x v="3"/>
    <x v="1"/>
    <x v="1"/>
    <x v="1"/>
    <x v="20"/>
    <x v="0"/>
    <x v="14"/>
    <x v="14"/>
    <x v="14"/>
    <x v="14"/>
    <x v="14"/>
    <x v="0"/>
    <x v="14"/>
  </r>
  <r>
    <x v="15"/>
    <x v="15"/>
    <x v="11"/>
    <x v="1"/>
    <x v="5"/>
    <x v="2"/>
    <x v="5"/>
    <x v="6"/>
    <x v="1"/>
    <x v="11"/>
    <x v="4"/>
    <x v="8"/>
    <x v="8"/>
    <x v="8"/>
    <x v="8"/>
    <x v="8"/>
    <x v="0"/>
    <x v="8"/>
  </r>
  <r>
    <x v="16"/>
    <x v="16"/>
    <x v="12"/>
    <x v="3"/>
    <x v="0"/>
    <x v="1"/>
    <x v="14"/>
    <x v="3"/>
    <x v="1"/>
    <x v="8"/>
    <x v="6"/>
    <x v="7"/>
    <x v="7"/>
    <x v="7"/>
    <x v="7"/>
    <x v="7"/>
    <x v="0"/>
    <x v="7"/>
  </r>
  <r>
    <x v="17"/>
    <x v="17"/>
    <x v="13"/>
    <x v="2"/>
    <x v="7"/>
    <x v="5"/>
    <x v="0"/>
    <x v="0"/>
    <x v="1"/>
    <x v="23"/>
    <x v="0"/>
    <x v="18"/>
    <x v="18"/>
    <x v="18"/>
    <x v="18"/>
    <x v="18"/>
    <x v="1"/>
    <x v="18"/>
  </r>
  <r>
    <x v="18"/>
    <x v="18"/>
    <x v="14"/>
    <x v="0"/>
    <x v="2"/>
    <x v="6"/>
    <x v="15"/>
    <x v="0"/>
    <x v="0"/>
    <x v="24"/>
    <x v="1"/>
    <x v="19"/>
    <x v="19"/>
    <x v="19"/>
    <x v="19"/>
    <x v="19"/>
    <x v="1"/>
    <x v="19"/>
  </r>
  <r>
    <x v="19"/>
    <x v="19"/>
    <x v="15"/>
    <x v="4"/>
    <x v="9"/>
    <x v="2"/>
    <x v="7"/>
    <x v="4"/>
    <x v="1"/>
    <x v="22"/>
    <x v="2"/>
    <x v="17"/>
    <x v="17"/>
    <x v="17"/>
    <x v="17"/>
    <x v="17"/>
    <x v="1"/>
    <x v="17"/>
  </r>
  <r>
    <x v="20"/>
    <x v="20"/>
    <x v="16"/>
    <x v="1"/>
    <x v="1"/>
    <x v="7"/>
    <x v="10"/>
    <x v="7"/>
    <x v="1"/>
    <x v="14"/>
    <x v="3"/>
    <x v="11"/>
    <x v="11"/>
    <x v="11"/>
    <x v="11"/>
    <x v="11"/>
    <x v="0"/>
    <x v="11"/>
  </r>
  <r>
    <x v="21"/>
    <x v="21"/>
    <x v="18"/>
    <x v="4"/>
    <x v="2"/>
    <x v="4"/>
    <x v="8"/>
    <x v="7"/>
    <x v="1"/>
    <x v="4"/>
    <x v="6"/>
    <x v="4"/>
    <x v="4"/>
    <x v="4"/>
    <x v="4"/>
    <x v="4"/>
    <x v="0"/>
    <x v="4"/>
  </r>
  <r>
    <x v="22"/>
    <x v="22"/>
    <x v="21"/>
    <x v="1"/>
    <x v="1"/>
    <x v="0"/>
    <x v="13"/>
    <x v="3"/>
    <x v="1"/>
    <x v="7"/>
    <x v="9"/>
    <x v="8"/>
    <x v="8"/>
    <x v="8"/>
    <x v="8"/>
    <x v="8"/>
    <x v="0"/>
    <x v="8"/>
  </r>
  <r>
    <x v="23"/>
    <x v="23"/>
    <x v="23"/>
    <x v="3"/>
    <x v="1"/>
    <x v="3"/>
    <x v="6"/>
    <x v="2"/>
    <x v="1"/>
    <x v="15"/>
    <x v="1"/>
    <x v="10"/>
    <x v="10"/>
    <x v="10"/>
    <x v="10"/>
    <x v="10"/>
    <x v="0"/>
    <x v="10"/>
  </r>
  <r>
    <x v="24"/>
    <x v="24"/>
    <x v="24"/>
    <x v="2"/>
    <x v="9"/>
    <x v="6"/>
    <x v="16"/>
    <x v="3"/>
    <x v="0"/>
    <x v="21"/>
    <x v="8"/>
    <x v="18"/>
    <x v="18"/>
    <x v="18"/>
    <x v="18"/>
    <x v="18"/>
    <x v="1"/>
    <x v="18"/>
  </r>
</pivotCacheRecords>
</file>

<file path=xl/pivotCache/pivotCacheRecords6.xml><?xml version="1.0" encoding="utf-8"?>
<pivotCacheRecords xmlns="http://schemas.openxmlformats.org/spreadsheetml/2006/main" xmlns:r="http://schemas.openxmlformats.org/officeDocument/2006/relationships" count="25">
  <r>
    <x v="0"/>
    <x v="0"/>
    <x v="0"/>
    <x v="4"/>
    <x v="1"/>
    <x v="3"/>
    <x v="17"/>
    <x v="1"/>
    <x v="0"/>
    <x v="19"/>
    <x v="0"/>
    <x v="13"/>
    <x v="13"/>
    <x v="13"/>
    <x v="13"/>
    <x v="13"/>
    <x v="0"/>
    <x v="13"/>
  </r>
  <r>
    <x v="1"/>
    <x v="1"/>
    <x v="1"/>
    <x v="1"/>
    <x v="2"/>
    <x v="6"/>
    <x v="11"/>
    <x v="1"/>
    <x v="1"/>
    <x v="18"/>
    <x v="3"/>
    <x v="14"/>
    <x v="14"/>
    <x v="14"/>
    <x v="14"/>
    <x v="14"/>
    <x v="0"/>
    <x v="14"/>
  </r>
  <r>
    <x v="2"/>
    <x v="2"/>
    <x v="2"/>
    <x v="3"/>
    <x v="9"/>
    <x v="1"/>
    <x v="4"/>
    <x v="1"/>
    <x v="1"/>
    <x v="3"/>
    <x v="6"/>
    <x v="5"/>
    <x v="5"/>
    <x v="5"/>
    <x v="5"/>
    <x v="5"/>
    <x v="0"/>
    <x v="5"/>
  </r>
  <r>
    <x v="3"/>
    <x v="3"/>
    <x v="3"/>
    <x v="2"/>
    <x v="2"/>
    <x v="5"/>
    <x v="14"/>
    <x v="3"/>
    <x v="0"/>
    <x v="21"/>
    <x v="0"/>
    <x v="15"/>
    <x v="15"/>
    <x v="15"/>
    <x v="15"/>
    <x v="15"/>
    <x v="0"/>
    <x v="15"/>
  </r>
  <r>
    <x v="4"/>
    <x v="4"/>
    <x v="4"/>
    <x v="0"/>
    <x v="6"/>
    <x v="4"/>
    <x v="12"/>
    <x v="3"/>
    <x v="0"/>
    <x v="2"/>
    <x v="4"/>
    <x v="2"/>
    <x v="2"/>
    <x v="2"/>
    <x v="2"/>
    <x v="2"/>
    <x v="0"/>
    <x v="2"/>
  </r>
  <r>
    <x v="5"/>
    <x v="5"/>
    <x v="5"/>
    <x v="4"/>
    <x v="1"/>
    <x v="2"/>
    <x v="2"/>
    <x v="2"/>
    <x v="1"/>
    <x v="8"/>
    <x v="4"/>
    <x v="6"/>
    <x v="6"/>
    <x v="6"/>
    <x v="6"/>
    <x v="6"/>
    <x v="0"/>
    <x v="6"/>
  </r>
  <r>
    <x v="6"/>
    <x v="6"/>
    <x v="6"/>
    <x v="1"/>
    <x v="8"/>
    <x v="4"/>
    <x v="12"/>
    <x v="3"/>
    <x v="1"/>
    <x v="7"/>
    <x v="1"/>
    <x v="3"/>
    <x v="3"/>
    <x v="3"/>
    <x v="3"/>
    <x v="3"/>
    <x v="0"/>
    <x v="3"/>
  </r>
  <r>
    <x v="7"/>
    <x v="7"/>
    <x v="7"/>
    <x v="4"/>
    <x v="4"/>
    <x v="4"/>
    <x v="9"/>
    <x v="8"/>
    <x v="1"/>
    <x v="1"/>
    <x v="4"/>
    <x v="1"/>
    <x v="1"/>
    <x v="1"/>
    <x v="1"/>
    <x v="1"/>
    <x v="0"/>
    <x v="1"/>
  </r>
  <r>
    <x v="8"/>
    <x v="8"/>
    <x v="22"/>
    <x v="1"/>
    <x v="1"/>
    <x v="3"/>
    <x v="0"/>
    <x v="0"/>
    <x v="0"/>
    <x v="0"/>
    <x v="3"/>
    <x v="0"/>
    <x v="0"/>
    <x v="0"/>
    <x v="0"/>
    <x v="0"/>
    <x v="0"/>
    <x v="0"/>
  </r>
  <r>
    <x v="9"/>
    <x v="9"/>
    <x v="20"/>
    <x v="3"/>
    <x v="2"/>
    <x v="6"/>
    <x v="8"/>
    <x v="7"/>
    <x v="0"/>
    <x v="9"/>
    <x v="2"/>
    <x v="5"/>
    <x v="5"/>
    <x v="5"/>
    <x v="5"/>
    <x v="5"/>
    <x v="0"/>
    <x v="5"/>
  </r>
  <r>
    <x v="10"/>
    <x v="10"/>
    <x v="17"/>
    <x v="2"/>
    <x v="9"/>
    <x v="1"/>
    <x v="15"/>
    <x v="0"/>
    <x v="1"/>
    <x v="11"/>
    <x v="7"/>
    <x v="11"/>
    <x v="11"/>
    <x v="11"/>
    <x v="11"/>
    <x v="11"/>
    <x v="0"/>
    <x v="11"/>
  </r>
  <r>
    <x v="11"/>
    <x v="11"/>
    <x v="9"/>
    <x v="0"/>
    <x v="2"/>
    <x v="5"/>
    <x v="16"/>
    <x v="3"/>
    <x v="0"/>
    <x v="15"/>
    <x v="5"/>
    <x v="12"/>
    <x v="12"/>
    <x v="12"/>
    <x v="12"/>
    <x v="12"/>
    <x v="0"/>
    <x v="12"/>
  </r>
  <r>
    <x v="12"/>
    <x v="12"/>
    <x v="19"/>
    <x v="4"/>
    <x v="6"/>
    <x v="6"/>
    <x v="17"/>
    <x v="1"/>
    <x v="1"/>
    <x v="17"/>
    <x v="7"/>
    <x v="16"/>
    <x v="16"/>
    <x v="16"/>
    <x v="16"/>
    <x v="16"/>
    <x v="1"/>
    <x v="16"/>
  </r>
  <r>
    <x v="13"/>
    <x v="13"/>
    <x v="8"/>
    <x v="1"/>
    <x v="2"/>
    <x v="0"/>
    <x v="3"/>
    <x v="5"/>
    <x v="1"/>
    <x v="13"/>
    <x v="3"/>
    <x v="9"/>
    <x v="9"/>
    <x v="9"/>
    <x v="9"/>
    <x v="9"/>
    <x v="0"/>
    <x v="9"/>
  </r>
  <r>
    <x v="14"/>
    <x v="14"/>
    <x v="10"/>
    <x v="4"/>
    <x v="3"/>
    <x v="3"/>
    <x v="1"/>
    <x v="1"/>
    <x v="1"/>
    <x v="16"/>
    <x v="7"/>
    <x v="14"/>
    <x v="14"/>
    <x v="14"/>
    <x v="14"/>
    <x v="14"/>
    <x v="0"/>
    <x v="14"/>
  </r>
  <r>
    <x v="15"/>
    <x v="15"/>
    <x v="11"/>
    <x v="1"/>
    <x v="5"/>
    <x v="2"/>
    <x v="5"/>
    <x v="6"/>
    <x v="1"/>
    <x v="12"/>
    <x v="3"/>
    <x v="8"/>
    <x v="8"/>
    <x v="8"/>
    <x v="8"/>
    <x v="8"/>
    <x v="0"/>
    <x v="8"/>
  </r>
  <r>
    <x v="16"/>
    <x v="16"/>
    <x v="12"/>
    <x v="3"/>
    <x v="0"/>
    <x v="1"/>
    <x v="14"/>
    <x v="3"/>
    <x v="1"/>
    <x v="4"/>
    <x v="7"/>
    <x v="7"/>
    <x v="7"/>
    <x v="7"/>
    <x v="7"/>
    <x v="7"/>
    <x v="0"/>
    <x v="7"/>
  </r>
  <r>
    <x v="17"/>
    <x v="17"/>
    <x v="13"/>
    <x v="2"/>
    <x v="7"/>
    <x v="5"/>
    <x v="0"/>
    <x v="0"/>
    <x v="1"/>
    <x v="22"/>
    <x v="7"/>
    <x v="18"/>
    <x v="18"/>
    <x v="18"/>
    <x v="18"/>
    <x v="18"/>
    <x v="1"/>
    <x v="18"/>
  </r>
  <r>
    <x v="18"/>
    <x v="18"/>
    <x v="14"/>
    <x v="0"/>
    <x v="2"/>
    <x v="6"/>
    <x v="15"/>
    <x v="0"/>
    <x v="0"/>
    <x v="24"/>
    <x v="3"/>
    <x v="19"/>
    <x v="19"/>
    <x v="19"/>
    <x v="19"/>
    <x v="19"/>
    <x v="1"/>
    <x v="19"/>
  </r>
  <r>
    <x v="19"/>
    <x v="19"/>
    <x v="15"/>
    <x v="4"/>
    <x v="9"/>
    <x v="2"/>
    <x v="7"/>
    <x v="4"/>
    <x v="1"/>
    <x v="20"/>
    <x v="8"/>
    <x v="17"/>
    <x v="17"/>
    <x v="17"/>
    <x v="17"/>
    <x v="17"/>
    <x v="1"/>
    <x v="17"/>
  </r>
  <r>
    <x v="20"/>
    <x v="20"/>
    <x v="16"/>
    <x v="1"/>
    <x v="1"/>
    <x v="7"/>
    <x v="10"/>
    <x v="7"/>
    <x v="1"/>
    <x v="10"/>
    <x v="8"/>
    <x v="11"/>
    <x v="11"/>
    <x v="11"/>
    <x v="11"/>
    <x v="11"/>
    <x v="0"/>
    <x v="11"/>
  </r>
  <r>
    <x v="21"/>
    <x v="21"/>
    <x v="18"/>
    <x v="4"/>
    <x v="2"/>
    <x v="4"/>
    <x v="8"/>
    <x v="7"/>
    <x v="1"/>
    <x v="5"/>
    <x v="4"/>
    <x v="4"/>
    <x v="4"/>
    <x v="4"/>
    <x v="4"/>
    <x v="4"/>
    <x v="0"/>
    <x v="4"/>
  </r>
  <r>
    <x v="22"/>
    <x v="22"/>
    <x v="21"/>
    <x v="1"/>
    <x v="1"/>
    <x v="0"/>
    <x v="13"/>
    <x v="3"/>
    <x v="1"/>
    <x v="6"/>
    <x v="7"/>
    <x v="8"/>
    <x v="8"/>
    <x v="8"/>
    <x v="8"/>
    <x v="8"/>
    <x v="0"/>
    <x v="8"/>
  </r>
  <r>
    <x v="23"/>
    <x v="23"/>
    <x v="23"/>
    <x v="3"/>
    <x v="1"/>
    <x v="3"/>
    <x v="6"/>
    <x v="2"/>
    <x v="1"/>
    <x v="14"/>
    <x v="2"/>
    <x v="10"/>
    <x v="10"/>
    <x v="10"/>
    <x v="10"/>
    <x v="10"/>
    <x v="0"/>
    <x v="10"/>
  </r>
  <r>
    <x v="24"/>
    <x v="24"/>
    <x v="24"/>
    <x v="2"/>
    <x v="9"/>
    <x v="6"/>
    <x v="16"/>
    <x v="3"/>
    <x v="0"/>
    <x v="23"/>
    <x v="2"/>
    <x v="18"/>
    <x v="18"/>
    <x v="18"/>
    <x v="18"/>
    <x v="18"/>
    <x v="1"/>
    <x v="18"/>
  </r>
</pivotCacheRecords>
</file>

<file path=xl/pivotCache/pivotCacheRecords7.xml><?xml version="1.0" encoding="utf-8"?>
<pivotCacheRecords xmlns="http://schemas.openxmlformats.org/spreadsheetml/2006/main" xmlns:r="http://schemas.openxmlformats.org/officeDocument/2006/relationships" count="25">
  <r>
    <x v="0"/>
    <x v="0"/>
    <x v="0"/>
    <x v="4"/>
    <x v="1"/>
    <x v="3"/>
    <x v="17"/>
    <x v="1"/>
    <x v="0"/>
    <x v="18"/>
    <x v="2"/>
    <x v="13"/>
    <x v="13"/>
    <x v="13"/>
    <x v="13"/>
    <x v="13"/>
    <x v="0"/>
    <x v="13"/>
  </r>
  <r>
    <x v="1"/>
    <x v="1"/>
    <x v="1"/>
    <x v="1"/>
    <x v="2"/>
    <x v="6"/>
    <x v="11"/>
    <x v="1"/>
    <x v="1"/>
    <x v="17"/>
    <x v="4"/>
    <x v="14"/>
    <x v="14"/>
    <x v="14"/>
    <x v="14"/>
    <x v="14"/>
    <x v="0"/>
    <x v="14"/>
  </r>
  <r>
    <x v="2"/>
    <x v="2"/>
    <x v="2"/>
    <x v="3"/>
    <x v="9"/>
    <x v="1"/>
    <x v="4"/>
    <x v="1"/>
    <x v="1"/>
    <x v="6"/>
    <x v="4"/>
    <x v="5"/>
    <x v="5"/>
    <x v="5"/>
    <x v="5"/>
    <x v="5"/>
    <x v="0"/>
    <x v="5"/>
  </r>
  <r>
    <x v="3"/>
    <x v="3"/>
    <x v="3"/>
    <x v="2"/>
    <x v="2"/>
    <x v="5"/>
    <x v="14"/>
    <x v="3"/>
    <x v="0"/>
    <x v="16"/>
    <x v="8"/>
    <x v="15"/>
    <x v="15"/>
    <x v="15"/>
    <x v="15"/>
    <x v="15"/>
    <x v="0"/>
    <x v="15"/>
  </r>
  <r>
    <x v="4"/>
    <x v="4"/>
    <x v="4"/>
    <x v="0"/>
    <x v="6"/>
    <x v="4"/>
    <x v="12"/>
    <x v="3"/>
    <x v="0"/>
    <x v="1"/>
    <x v="7"/>
    <x v="2"/>
    <x v="2"/>
    <x v="2"/>
    <x v="2"/>
    <x v="2"/>
    <x v="0"/>
    <x v="2"/>
  </r>
  <r>
    <x v="5"/>
    <x v="5"/>
    <x v="5"/>
    <x v="4"/>
    <x v="1"/>
    <x v="2"/>
    <x v="2"/>
    <x v="2"/>
    <x v="1"/>
    <x v="8"/>
    <x v="3"/>
    <x v="6"/>
    <x v="6"/>
    <x v="6"/>
    <x v="6"/>
    <x v="6"/>
    <x v="0"/>
    <x v="6"/>
  </r>
  <r>
    <x v="6"/>
    <x v="6"/>
    <x v="6"/>
    <x v="1"/>
    <x v="8"/>
    <x v="4"/>
    <x v="12"/>
    <x v="3"/>
    <x v="1"/>
    <x v="5"/>
    <x v="2"/>
    <x v="3"/>
    <x v="3"/>
    <x v="3"/>
    <x v="3"/>
    <x v="3"/>
    <x v="0"/>
    <x v="3"/>
  </r>
  <r>
    <x v="7"/>
    <x v="7"/>
    <x v="7"/>
    <x v="4"/>
    <x v="4"/>
    <x v="4"/>
    <x v="9"/>
    <x v="8"/>
    <x v="1"/>
    <x v="2"/>
    <x v="0"/>
    <x v="1"/>
    <x v="1"/>
    <x v="1"/>
    <x v="1"/>
    <x v="1"/>
    <x v="0"/>
    <x v="1"/>
  </r>
  <r>
    <x v="8"/>
    <x v="8"/>
    <x v="22"/>
    <x v="1"/>
    <x v="1"/>
    <x v="3"/>
    <x v="0"/>
    <x v="0"/>
    <x v="0"/>
    <x v="0"/>
    <x v="6"/>
    <x v="0"/>
    <x v="0"/>
    <x v="0"/>
    <x v="0"/>
    <x v="0"/>
    <x v="0"/>
    <x v="0"/>
  </r>
  <r>
    <x v="9"/>
    <x v="9"/>
    <x v="20"/>
    <x v="3"/>
    <x v="2"/>
    <x v="6"/>
    <x v="8"/>
    <x v="7"/>
    <x v="0"/>
    <x v="10"/>
    <x v="1"/>
    <x v="5"/>
    <x v="5"/>
    <x v="5"/>
    <x v="5"/>
    <x v="5"/>
    <x v="0"/>
    <x v="5"/>
  </r>
  <r>
    <x v="10"/>
    <x v="10"/>
    <x v="17"/>
    <x v="2"/>
    <x v="9"/>
    <x v="1"/>
    <x v="15"/>
    <x v="0"/>
    <x v="1"/>
    <x v="7"/>
    <x v="9"/>
    <x v="11"/>
    <x v="11"/>
    <x v="11"/>
    <x v="11"/>
    <x v="11"/>
    <x v="0"/>
    <x v="11"/>
  </r>
  <r>
    <x v="11"/>
    <x v="11"/>
    <x v="9"/>
    <x v="0"/>
    <x v="2"/>
    <x v="5"/>
    <x v="16"/>
    <x v="3"/>
    <x v="0"/>
    <x v="15"/>
    <x v="4"/>
    <x v="12"/>
    <x v="12"/>
    <x v="12"/>
    <x v="12"/>
    <x v="12"/>
    <x v="0"/>
    <x v="12"/>
  </r>
  <r>
    <x v="12"/>
    <x v="12"/>
    <x v="19"/>
    <x v="4"/>
    <x v="6"/>
    <x v="6"/>
    <x v="17"/>
    <x v="1"/>
    <x v="1"/>
    <x v="19"/>
    <x v="5"/>
    <x v="16"/>
    <x v="16"/>
    <x v="16"/>
    <x v="16"/>
    <x v="16"/>
    <x v="1"/>
    <x v="16"/>
  </r>
  <r>
    <x v="13"/>
    <x v="13"/>
    <x v="8"/>
    <x v="1"/>
    <x v="2"/>
    <x v="0"/>
    <x v="3"/>
    <x v="5"/>
    <x v="1"/>
    <x v="11"/>
    <x v="5"/>
    <x v="9"/>
    <x v="9"/>
    <x v="9"/>
    <x v="9"/>
    <x v="9"/>
    <x v="0"/>
    <x v="9"/>
  </r>
  <r>
    <x v="14"/>
    <x v="14"/>
    <x v="10"/>
    <x v="4"/>
    <x v="3"/>
    <x v="3"/>
    <x v="1"/>
    <x v="1"/>
    <x v="1"/>
    <x v="17"/>
    <x v="6"/>
    <x v="14"/>
    <x v="14"/>
    <x v="14"/>
    <x v="14"/>
    <x v="14"/>
    <x v="0"/>
    <x v="14"/>
  </r>
  <r>
    <x v="15"/>
    <x v="15"/>
    <x v="11"/>
    <x v="1"/>
    <x v="5"/>
    <x v="2"/>
    <x v="5"/>
    <x v="6"/>
    <x v="1"/>
    <x v="12"/>
    <x v="2"/>
    <x v="8"/>
    <x v="8"/>
    <x v="8"/>
    <x v="8"/>
    <x v="8"/>
    <x v="0"/>
    <x v="8"/>
  </r>
  <r>
    <x v="16"/>
    <x v="16"/>
    <x v="12"/>
    <x v="3"/>
    <x v="0"/>
    <x v="1"/>
    <x v="14"/>
    <x v="3"/>
    <x v="1"/>
    <x v="4"/>
    <x v="7"/>
    <x v="7"/>
    <x v="7"/>
    <x v="7"/>
    <x v="7"/>
    <x v="7"/>
    <x v="0"/>
    <x v="7"/>
  </r>
  <r>
    <x v="17"/>
    <x v="17"/>
    <x v="13"/>
    <x v="2"/>
    <x v="7"/>
    <x v="5"/>
    <x v="0"/>
    <x v="0"/>
    <x v="1"/>
    <x v="22"/>
    <x v="5"/>
    <x v="18"/>
    <x v="18"/>
    <x v="18"/>
    <x v="18"/>
    <x v="18"/>
    <x v="1"/>
    <x v="18"/>
  </r>
  <r>
    <x v="18"/>
    <x v="18"/>
    <x v="14"/>
    <x v="0"/>
    <x v="2"/>
    <x v="6"/>
    <x v="15"/>
    <x v="0"/>
    <x v="0"/>
    <x v="23"/>
    <x v="0"/>
    <x v="19"/>
    <x v="19"/>
    <x v="19"/>
    <x v="19"/>
    <x v="19"/>
    <x v="1"/>
    <x v="19"/>
  </r>
  <r>
    <x v="19"/>
    <x v="19"/>
    <x v="15"/>
    <x v="4"/>
    <x v="9"/>
    <x v="2"/>
    <x v="7"/>
    <x v="4"/>
    <x v="1"/>
    <x v="20"/>
    <x v="7"/>
    <x v="17"/>
    <x v="17"/>
    <x v="17"/>
    <x v="17"/>
    <x v="17"/>
    <x v="1"/>
    <x v="17"/>
  </r>
  <r>
    <x v="20"/>
    <x v="20"/>
    <x v="16"/>
    <x v="1"/>
    <x v="1"/>
    <x v="7"/>
    <x v="10"/>
    <x v="7"/>
    <x v="1"/>
    <x v="14"/>
    <x v="4"/>
    <x v="11"/>
    <x v="11"/>
    <x v="11"/>
    <x v="11"/>
    <x v="11"/>
    <x v="0"/>
    <x v="11"/>
  </r>
  <r>
    <x v="21"/>
    <x v="21"/>
    <x v="18"/>
    <x v="4"/>
    <x v="2"/>
    <x v="4"/>
    <x v="8"/>
    <x v="7"/>
    <x v="1"/>
    <x v="3"/>
    <x v="5"/>
    <x v="4"/>
    <x v="4"/>
    <x v="4"/>
    <x v="4"/>
    <x v="4"/>
    <x v="0"/>
    <x v="4"/>
  </r>
  <r>
    <x v="22"/>
    <x v="22"/>
    <x v="21"/>
    <x v="1"/>
    <x v="1"/>
    <x v="0"/>
    <x v="13"/>
    <x v="3"/>
    <x v="1"/>
    <x v="9"/>
    <x v="5"/>
    <x v="8"/>
    <x v="8"/>
    <x v="8"/>
    <x v="8"/>
    <x v="8"/>
    <x v="0"/>
    <x v="8"/>
  </r>
  <r>
    <x v="23"/>
    <x v="23"/>
    <x v="23"/>
    <x v="3"/>
    <x v="1"/>
    <x v="3"/>
    <x v="6"/>
    <x v="2"/>
    <x v="1"/>
    <x v="13"/>
    <x v="4"/>
    <x v="10"/>
    <x v="10"/>
    <x v="10"/>
    <x v="10"/>
    <x v="10"/>
    <x v="0"/>
    <x v="10"/>
  </r>
  <r>
    <x v="24"/>
    <x v="24"/>
    <x v="24"/>
    <x v="2"/>
    <x v="9"/>
    <x v="6"/>
    <x v="16"/>
    <x v="3"/>
    <x v="0"/>
    <x v="21"/>
    <x v="6"/>
    <x v="18"/>
    <x v="18"/>
    <x v="18"/>
    <x v="18"/>
    <x v="18"/>
    <x v="1"/>
    <x v="18"/>
  </r>
</pivotCacheRecords>
</file>

<file path=xl/pivotCache/pivotCacheRecords8.xml><?xml version="1.0" encoding="utf-8"?>
<pivotCacheRecords xmlns="http://schemas.openxmlformats.org/spreadsheetml/2006/main" xmlns:r="http://schemas.openxmlformats.org/officeDocument/2006/relationships" count="25">
  <r>
    <x v="0"/>
    <x v="0"/>
    <x v="0"/>
    <x v="4"/>
    <x v="1"/>
    <x v="3"/>
    <x v="17"/>
    <x v="1"/>
    <x v="0"/>
    <x v="12"/>
    <x v="6"/>
    <x v="13"/>
    <x v="13"/>
    <x v="13"/>
    <x v="13"/>
    <x v="13"/>
    <x v="0"/>
    <x v="13"/>
  </r>
  <r>
    <x v="1"/>
    <x v="1"/>
    <x v="1"/>
    <x v="1"/>
    <x v="2"/>
    <x v="6"/>
    <x v="11"/>
    <x v="1"/>
    <x v="1"/>
    <x v="18"/>
    <x v="5"/>
    <x v="14"/>
    <x v="14"/>
    <x v="14"/>
    <x v="14"/>
    <x v="14"/>
    <x v="0"/>
    <x v="14"/>
  </r>
  <r>
    <x v="2"/>
    <x v="2"/>
    <x v="2"/>
    <x v="3"/>
    <x v="9"/>
    <x v="1"/>
    <x v="4"/>
    <x v="1"/>
    <x v="1"/>
    <x v="3"/>
    <x v="5"/>
    <x v="5"/>
    <x v="5"/>
    <x v="5"/>
    <x v="5"/>
    <x v="5"/>
    <x v="0"/>
    <x v="5"/>
  </r>
  <r>
    <x v="3"/>
    <x v="3"/>
    <x v="3"/>
    <x v="2"/>
    <x v="2"/>
    <x v="5"/>
    <x v="14"/>
    <x v="3"/>
    <x v="0"/>
    <x v="20"/>
    <x v="2"/>
    <x v="15"/>
    <x v="15"/>
    <x v="15"/>
    <x v="15"/>
    <x v="15"/>
    <x v="0"/>
    <x v="15"/>
  </r>
  <r>
    <x v="4"/>
    <x v="4"/>
    <x v="4"/>
    <x v="0"/>
    <x v="6"/>
    <x v="4"/>
    <x v="12"/>
    <x v="3"/>
    <x v="0"/>
    <x v="4"/>
    <x v="2"/>
    <x v="2"/>
    <x v="2"/>
    <x v="2"/>
    <x v="2"/>
    <x v="2"/>
    <x v="0"/>
    <x v="2"/>
  </r>
  <r>
    <x v="5"/>
    <x v="5"/>
    <x v="5"/>
    <x v="4"/>
    <x v="1"/>
    <x v="2"/>
    <x v="2"/>
    <x v="2"/>
    <x v="1"/>
    <x v="6"/>
    <x v="3"/>
    <x v="6"/>
    <x v="6"/>
    <x v="6"/>
    <x v="6"/>
    <x v="6"/>
    <x v="0"/>
    <x v="6"/>
  </r>
  <r>
    <x v="6"/>
    <x v="6"/>
    <x v="6"/>
    <x v="1"/>
    <x v="8"/>
    <x v="4"/>
    <x v="12"/>
    <x v="3"/>
    <x v="1"/>
    <x v="5"/>
    <x v="2"/>
    <x v="3"/>
    <x v="3"/>
    <x v="3"/>
    <x v="3"/>
    <x v="3"/>
    <x v="0"/>
    <x v="3"/>
  </r>
  <r>
    <x v="7"/>
    <x v="7"/>
    <x v="7"/>
    <x v="4"/>
    <x v="4"/>
    <x v="4"/>
    <x v="9"/>
    <x v="8"/>
    <x v="1"/>
    <x v="1"/>
    <x v="3"/>
    <x v="1"/>
    <x v="1"/>
    <x v="1"/>
    <x v="1"/>
    <x v="1"/>
    <x v="0"/>
    <x v="1"/>
  </r>
  <r>
    <x v="8"/>
    <x v="8"/>
    <x v="22"/>
    <x v="1"/>
    <x v="1"/>
    <x v="3"/>
    <x v="0"/>
    <x v="0"/>
    <x v="0"/>
    <x v="0"/>
    <x v="4"/>
    <x v="0"/>
    <x v="0"/>
    <x v="0"/>
    <x v="0"/>
    <x v="0"/>
    <x v="0"/>
    <x v="0"/>
  </r>
  <r>
    <x v="9"/>
    <x v="9"/>
    <x v="20"/>
    <x v="3"/>
    <x v="2"/>
    <x v="6"/>
    <x v="8"/>
    <x v="7"/>
    <x v="0"/>
    <x v="10"/>
    <x v="0"/>
    <x v="5"/>
    <x v="5"/>
    <x v="5"/>
    <x v="5"/>
    <x v="5"/>
    <x v="0"/>
    <x v="5"/>
  </r>
  <r>
    <x v="10"/>
    <x v="10"/>
    <x v="17"/>
    <x v="2"/>
    <x v="9"/>
    <x v="1"/>
    <x v="15"/>
    <x v="0"/>
    <x v="1"/>
    <x v="14"/>
    <x v="2"/>
    <x v="11"/>
    <x v="11"/>
    <x v="11"/>
    <x v="11"/>
    <x v="11"/>
    <x v="0"/>
    <x v="11"/>
  </r>
  <r>
    <x v="11"/>
    <x v="11"/>
    <x v="9"/>
    <x v="0"/>
    <x v="2"/>
    <x v="5"/>
    <x v="16"/>
    <x v="3"/>
    <x v="0"/>
    <x v="17"/>
    <x v="1"/>
    <x v="12"/>
    <x v="12"/>
    <x v="12"/>
    <x v="12"/>
    <x v="12"/>
    <x v="0"/>
    <x v="12"/>
  </r>
  <r>
    <x v="12"/>
    <x v="12"/>
    <x v="19"/>
    <x v="4"/>
    <x v="6"/>
    <x v="6"/>
    <x v="17"/>
    <x v="1"/>
    <x v="1"/>
    <x v="19"/>
    <x v="4"/>
    <x v="16"/>
    <x v="16"/>
    <x v="16"/>
    <x v="16"/>
    <x v="16"/>
    <x v="1"/>
    <x v="16"/>
  </r>
  <r>
    <x v="13"/>
    <x v="13"/>
    <x v="8"/>
    <x v="1"/>
    <x v="2"/>
    <x v="0"/>
    <x v="3"/>
    <x v="5"/>
    <x v="1"/>
    <x v="11"/>
    <x v="4"/>
    <x v="9"/>
    <x v="9"/>
    <x v="9"/>
    <x v="9"/>
    <x v="9"/>
    <x v="0"/>
    <x v="9"/>
  </r>
  <r>
    <x v="14"/>
    <x v="14"/>
    <x v="10"/>
    <x v="4"/>
    <x v="3"/>
    <x v="3"/>
    <x v="1"/>
    <x v="1"/>
    <x v="1"/>
    <x v="16"/>
    <x v="4"/>
    <x v="14"/>
    <x v="14"/>
    <x v="14"/>
    <x v="14"/>
    <x v="14"/>
    <x v="0"/>
    <x v="14"/>
  </r>
  <r>
    <x v="15"/>
    <x v="15"/>
    <x v="11"/>
    <x v="1"/>
    <x v="5"/>
    <x v="2"/>
    <x v="5"/>
    <x v="6"/>
    <x v="1"/>
    <x v="9"/>
    <x v="4"/>
    <x v="8"/>
    <x v="8"/>
    <x v="8"/>
    <x v="8"/>
    <x v="8"/>
    <x v="0"/>
    <x v="8"/>
  </r>
  <r>
    <x v="16"/>
    <x v="16"/>
    <x v="12"/>
    <x v="3"/>
    <x v="0"/>
    <x v="1"/>
    <x v="14"/>
    <x v="3"/>
    <x v="1"/>
    <x v="2"/>
    <x v="6"/>
    <x v="7"/>
    <x v="7"/>
    <x v="7"/>
    <x v="7"/>
    <x v="7"/>
    <x v="0"/>
    <x v="7"/>
  </r>
  <r>
    <x v="17"/>
    <x v="17"/>
    <x v="13"/>
    <x v="2"/>
    <x v="7"/>
    <x v="5"/>
    <x v="0"/>
    <x v="0"/>
    <x v="1"/>
    <x v="23"/>
    <x v="0"/>
    <x v="18"/>
    <x v="18"/>
    <x v="18"/>
    <x v="18"/>
    <x v="18"/>
    <x v="1"/>
    <x v="18"/>
  </r>
  <r>
    <x v="18"/>
    <x v="18"/>
    <x v="14"/>
    <x v="0"/>
    <x v="2"/>
    <x v="6"/>
    <x v="15"/>
    <x v="0"/>
    <x v="0"/>
    <x v="22"/>
    <x v="5"/>
    <x v="19"/>
    <x v="19"/>
    <x v="19"/>
    <x v="19"/>
    <x v="19"/>
    <x v="1"/>
    <x v="19"/>
  </r>
  <r>
    <x v="19"/>
    <x v="19"/>
    <x v="15"/>
    <x v="4"/>
    <x v="9"/>
    <x v="2"/>
    <x v="7"/>
    <x v="4"/>
    <x v="1"/>
    <x v="21"/>
    <x v="1"/>
    <x v="17"/>
    <x v="17"/>
    <x v="17"/>
    <x v="17"/>
    <x v="17"/>
    <x v="1"/>
    <x v="17"/>
  </r>
  <r>
    <x v="20"/>
    <x v="20"/>
    <x v="16"/>
    <x v="1"/>
    <x v="1"/>
    <x v="7"/>
    <x v="10"/>
    <x v="7"/>
    <x v="1"/>
    <x v="15"/>
    <x v="0"/>
    <x v="11"/>
    <x v="11"/>
    <x v="11"/>
    <x v="11"/>
    <x v="11"/>
    <x v="0"/>
    <x v="11"/>
  </r>
  <r>
    <x v="21"/>
    <x v="21"/>
    <x v="18"/>
    <x v="4"/>
    <x v="2"/>
    <x v="4"/>
    <x v="8"/>
    <x v="7"/>
    <x v="1"/>
    <x v="7"/>
    <x v="2"/>
    <x v="4"/>
    <x v="4"/>
    <x v="4"/>
    <x v="4"/>
    <x v="4"/>
    <x v="0"/>
    <x v="4"/>
  </r>
  <r>
    <x v="22"/>
    <x v="22"/>
    <x v="21"/>
    <x v="1"/>
    <x v="1"/>
    <x v="0"/>
    <x v="13"/>
    <x v="3"/>
    <x v="1"/>
    <x v="13"/>
    <x v="0"/>
    <x v="8"/>
    <x v="8"/>
    <x v="8"/>
    <x v="8"/>
    <x v="8"/>
    <x v="0"/>
    <x v="8"/>
  </r>
  <r>
    <x v="23"/>
    <x v="23"/>
    <x v="23"/>
    <x v="3"/>
    <x v="1"/>
    <x v="3"/>
    <x v="6"/>
    <x v="2"/>
    <x v="1"/>
    <x v="8"/>
    <x v="6"/>
    <x v="10"/>
    <x v="10"/>
    <x v="10"/>
    <x v="10"/>
    <x v="10"/>
    <x v="0"/>
    <x v="10"/>
  </r>
  <r>
    <x v="24"/>
    <x v="24"/>
    <x v="24"/>
    <x v="2"/>
    <x v="9"/>
    <x v="6"/>
    <x v="16"/>
    <x v="3"/>
    <x v="0"/>
    <x v="23"/>
    <x v="1"/>
    <x v="18"/>
    <x v="18"/>
    <x v="18"/>
    <x v="18"/>
    <x v="18"/>
    <x v="1"/>
    <x v="18"/>
  </r>
</pivotCacheRecords>
</file>

<file path=xl/pivotCache/pivotCacheRecords9.xml><?xml version="1.0" encoding="utf-8"?>
<pivotCacheRecords xmlns="http://schemas.openxmlformats.org/spreadsheetml/2006/main" xmlns:r="http://schemas.openxmlformats.org/officeDocument/2006/relationships" count="25">
  <r>
    <x v="0"/>
    <x v="0"/>
    <x v="0"/>
    <x v="4"/>
    <x v="1"/>
    <x v="3"/>
    <x v="17"/>
    <x v="1"/>
    <x v="0"/>
    <x v="14"/>
    <x v="4"/>
    <x v="13"/>
    <x v="13"/>
    <x v="13"/>
    <x v="13"/>
    <x v="13"/>
    <x v="0"/>
    <x v="13"/>
  </r>
  <r>
    <x v="1"/>
    <x v="1"/>
    <x v="1"/>
    <x v="1"/>
    <x v="2"/>
    <x v="6"/>
    <x v="11"/>
    <x v="1"/>
    <x v="1"/>
    <x v="15"/>
    <x v="6"/>
    <x v="14"/>
    <x v="14"/>
    <x v="14"/>
    <x v="14"/>
    <x v="14"/>
    <x v="0"/>
    <x v="14"/>
  </r>
  <r>
    <x v="2"/>
    <x v="2"/>
    <x v="2"/>
    <x v="3"/>
    <x v="9"/>
    <x v="1"/>
    <x v="4"/>
    <x v="1"/>
    <x v="1"/>
    <x v="5"/>
    <x v="5"/>
    <x v="5"/>
    <x v="5"/>
    <x v="5"/>
    <x v="5"/>
    <x v="5"/>
    <x v="0"/>
    <x v="5"/>
  </r>
  <r>
    <x v="3"/>
    <x v="3"/>
    <x v="3"/>
    <x v="2"/>
    <x v="2"/>
    <x v="5"/>
    <x v="14"/>
    <x v="3"/>
    <x v="0"/>
    <x v="18"/>
    <x v="4"/>
    <x v="15"/>
    <x v="15"/>
    <x v="15"/>
    <x v="15"/>
    <x v="15"/>
    <x v="0"/>
    <x v="15"/>
  </r>
  <r>
    <x v="4"/>
    <x v="4"/>
    <x v="4"/>
    <x v="0"/>
    <x v="6"/>
    <x v="4"/>
    <x v="12"/>
    <x v="3"/>
    <x v="0"/>
    <x v="2"/>
    <x v="3"/>
    <x v="2"/>
    <x v="2"/>
    <x v="2"/>
    <x v="2"/>
    <x v="2"/>
    <x v="0"/>
    <x v="2"/>
  </r>
  <r>
    <x v="5"/>
    <x v="5"/>
    <x v="5"/>
    <x v="4"/>
    <x v="1"/>
    <x v="2"/>
    <x v="2"/>
    <x v="2"/>
    <x v="1"/>
    <x v="4"/>
    <x v="6"/>
    <x v="6"/>
    <x v="6"/>
    <x v="6"/>
    <x v="6"/>
    <x v="6"/>
    <x v="0"/>
    <x v="6"/>
  </r>
  <r>
    <x v="6"/>
    <x v="6"/>
    <x v="6"/>
    <x v="1"/>
    <x v="8"/>
    <x v="4"/>
    <x v="12"/>
    <x v="3"/>
    <x v="1"/>
    <x v="6"/>
    <x v="2"/>
    <x v="3"/>
    <x v="3"/>
    <x v="3"/>
    <x v="3"/>
    <x v="3"/>
    <x v="0"/>
    <x v="3"/>
  </r>
  <r>
    <x v="7"/>
    <x v="7"/>
    <x v="7"/>
    <x v="4"/>
    <x v="4"/>
    <x v="4"/>
    <x v="9"/>
    <x v="8"/>
    <x v="1"/>
    <x v="0"/>
    <x v="8"/>
    <x v="1"/>
    <x v="1"/>
    <x v="1"/>
    <x v="1"/>
    <x v="1"/>
    <x v="0"/>
    <x v="1"/>
  </r>
  <r>
    <x v="8"/>
    <x v="8"/>
    <x v="22"/>
    <x v="1"/>
    <x v="1"/>
    <x v="3"/>
    <x v="0"/>
    <x v="0"/>
    <x v="0"/>
    <x v="1"/>
    <x v="0"/>
    <x v="0"/>
    <x v="0"/>
    <x v="0"/>
    <x v="0"/>
    <x v="0"/>
    <x v="0"/>
    <x v="0"/>
  </r>
  <r>
    <x v="9"/>
    <x v="9"/>
    <x v="20"/>
    <x v="3"/>
    <x v="2"/>
    <x v="6"/>
    <x v="8"/>
    <x v="7"/>
    <x v="0"/>
    <x v="7"/>
    <x v="4"/>
    <x v="5"/>
    <x v="5"/>
    <x v="5"/>
    <x v="5"/>
    <x v="5"/>
    <x v="0"/>
    <x v="5"/>
  </r>
  <r>
    <x v="10"/>
    <x v="10"/>
    <x v="17"/>
    <x v="2"/>
    <x v="9"/>
    <x v="1"/>
    <x v="15"/>
    <x v="0"/>
    <x v="1"/>
    <x v="10"/>
    <x v="8"/>
    <x v="11"/>
    <x v="11"/>
    <x v="11"/>
    <x v="11"/>
    <x v="11"/>
    <x v="0"/>
    <x v="11"/>
  </r>
  <r>
    <x v="11"/>
    <x v="11"/>
    <x v="9"/>
    <x v="0"/>
    <x v="2"/>
    <x v="5"/>
    <x v="16"/>
    <x v="3"/>
    <x v="0"/>
    <x v="17"/>
    <x v="0"/>
    <x v="12"/>
    <x v="12"/>
    <x v="12"/>
    <x v="12"/>
    <x v="12"/>
    <x v="0"/>
    <x v="12"/>
  </r>
  <r>
    <x v="12"/>
    <x v="12"/>
    <x v="19"/>
    <x v="4"/>
    <x v="6"/>
    <x v="6"/>
    <x v="17"/>
    <x v="1"/>
    <x v="1"/>
    <x v="20"/>
    <x v="1"/>
    <x v="16"/>
    <x v="16"/>
    <x v="16"/>
    <x v="16"/>
    <x v="16"/>
    <x v="1"/>
    <x v="16"/>
  </r>
  <r>
    <x v="13"/>
    <x v="13"/>
    <x v="8"/>
    <x v="1"/>
    <x v="2"/>
    <x v="0"/>
    <x v="3"/>
    <x v="5"/>
    <x v="1"/>
    <x v="13"/>
    <x v="1"/>
    <x v="9"/>
    <x v="9"/>
    <x v="9"/>
    <x v="9"/>
    <x v="9"/>
    <x v="0"/>
    <x v="9"/>
  </r>
  <r>
    <x v="14"/>
    <x v="14"/>
    <x v="10"/>
    <x v="4"/>
    <x v="3"/>
    <x v="3"/>
    <x v="1"/>
    <x v="1"/>
    <x v="1"/>
    <x v="16"/>
    <x v="5"/>
    <x v="14"/>
    <x v="14"/>
    <x v="14"/>
    <x v="14"/>
    <x v="14"/>
    <x v="0"/>
    <x v="14"/>
  </r>
  <r>
    <x v="15"/>
    <x v="15"/>
    <x v="11"/>
    <x v="1"/>
    <x v="5"/>
    <x v="2"/>
    <x v="5"/>
    <x v="6"/>
    <x v="1"/>
    <x v="3"/>
    <x v="8"/>
    <x v="8"/>
    <x v="8"/>
    <x v="8"/>
    <x v="8"/>
    <x v="8"/>
    <x v="0"/>
    <x v="8"/>
  </r>
  <r>
    <x v="16"/>
    <x v="16"/>
    <x v="12"/>
    <x v="3"/>
    <x v="0"/>
    <x v="1"/>
    <x v="14"/>
    <x v="3"/>
    <x v="1"/>
    <x v="9"/>
    <x v="5"/>
    <x v="7"/>
    <x v="7"/>
    <x v="7"/>
    <x v="7"/>
    <x v="7"/>
    <x v="0"/>
    <x v="7"/>
  </r>
  <r>
    <x v="17"/>
    <x v="17"/>
    <x v="13"/>
    <x v="2"/>
    <x v="7"/>
    <x v="5"/>
    <x v="0"/>
    <x v="0"/>
    <x v="1"/>
    <x v="21"/>
    <x v="3"/>
    <x v="18"/>
    <x v="18"/>
    <x v="18"/>
    <x v="18"/>
    <x v="18"/>
    <x v="1"/>
    <x v="18"/>
  </r>
  <r>
    <x v="18"/>
    <x v="18"/>
    <x v="14"/>
    <x v="0"/>
    <x v="2"/>
    <x v="6"/>
    <x v="15"/>
    <x v="0"/>
    <x v="0"/>
    <x v="22"/>
    <x v="7"/>
    <x v="19"/>
    <x v="19"/>
    <x v="19"/>
    <x v="19"/>
    <x v="19"/>
    <x v="1"/>
    <x v="19"/>
  </r>
  <r>
    <x v="19"/>
    <x v="19"/>
    <x v="15"/>
    <x v="4"/>
    <x v="9"/>
    <x v="2"/>
    <x v="7"/>
    <x v="4"/>
    <x v="1"/>
    <x v="19"/>
    <x v="7"/>
    <x v="17"/>
    <x v="17"/>
    <x v="17"/>
    <x v="17"/>
    <x v="17"/>
    <x v="1"/>
    <x v="17"/>
  </r>
  <r>
    <x v="20"/>
    <x v="20"/>
    <x v="16"/>
    <x v="1"/>
    <x v="1"/>
    <x v="7"/>
    <x v="10"/>
    <x v="7"/>
    <x v="1"/>
    <x v="10"/>
    <x v="8"/>
    <x v="11"/>
    <x v="11"/>
    <x v="11"/>
    <x v="11"/>
    <x v="11"/>
    <x v="0"/>
    <x v="11"/>
  </r>
  <r>
    <x v="21"/>
    <x v="21"/>
    <x v="18"/>
    <x v="4"/>
    <x v="2"/>
    <x v="4"/>
    <x v="8"/>
    <x v="7"/>
    <x v="1"/>
    <x v="8"/>
    <x v="2"/>
    <x v="4"/>
    <x v="4"/>
    <x v="4"/>
    <x v="4"/>
    <x v="4"/>
    <x v="0"/>
    <x v="4"/>
  </r>
  <r>
    <x v="22"/>
    <x v="22"/>
    <x v="21"/>
    <x v="1"/>
    <x v="1"/>
    <x v="0"/>
    <x v="13"/>
    <x v="3"/>
    <x v="1"/>
    <x v="12"/>
    <x v="1"/>
    <x v="8"/>
    <x v="8"/>
    <x v="8"/>
    <x v="8"/>
    <x v="8"/>
    <x v="0"/>
    <x v="8"/>
  </r>
  <r>
    <x v="23"/>
    <x v="23"/>
    <x v="23"/>
    <x v="3"/>
    <x v="1"/>
    <x v="3"/>
    <x v="6"/>
    <x v="2"/>
    <x v="1"/>
    <x v="11"/>
    <x v="6"/>
    <x v="10"/>
    <x v="10"/>
    <x v="10"/>
    <x v="10"/>
    <x v="10"/>
    <x v="0"/>
    <x v="10"/>
  </r>
  <r>
    <x v="24"/>
    <x v="24"/>
    <x v="24"/>
    <x v="2"/>
    <x v="9"/>
    <x v="6"/>
    <x v="16"/>
    <x v="3"/>
    <x v="0"/>
    <x v="21"/>
    <x v="3"/>
    <x v="18"/>
    <x v="18"/>
    <x v="18"/>
    <x v="18"/>
    <x v="18"/>
    <x v="1"/>
    <x v="18"/>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10.xml.rels><?xml version="1.0" encoding="UTF-8"?>
<Relationships xmlns="http://schemas.openxmlformats.org/package/2006/relationships"><Relationship Id="rId1" Type="http://schemas.openxmlformats.org/officeDocument/2006/relationships/pivotCacheDefinition" Target="../pivotCache/pivotCacheDefinition10.xml"/>
</Relationships>
</file>

<file path=xl/pivotTables/_rels/pivotTable11.xml.rels><?xml version="1.0" encoding="UTF-8"?>
<Relationships xmlns="http://schemas.openxmlformats.org/package/2006/relationships"><Relationship Id="rId1" Type="http://schemas.openxmlformats.org/officeDocument/2006/relationships/pivotCacheDefinition" Target="../pivotCache/pivotCacheDefinition2.xml"/>
</Relationships>
</file>

<file path=xl/pivotTables/_rels/pivotTable12.xml.rels><?xml version="1.0" encoding="UTF-8"?>
<Relationships xmlns="http://schemas.openxmlformats.org/package/2006/relationships"><Relationship Id="rId1" Type="http://schemas.openxmlformats.org/officeDocument/2006/relationships/pivotCacheDefinition" Target="../pivotCache/pivotCacheDefinition11.xml"/>
</Relationships>
</file>

<file path=xl/pivotTables/_rels/pivotTable2.xml.rels><?xml version="1.0" encoding="UTF-8"?>
<Relationships xmlns="http://schemas.openxmlformats.org/package/2006/relationships"><Relationship Id="rId1" Type="http://schemas.openxmlformats.org/officeDocument/2006/relationships/pivotCacheDefinition" Target="../pivotCache/pivotCacheDefinition2.xml"/>
</Relationships>
</file>

<file path=xl/pivotTables/_rels/pivotTable3.xml.rels><?xml version="1.0" encoding="UTF-8"?>
<Relationships xmlns="http://schemas.openxmlformats.org/package/2006/relationships"><Relationship Id="rId1" Type="http://schemas.openxmlformats.org/officeDocument/2006/relationships/pivotCacheDefinition" Target="../pivotCache/pivotCacheDefinition3.xml"/>
</Relationships>
</file>

<file path=xl/pivotTables/_rels/pivotTable4.xml.rels><?xml version="1.0" encoding="UTF-8"?>
<Relationships xmlns="http://schemas.openxmlformats.org/package/2006/relationships"><Relationship Id="rId1" Type="http://schemas.openxmlformats.org/officeDocument/2006/relationships/pivotCacheDefinition" Target="../pivotCache/pivotCacheDefinition4.xml"/>
</Relationships>
</file>

<file path=xl/pivotTables/_rels/pivotTable5.xml.rels><?xml version="1.0" encoding="UTF-8"?>
<Relationships xmlns="http://schemas.openxmlformats.org/package/2006/relationships"><Relationship Id="rId1" Type="http://schemas.openxmlformats.org/officeDocument/2006/relationships/pivotCacheDefinition" Target="../pivotCache/pivotCacheDefinition5.xml"/>
</Relationships>
</file>

<file path=xl/pivotTables/_rels/pivotTable6.xml.rels><?xml version="1.0" encoding="UTF-8"?>
<Relationships xmlns="http://schemas.openxmlformats.org/package/2006/relationships"><Relationship Id="rId1" Type="http://schemas.openxmlformats.org/officeDocument/2006/relationships/pivotCacheDefinition" Target="../pivotCache/pivotCacheDefinition6.xml"/>
</Relationships>
</file>

<file path=xl/pivotTables/_rels/pivotTable7.xml.rels><?xml version="1.0" encoding="UTF-8"?>
<Relationships xmlns="http://schemas.openxmlformats.org/package/2006/relationships"><Relationship Id="rId1" Type="http://schemas.openxmlformats.org/officeDocument/2006/relationships/pivotCacheDefinition" Target="../pivotCache/pivotCacheDefinition7.xml"/>
</Relationships>
</file>

<file path=xl/pivotTables/_rels/pivotTable8.xml.rels><?xml version="1.0" encoding="UTF-8"?>
<Relationships xmlns="http://schemas.openxmlformats.org/package/2006/relationships"><Relationship Id="rId1" Type="http://schemas.openxmlformats.org/officeDocument/2006/relationships/pivotCacheDefinition" Target="../pivotCache/pivotCacheDefinition8.xml"/>
</Relationships>
</file>

<file path=xl/pivotTables/_rels/pivotTable9.xml.rels><?xml version="1.0" encoding="UTF-8"?>
<Relationships xmlns="http://schemas.openxmlformats.org/package/2006/relationships"><Relationship Id="rId1" Type="http://schemas.openxmlformats.org/officeDocument/2006/relationships/pivotCacheDefinition" Target="../pivotCache/pivotCacheDefinition9.xml"/>
</Relationships>
</file>

<file path=xl/pivotTables/pivotTable1.xml><?xml version="1.0" encoding="utf-8"?>
<pivotTableDefinition xmlns="http://schemas.openxmlformats.org/spreadsheetml/2006/main" name="PivotTable10" cacheId="1" applyNumberFormats="0" applyBorderFormats="0" applyFontFormats="0" applyPatternFormats="0" applyAlignmentFormats="0" applyWidthHeightFormats="0" dataCaption="Values" showDrill="1" useAutoFormatting="0" itemPrintTitles="1" indent="0" outline="1" outlineData="1" compact="1" compactData="1">
  <location ref="K2:L11" firstHeaderRow="1" firstDataRow="1" firstDataCol="1"/>
  <pivotFields count="18">
    <pivotField showAll="0"/>
    <pivotField showAll="0"/>
    <pivotField showAll="0"/>
    <pivotField showAll="0"/>
    <pivotField showAll="0"/>
    <pivotField axis="axisRow" showAll="0">
      <items count="9">
        <item x="0"/>
        <item x="1"/>
        <item x="2"/>
        <item x="3"/>
        <item x="4"/>
        <item x="5"/>
        <item x="6"/>
        <item x="7"/>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s>
  <rowFields count="1">
    <field x="5"/>
  </rowFields>
  <dataFields count="1">
    <dataField name="Sum of Net Pay (NP)" fld="9" subtotal="sum" numFmtId="164"/>
  </dataFields>
  <pivotTableStyleInfo name="PivotStyleMedium9" showRowHeaders="1" showColHeaders="1" showRowStripes="0" showColStripes="0" showLastColumn="1"/>
</pivotTableDefinition>
</file>

<file path=xl/pivotTables/pivotTable10.xml><?xml version="1.0" encoding="utf-8"?>
<pivotTableDefinition xmlns="http://schemas.openxmlformats.org/spreadsheetml/2006/main" name="PivotTable17" cacheId="10" applyNumberFormats="0" applyBorderFormats="0" applyFontFormats="0" applyPatternFormats="0" applyAlignmentFormats="0" applyWidthHeightFormats="0" dataCaption="Values" showDrill="1" useAutoFormatting="0" itemPrintTitles="1" indent="0" outline="1" outlineData="1" compact="1" compactData="1">
  <location ref="E39:F48" firstHeaderRow="1" firstDataRow="1" firstDataCol="1"/>
  <pivotFields count="18">
    <pivotField showAll="0"/>
    <pivotField showAll="0"/>
    <pivotField showAll="0"/>
    <pivotField showAll="0"/>
    <pivotField showAll="0"/>
    <pivotField axis="axisRow" showAll="0">
      <items count="9">
        <item x="0"/>
        <item x="1"/>
        <item x="2"/>
        <item x="3"/>
        <item x="4"/>
        <item x="5"/>
        <item x="6"/>
        <item x="7"/>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s>
  <rowFields count="1">
    <field x="5"/>
  </rowFields>
  <dataFields count="1">
    <dataField name="Sum of Net Pay (NP)" fld="9" subtotal="sum" numFmtId="164"/>
  </dataFields>
  <pivotTableStyleInfo name="PivotStyleMedium9" showRowHeaders="1" showColHeaders="1" showRowStripes="0" showColStripes="0" showLastColumn="1"/>
</pivotTableDefinition>
</file>

<file path=xl/pivotTables/pivotTable11.xml><?xml version="1.0" encoding="utf-8"?>
<pivotTableDefinition xmlns="http://schemas.openxmlformats.org/spreadsheetml/2006/main" name="PivotTable15" cacheId="2" applyNumberFormats="0" applyBorderFormats="0" applyFontFormats="0" applyPatternFormats="0" applyAlignmentFormats="0" applyWidthHeightFormats="0" dataCaption="Values" showDrill="1" useAutoFormatting="0" itemPrintTitles="1" indent="0" outline="1" outlineData="1" compact="1" compactData="1">
  <location ref="K19:L28" firstHeaderRow="1" firstDataRow="1" firstDataCol="1"/>
  <pivotFields count="18">
    <pivotField showAll="0"/>
    <pivotField showAll="0"/>
    <pivotField showAll="0"/>
    <pivotField showAll="0"/>
    <pivotField showAll="0"/>
    <pivotField axis="axisRow" showAll="0">
      <items count="9">
        <item x="0"/>
        <item x="1"/>
        <item x="2"/>
        <item x="3"/>
        <item x="4"/>
        <item x="5"/>
        <item x="6"/>
        <item x="7"/>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s>
  <rowFields count="1">
    <field x="5"/>
  </rowFields>
  <dataFields count="1">
    <dataField name="Sum of Net Pay (NP)" fld="9" subtotal="sum" numFmtId="164"/>
  </dataFields>
  <pivotTableStyleInfo name="PivotStyleMedium9" showRowHeaders="1" showColHeaders="1" showRowStripes="0" showColStripes="0" showLastColumn="1"/>
</pivotTableDefinition>
</file>

<file path=xl/pivotTables/pivotTable12.xml><?xml version="1.0" encoding="utf-8"?>
<pivotTableDefinition xmlns="http://schemas.openxmlformats.org/spreadsheetml/2006/main" name="PivotTable22" cacheId="11" applyNumberFormats="0" applyBorderFormats="0" applyFontFormats="0" applyPatternFormats="0" applyAlignmentFormats="0" applyWidthHeightFormats="0" dataCaption="Values" showDrill="1" useAutoFormatting="0" itemPrintTitles="1" indent="0" outline="1" outlineData="1" compact="1" compactData="1">
  <location ref="K39:L48" firstHeaderRow="1" firstDataRow="1" firstDataCol="1"/>
  <pivotFields count="18">
    <pivotField showAll="0"/>
    <pivotField showAll="0"/>
    <pivotField showAll="0"/>
    <pivotField showAll="0"/>
    <pivotField showAll="0"/>
    <pivotField axis="axisRow" showAll="0">
      <items count="9">
        <item x="0"/>
        <item x="1"/>
        <item x="2"/>
        <item x="3"/>
        <item x="4"/>
        <item x="5"/>
        <item x="6"/>
        <item x="7"/>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s>
  <rowFields count="1">
    <field x="5"/>
  </rowFields>
  <dataFields count="1">
    <dataField name="Sum of Net Pay (NP)" fld="9" subtotal="sum" numFmtId="164"/>
  </dataFields>
  <pivotTableStyleInfo name="PivotStyleMedium9" showRowHeaders="1" showColHeaders="1" showRowStripes="0" showColStripes="0" showLastColumn="1"/>
</pivotTableDefinition>
</file>

<file path=xl/pivotTables/pivotTable2.xml><?xml version="1.0" encoding="utf-8"?>
<pivotTableDefinition xmlns="http://schemas.openxmlformats.org/spreadsheetml/2006/main" name="PivotTable25" cacheId="2" applyNumberFormats="0" applyBorderFormats="0" applyFontFormats="0" applyPatternFormats="0" applyAlignmentFormats="0" applyWidthHeightFormats="0" dataCaption="Values" showDrill="1" useAutoFormatting="0" itemPrintTitles="1" indent="0" outline="1" outlineData="1" compact="1" compactData="1">
  <location ref="H19:I28" firstHeaderRow="1" firstDataRow="1" firstDataCol="1"/>
  <pivotFields count="18">
    <pivotField showAll="0"/>
    <pivotField showAll="0"/>
    <pivotField showAll="0"/>
    <pivotField showAll="0"/>
    <pivotField showAll="0"/>
    <pivotField axis="axisRow" showAll="0">
      <items count="9">
        <item x="0"/>
        <item x="1"/>
        <item x="2"/>
        <item x="3"/>
        <item x="4"/>
        <item x="5"/>
        <item x="6"/>
        <item x="7"/>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s>
  <rowFields count="1">
    <field x="5"/>
  </rowFields>
  <dataFields count="1">
    <dataField name="Sum of Net Pay (NP)" fld="9" subtotal="sum" numFmtId="164"/>
  </dataFields>
  <pivotTableStyleInfo name="PivotStyleMedium9" showRowHeaders="1" showColHeaders="1" showRowStripes="0" showColStripes="0" showLastColumn="1"/>
</pivotTableDefinition>
</file>

<file path=xl/pivotTables/pivotTable3.xml><?xml version="1.0" encoding="utf-8"?>
<pivotTableDefinition xmlns="http://schemas.openxmlformats.org/spreadsheetml/2006/main" name="PivotTable7" cacheId="3" applyNumberFormats="0" applyBorderFormats="0" applyFontFormats="0" applyPatternFormats="0" applyAlignmentFormats="0" applyWidthHeightFormats="0" dataCaption="Values" showDrill="1" useAutoFormatting="0" itemPrintTitles="1" indent="0" outline="1" outlineData="1" compact="1" compactData="1">
  <location ref="B2:C11" firstHeaderRow="1" firstDataRow="1" firstDataCol="1"/>
  <pivotFields count="18">
    <pivotField showAll="0"/>
    <pivotField showAll="0"/>
    <pivotField showAll="0"/>
    <pivotField showAll="0"/>
    <pivotField showAll="0"/>
    <pivotField axis="axisRow" showAll="0">
      <items count="9">
        <item x="0"/>
        <item x="1"/>
        <item x="2"/>
        <item x="3"/>
        <item x="4"/>
        <item x="5"/>
        <item x="6"/>
        <item x="7"/>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s>
  <rowFields count="1">
    <field x="5"/>
  </rowFields>
  <dataFields count="1">
    <dataField name="Sum of Net Pay (NP)" fld="9" subtotal="sum" numFmtId="164"/>
  </dataFields>
  <pivotTableStyleInfo name="PivotStyleMedium9" showRowHeaders="1" showColHeaders="1" showRowStripes="0" showColStripes="0" showLastColumn="1"/>
</pivotTableDefinition>
</file>

<file path=xl/pivotTables/pivotTable4.xml><?xml version="1.0" encoding="utf-8"?>
<pivotTableDefinition xmlns="http://schemas.openxmlformats.org/spreadsheetml/2006/main" name="PivotTable9" cacheId="4" applyNumberFormats="0" applyBorderFormats="0" applyFontFormats="0" applyPatternFormats="0" applyAlignmentFormats="0" applyWidthHeightFormats="0" dataCaption="Values" showDrill="1" useAutoFormatting="0" itemPrintTitles="1" indent="0" outline="1" outlineData="1" compact="1" compactData="1">
  <location ref="H2:I11" firstHeaderRow="1" firstDataRow="1" firstDataCol="1"/>
  <pivotFields count="18">
    <pivotField showAll="0"/>
    <pivotField showAll="0"/>
    <pivotField showAll="0"/>
    <pivotField showAll="0"/>
    <pivotField showAll="0"/>
    <pivotField axis="axisRow" showAll="0">
      <items count="9">
        <item x="0"/>
        <item x="1"/>
        <item x="2"/>
        <item x="3"/>
        <item x="4"/>
        <item x="5"/>
        <item x="6"/>
        <item x="7"/>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s>
  <rowFields count="1">
    <field x="5"/>
  </rowFields>
  <dataFields count="1">
    <dataField name="Sum of Net Pay (NP)" fld="9" subtotal="sum" numFmtId="164"/>
  </dataFields>
  <pivotTableStyleInfo name="PivotStyleMedium9" showRowHeaders="1" showColHeaders="1" showRowStripes="0" showColStripes="0" showLastColumn="1"/>
</pivotTableDefinition>
</file>

<file path=xl/pivotTables/pivotTable5.xml><?xml version="1.0" encoding="utf-8"?>
<pivotTableDefinition xmlns="http://schemas.openxmlformats.org/spreadsheetml/2006/main" name="PivotTable18" cacheId="5" applyNumberFormats="0" applyBorderFormats="0" applyFontFormats="0" applyPatternFormats="0" applyAlignmentFormats="0" applyWidthHeightFormats="0" dataCaption="Values" showDrill="1" useAutoFormatting="0" itemPrintTitles="1" indent="0" outline="1" outlineData="1" compact="1" compactData="1">
  <location ref="H39:I48" firstHeaderRow="1" firstDataRow="1" firstDataCol="1"/>
  <pivotFields count="18">
    <pivotField showAll="0"/>
    <pivotField showAll="0"/>
    <pivotField showAll="0"/>
    <pivotField showAll="0"/>
    <pivotField showAll="0"/>
    <pivotField axis="axisRow" showAll="0">
      <items count="9">
        <item x="0"/>
        <item x="1"/>
        <item x="2"/>
        <item x="3"/>
        <item x="4"/>
        <item x="5"/>
        <item x="6"/>
        <item x="7"/>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s>
  <rowFields count="1">
    <field x="5"/>
  </rowFields>
  <dataFields count="1">
    <dataField name="Sum of Net Pay (NP)" fld="9" subtotal="sum" numFmtId="164"/>
  </dataFields>
  <pivotTableStyleInfo name="PivotStyleMedium9" showRowHeaders="1" showColHeaders="1" showRowStripes="0" showColStripes="0" showLastColumn="1"/>
</pivotTableDefinition>
</file>

<file path=xl/pivotTables/pivotTable6.xml><?xml version="1.0" encoding="utf-8"?>
<pivotTableDefinition xmlns="http://schemas.openxmlformats.org/spreadsheetml/2006/main" name="PivotTable13" cacheId="6" applyNumberFormats="0" applyBorderFormats="0" applyFontFormats="0" applyPatternFormats="0" applyAlignmentFormats="0" applyWidthHeightFormats="0" dataCaption="Values" showDrill="1" useAutoFormatting="0" itemPrintTitles="1" indent="0" outline="1" outlineData="1" compact="1" compactData="1">
  <location ref="E19:F28" firstHeaderRow="1" firstDataRow="1" firstDataCol="1"/>
  <pivotFields count="18">
    <pivotField showAll="0"/>
    <pivotField showAll="0"/>
    <pivotField showAll="0"/>
    <pivotField showAll="0"/>
    <pivotField showAll="0"/>
    <pivotField axis="axisRow" showAll="0">
      <items count="9">
        <item x="0"/>
        <item x="1"/>
        <item x="2"/>
        <item x="3"/>
        <item x="4"/>
        <item x="5"/>
        <item x="6"/>
        <item x="7"/>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s>
  <rowFields count="1">
    <field x="5"/>
  </rowFields>
  <dataFields count="1">
    <dataField name="Sum of Net Pay (NP)" fld="9" subtotal="sum" numFmtId="164"/>
  </dataFields>
  <pivotTableStyleInfo name="PivotStyleMedium9" showRowHeaders="1" showColHeaders="1" showRowStripes="0" showColStripes="0" showLastColumn="1"/>
</pivotTableDefinition>
</file>

<file path=xl/pivotTables/pivotTable7.xml><?xml version="1.0" encoding="utf-8"?>
<pivotTableDefinition xmlns="http://schemas.openxmlformats.org/spreadsheetml/2006/main" name="PivotTable11" cacheId="7" applyNumberFormats="0" applyBorderFormats="0" applyFontFormats="0" applyPatternFormats="0" applyAlignmentFormats="0" applyWidthHeightFormats="0" dataCaption="Values" showDrill="1" useAutoFormatting="0" itemPrintTitles="1" indent="0" outline="1" outlineData="1" compact="1" compactData="1">
  <location ref="B19:C28" firstHeaderRow="1" firstDataRow="1" firstDataCol="1"/>
  <pivotFields count="18">
    <pivotField showAll="0"/>
    <pivotField showAll="0"/>
    <pivotField showAll="0"/>
    <pivotField showAll="0"/>
    <pivotField showAll="0"/>
    <pivotField axis="axisRow" showAll="0">
      <items count="9">
        <item x="0"/>
        <item x="1"/>
        <item x="2"/>
        <item x="3"/>
        <item x="4"/>
        <item x="5"/>
        <item x="6"/>
        <item x="7"/>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s>
  <rowFields count="1">
    <field x="5"/>
  </rowFields>
  <dataFields count="1">
    <dataField name="Sum of Net Pay (NP)" fld="9" subtotal="sum" numFmtId="164"/>
  </dataFields>
  <pivotTableStyleInfo name="PivotStyleMedium9" showRowHeaders="1" showColHeaders="1" showRowStripes="0" showColStripes="0" showLastColumn="1"/>
</pivotTableDefinition>
</file>

<file path=xl/pivotTables/pivotTable8.xml><?xml version="1.0" encoding="utf-8"?>
<pivotTableDefinition xmlns="http://schemas.openxmlformats.org/spreadsheetml/2006/main" name="PivotTable8" cacheId="8" applyNumberFormats="0" applyBorderFormats="0" applyFontFormats="0" applyPatternFormats="0" applyAlignmentFormats="0" applyWidthHeightFormats="0" dataCaption="Values" showDrill="1" useAutoFormatting="0" itemPrintTitles="1" indent="0" outline="1" outlineData="1" compact="1" compactData="1">
  <location ref="E2:F11" firstHeaderRow="1" firstDataRow="1" firstDataCol="1"/>
  <pivotFields count="18">
    <pivotField showAll="0"/>
    <pivotField showAll="0"/>
    <pivotField showAll="0"/>
    <pivotField showAll="0"/>
    <pivotField showAll="0"/>
    <pivotField axis="axisRow" showAll="0">
      <items count="9">
        <item x="0"/>
        <item x="1"/>
        <item x="2"/>
        <item x="3"/>
        <item x="4"/>
        <item x="5"/>
        <item x="6"/>
        <item x="7"/>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s>
  <rowFields count="1">
    <field x="5"/>
  </rowFields>
  <dataFields count="1">
    <dataField name="Sum of Basic Pa (BP)" fld="11" subtotal="sum" numFmtId="164"/>
  </dataFields>
  <pivotTableStyleInfo name="PivotStyleMedium9" showRowHeaders="1" showColHeaders="1" showRowStripes="0" showColStripes="0" showLastColumn="1"/>
</pivotTableDefinition>
</file>

<file path=xl/pivotTables/pivotTable9.xml><?xml version="1.0" encoding="utf-8"?>
<pivotTableDefinition xmlns="http://schemas.openxmlformats.org/spreadsheetml/2006/main" name="PivotTable16" cacheId="9" applyNumberFormats="0" applyBorderFormats="0" applyFontFormats="0" applyPatternFormats="0" applyAlignmentFormats="0" applyWidthHeightFormats="0" dataCaption="Values" showDrill="1" useAutoFormatting="0" itemPrintTitles="1" indent="0" outline="1" outlineData="1" compact="1" compactData="1">
  <location ref="B39:C48" firstHeaderRow="1" firstDataRow="1" firstDataCol="1"/>
  <pivotFields count="18">
    <pivotField showAll="0"/>
    <pivotField showAll="0"/>
    <pivotField showAll="0"/>
    <pivotField showAll="0"/>
    <pivotField showAll="0"/>
    <pivotField axis="axisRow" showAll="0">
      <items count="9">
        <item x="0"/>
        <item x="1"/>
        <item x="2"/>
        <item x="3"/>
        <item x="4"/>
        <item x="5"/>
        <item x="6"/>
        <item x="7"/>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s>
  <rowFields count="1">
    <field x="5"/>
  </rowFields>
  <dataFields count="1">
    <dataField name="Sum of Net Pay (NP)" fld="9" subtotal="sum" numFmtId="164"/>
  </dataFields>
  <pivotTableStyleInfo name="PivotStyleMedium9" showRowHeaders="1" showColHeaders="1" showRowStripes="0" showColStripes="0" showLastColumn="1"/>
</pivotTableDefinition>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xml"/><Relationship Id="rId3"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drawing" Target="../drawings/drawing2.xml"/><Relationship Id="rId2" Type="http://schemas.openxmlformats.org/officeDocument/2006/relationships/pivotTable" Target="../pivotTables/pivotTable1.xml"/><Relationship Id="rId3" Type="http://schemas.openxmlformats.org/officeDocument/2006/relationships/pivotTable" Target="../pivotTables/pivotTable2.xml"/><Relationship Id="rId4" Type="http://schemas.openxmlformats.org/officeDocument/2006/relationships/pivotTable" Target="../pivotTables/pivotTable3.xml"/><Relationship Id="rId5" Type="http://schemas.openxmlformats.org/officeDocument/2006/relationships/pivotTable" Target="../pivotTables/pivotTable4.xml"/><Relationship Id="rId6" Type="http://schemas.openxmlformats.org/officeDocument/2006/relationships/pivotTable" Target="../pivotTables/pivotTable5.xml"/><Relationship Id="rId7" Type="http://schemas.openxmlformats.org/officeDocument/2006/relationships/pivotTable" Target="../pivotTables/pivotTable6.xml"/><Relationship Id="rId8" Type="http://schemas.openxmlformats.org/officeDocument/2006/relationships/pivotTable" Target="../pivotTables/pivotTable7.xml"/><Relationship Id="rId9" Type="http://schemas.openxmlformats.org/officeDocument/2006/relationships/pivotTable" Target="../pivotTables/pivotTable8.xml"/><Relationship Id="rId10" Type="http://schemas.openxmlformats.org/officeDocument/2006/relationships/pivotTable" Target="../pivotTables/pivotTable9.xml"/><Relationship Id="rId11" Type="http://schemas.openxmlformats.org/officeDocument/2006/relationships/pivotTable" Target="../pivotTables/pivotTable10.xml"/><Relationship Id="rId12" Type="http://schemas.openxmlformats.org/officeDocument/2006/relationships/pivotTable" Target="../pivotTables/pivotTable11.xml"/><Relationship Id="rId13" Type="http://schemas.openxmlformats.org/officeDocument/2006/relationships/pivotTable" Target="../pivotTables/pivotTable1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15" zoomScaleNormal="115" zoomScalePageLayoutView="100" workbookViewId="0">
      <selection pane="topLeft" activeCell="B11" activeCellId="0" sqref="B11"/>
    </sheetView>
  </sheetViews>
  <sheetFormatPr defaultColWidth="8.6796875" defaultRowHeight="15" zeroHeight="false" outlineLevelRow="0" outlineLevelCol="0"/>
  <cols>
    <col collapsed="false" customWidth="true" hidden="false" outlineLevel="0" max="1" min="1" style="1" width="9.14"/>
    <col collapsed="false" customWidth="true" hidden="false" outlineLevel="0" max="2" min="2" style="1" width="100"/>
  </cols>
  <sheetData>
    <row r="1" customFormat="false" ht="15" hidden="false" customHeight="false" outlineLevel="0" collapsed="false">
      <c r="A1" s="2" t="s">
        <v>0</v>
      </c>
      <c r="B1" s="3" t="s">
        <v>1</v>
      </c>
    </row>
    <row r="2" customFormat="false" ht="23.85" hidden="false" customHeight="false" outlineLevel="0" collapsed="false">
      <c r="A2" s="4" t="n">
        <v>1</v>
      </c>
      <c r="B2" s="5" t="s">
        <v>2</v>
      </c>
    </row>
    <row r="3" customFormat="false" ht="35.05" hidden="false" customHeight="false" outlineLevel="0" collapsed="false">
      <c r="A3" s="4" t="n">
        <v>2</v>
      </c>
      <c r="B3" s="5" t="s">
        <v>3</v>
      </c>
    </row>
    <row r="4" customFormat="false" ht="27.75" hidden="false" customHeight="true" outlineLevel="0" collapsed="false">
      <c r="A4" s="4" t="n">
        <v>3</v>
      </c>
      <c r="B4" s="6" t="s">
        <v>4</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2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H1" activeCellId="0" sqref="H1"/>
    </sheetView>
  </sheetViews>
  <sheetFormatPr defaultColWidth="8.6796875" defaultRowHeight="15" zeroHeight="false" outlineLevelRow="0" outlineLevelCol="0"/>
  <cols>
    <col collapsed="false" customWidth="true" hidden="false" outlineLevel="0" max="1" min="1" style="0" width="6.85"/>
    <col collapsed="false" customWidth="true" hidden="false" outlineLevel="0" max="2" min="2" style="0" width="10.42"/>
    <col collapsed="false" customWidth="true" hidden="false" outlineLevel="0" max="3" min="3" style="0" width="15.71"/>
    <col collapsed="false" customWidth="true" hidden="false" outlineLevel="0" max="4" min="4" style="0" width="14.29"/>
    <col collapsed="false" customWidth="true" hidden="false" outlineLevel="0" max="5" min="5" style="0" width="11.57"/>
    <col collapsed="false" customWidth="true" hidden="false" outlineLevel="0" max="7" min="6" style="0" width="11.71"/>
    <col collapsed="false" customWidth="true" hidden="false" outlineLevel="0" max="8" min="8" style="0" width="16.71"/>
    <col collapsed="false" customWidth="true" hidden="false" outlineLevel="0" max="9" min="9" style="0" width="10.42"/>
    <col collapsed="false" customWidth="true" hidden="false" outlineLevel="0" max="10" min="10" style="0" width="12.29"/>
    <col collapsed="false" customWidth="true" hidden="false" outlineLevel="0" max="11" min="11" style="0" width="26.29"/>
    <col collapsed="false" customWidth="true" hidden="false" outlineLevel="0" max="12" min="12" style="0" width="12.15"/>
    <col collapsed="false" customWidth="true" hidden="false" outlineLevel="0" max="14" min="13" style="0" width="24"/>
    <col collapsed="false" customWidth="true" hidden="false" outlineLevel="0" max="15" min="15" style="0" width="27"/>
    <col collapsed="false" customWidth="true" hidden="false" outlineLevel="0" max="16" min="16" style="0" width="14.57"/>
    <col collapsed="false" customWidth="true" hidden="false" outlineLevel="0" max="17" min="17" style="0" width="18.86"/>
  </cols>
  <sheetData>
    <row r="1" s="59" customFormat="true" ht="22.05" hidden="false" customHeight="false" outlineLevel="0" collapsed="false">
      <c r="A1" s="56" t="s">
        <v>140</v>
      </c>
      <c r="B1" s="56"/>
      <c r="C1" s="56"/>
      <c r="D1" s="56"/>
      <c r="E1" s="56"/>
      <c r="F1" s="56"/>
      <c r="G1" s="56"/>
      <c r="H1" s="57" t="s">
        <v>158</v>
      </c>
      <c r="I1" s="57" t="n">
        <v>2023</v>
      </c>
      <c r="J1" s="57"/>
      <c r="K1" s="58" t="s">
        <v>142</v>
      </c>
      <c r="L1" s="58"/>
      <c r="M1" s="58"/>
      <c r="N1" s="58"/>
      <c r="O1" s="58"/>
      <c r="P1" s="58"/>
      <c r="Q1" s="58"/>
      <c r="R1" s="58"/>
    </row>
    <row r="2" s="59" customFormat="true" ht="23.85" hidden="false" customHeight="false" outlineLevel="0" collapsed="false">
      <c r="A2" s="56" t="s">
        <v>143</v>
      </c>
      <c r="B2" s="56"/>
      <c r="C2" s="56"/>
      <c r="D2" s="56"/>
      <c r="E2" s="56"/>
      <c r="F2" s="60" t="n">
        <f aca="false">IF(OR(H1="January", H1="March", H1="May", H1="July", H1="August", H1="October", H1="December"), 31,IF(H1="February",IF(AND(H1="February", OR(MOD(I1,4)=0, AND(MOD(I1,100)&lt;&gt;0, MOD(I1,400)=0))), 29, 28),30))</f>
        <v>30</v>
      </c>
      <c r="G2" s="60"/>
      <c r="H2" s="61" t="s">
        <v>144</v>
      </c>
      <c r="I2" s="60" t="n">
        <v>2</v>
      </c>
      <c r="J2" s="60"/>
      <c r="K2" s="58"/>
      <c r="L2" s="58"/>
      <c r="M2" s="58"/>
      <c r="N2" s="58"/>
      <c r="O2" s="58"/>
      <c r="P2" s="58"/>
      <c r="Q2" s="58"/>
      <c r="R2" s="58"/>
    </row>
    <row r="3" customFormat="false" ht="35.05" hidden="false" customHeight="false" outlineLevel="0" collapsed="false">
      <c r="A3" s="62" t="str">
        <f aca="false">'Employee Details'!A3</f>
        <v>Sr. No.</v>
      </c>
      <c r="B3" s="62" t="str">
        <f aca="false">'Employee Details'!B3</f>
        <v>Emp. Code</v>
      </c>
      <c r="C3" s="62" t="str">
        <f aca="false">'Employee Details'!C3</f>
        <v>Employee Name</v>
      </c>
      <c r="D3" s="62" t="str">
        <f aca="false">'Employee Details'!D3</f>
        <v>Date of Joining</v>
      </c>
      <c r="E3" s="62" t="str">
        <f aca="false">'Employee Details'!E3</f>
        <v>Designation</v>
      </c>
      <c r="F3" s="62" t="str">
        <f aca="false">'Employee Details'!F3</f>
        <v>Department</v>
      </c>
      <c r="G3" s="62" t="str">
        <f aca="false">'Employee Details'!G3</f>
        <v>City</v>
      </c>
      <c r="H3" s="62" t="str">
        <f aca="false">'Employee Details'!H3</f>
        <v>State</v>
      </c>
      <c r="I3" s="62" t="str">
        <f aca="false">'Employee Details'!I3</f>
        <v>Gender</v>
      </c>
      <c r="J3" s="63" t="s">
        <v>145</v>
      </c>
      <c r="K3" s="64" t="s">
        <v>146</v>
      </c>
      <c r="L3" s="64" t="s">
        <v>147</v>
      </c>
      <c r="M3" s="64" t="s">
        <v>148</v>
      </c>
      <c r="N3" s="64" t="s">
        <v>149</v>
      </c>
      <c r="O3" s="64" t="s">
        <v>150</v>
      </c>
      <c r="P3" s="64" t="s">
        <v>151</v>
      </c>
      <c r="Q3" s="64" t="s">
        <v>152</v>
      </c>
      <c r="R3" s="64" t="s">
        <v>153</v>
      </c>
    </row>
    <row r="4" customFormat="false" ht="15" hidden="false" customHeight="false" outlineLevel="0" collapsed="false">
      <c r="A4" s="65" t="n">
        <f aca="false">'Employee Details'!A4</f>
        <v>1</v>
      </c>
      <c r="B4" s="65" t="str">
        <f aca="false">'Employee Details'!B4</f>
        <v>MW01</v>
      </c>
      <c r="C4" s="65" t="str">
        <f aca="false">'Employee Details'!C4</f>
        <v>Astha Puri</v>
      </c>
      <c r="D4" s="65" t="n">
        <f aca="false">'Employee Details'!D4</f>
        <v>41255</v>
      </c>
      <c r="E4" s="65" t="str">
        <f aca="false">'Employee Details'!E4</f>
        <v>Developer</v>
      </c>
      <c r="F4" s="65" t="str">
        <f aca="false">'Employee Details'!F4</f>
        <v>HR</v>
      </c>
      <c r="G4" s="65" t="str">
        <f aca="false">'Employee Details'!G4</f>
        <v>Udupi</v>
      </c>
      <c r="H4" s="65" t="str">
        <f aca="false">'Employee Details'!H4</f>
        <v> Karnataka</v>
      </c>
      <c r="I4" s="65" t="str">
        <f aca="false">'Employee Details'!I4</f>
        <v>Female</v>
      </c>
      <c r="J4" s="66" t="n">
        <f aca="false">(R4/$F$2)*($F$2-K4)</f>
        <v>27791.6666666667</v>
      </c>
      <c r="K4" s="67" t="n">
        <f aca="false">RANDBETWEEN(0,10)</f>
        <v>7</v>
      </c>
      <c r="L4" s="67" t="n">
        <v>25000</v>
      </c>
      <c r="M4" s="67" t="n">
        <f aca="false">L4*0.15</f>
        <v>3750</v>
      </c>
      <c r="N4" s="67" t="n">
        <f aca="false">L4*0.5</f>
        <v>12500</v>
      </c>
      <c r="O4" s="67" t="n">
        <f aca="false">L4*0.05</f>
        <v>1250</v>
      </c>
      <c r="P4" s="67" t="n">
        <f aca="false">SUM(L4:O4)*0.1</f>
        <v>4250</v>
      </c>
      <c r="Q4" s="67" t="n">
        <f aca="false">IF(SUM(L4:O4)&gt;50000,3000,2000)</f>
        <v>2000</v>
      </c>
      <c r="R4" s="67" t="n">
        <f aca="false">SUM(L4:O4)-SUM(P4:Q4)</f>
        <v>36250</v>
      </c>
    </row>
    <row r="5" customFormat="false" ht="15" hidden="false" customHeight="false" outlineLevel="0" collapsed="false">
      <c r="A5" s="65" t="n">
        <f aca="false">'Employee Details'!A5</f>
        <v>2</v>
      </c>
      <c r="B5" s="65" t="str">
        <f aca="false">'Employee Details'!B5</f>
        <v>MW02</v>
      </c>
      <c r="C5" s="65" t="str">
        <f aca="false">'Employee Details'!C5</f>
        <v>Bijal Pande</v>
      </c>
      <c r="D5" s="65" t="n">
        <f aca="false">'Employee Details'!D5</f>
        <v>40461</v>
      </c>
      <c r="E5" s="65" t="str">
        <f aca="false">'Employee Details'!E5</f>
        <v>Graphic Designer</v>
      </c>
      <c r="F5" s="65" t="str">
        <f aca="false">'Employee Details'!F5</f>
        <v>R&amp;D</v>
      </c>
      <c r="G5" s="65" t="str">
        <f aca="false">'Employee Details'!G5</f>
        <v>Mangalore</v>
      </c>
      <c r="H5" s="65" t="str">
        <f aca="false">'Employee Details'!H5</f>
        <v> Karnataka</v>
      </c>
      <c r="I5" s="65" t="str">
        <f aca="false">'Employee Details'!I5</f>
        <v>Male</v>
      </c>
      <c r="J5" s="66" t="n">
        <f aca="false">(R5/$F$2)*($F$2-K5)</f>
        <v>27517</v>
      </c>
      <c r="K5" s="67" t="n">
        <f aca="false">RANDBETWEEN(0,10)</f>
        <v>9</v>
      </c>
      <c r="L5" s="67" t="n">
        <v>27000</v>
      </c>
      <c r="M5" s="67" t="n">
        <f aca="false">L5*0.15</f>
        <v>4050</v>
      </c>
      <c r="N5" s="67" t="n">
        <f aca="false">L5*0.5</f>
        <v>13500</v>
      </c>
      <c r="O5" s="67" t="n">
        <f aca="false">L5*0.05</f>
        <v>1350</v>
      </c>
      <c r="P5" s="67" t="n">
        <f aca="false">SUM(L5:O5)*0.1</f>
        <v>4590</v>
      </c>
      <c r="Q5" s="67" t="n">
        <f aca="false">IF(SUM(L5:O5)&gt;50000,3000,2000)</f>
        <v>2000</v>
      </c>
      <c r="R5" s="67" t="n">
        <f aca="false">SUM(L5:O5)-SUM(P5:Q5)</f>
        <v>39310</v>
      </c>
    </row>
    <row r="6" customFormat="false" ht="15" hidden="false" customHeight="false" outlineLevel="0" collapsed="false">
      <c r="A6" s="65" t="n">
        <f aca="false">'Employee Details'!A6</f>
        <v>3</v>
      </c>
      <c r="B6" s="65" t="str">
        <f aca="false">'Employee Details'!B6</f>
        <v>MW03</v>
      </c>
      <c r="C6" s="65" t="str">
        <f aca="false">'Employee Details'!C6</f>
        <v>Chirag Sharma</v>
      </c>
      <c r="D6" s="65" t="n">
        <f aca="false">'Employee Details'!D6</f>
        <v>40858</v>
      </c>
      <c r="E6" s="65" t="str">
        <f aca="false">'Employee Details'!E6</f>
        <v>Sr. Developer</v>
      </c>
      <c r="F6" s="65" t="str">
        <f aca="false">'Employee Details'!F6</f>
        <v>Development</v>
      </c>
      <c r="G6" s="65" t="str">
        <f aca="false">'Employee Details'!G6</f>
        <v>Honnavar</v>
      </c>
      <c r="H6" s="65" t="str">
        <f aca="false">'Employee Details'!H6</f>
        <v> Karnataka</v>
      </c>
      <c r="I6" s="65" t="str">
        <f aca="false">'Employee Details'!I6</f>
        <v>Male</v>
      </c>
      <c r="J6" s="66" t="n">
        <f aca="false">(R6/$F$2)*($F$2-K6)</f>
        <v>20008.3333333333</v>
      </c>
      <c r="K6" s="67" t="n">
        <f aca="false">RANDBETWEEN(0,10)</f>
        <v>5</v>
      </c>
      <c r="L6" s="67" t="n">
        <v>17000</v>
      </c>
      <c r="M6" s="67" t="n">
        <f aca="false">L6*0.15</f>
        <v>2550</v>
      </c>
      <c r="N6" s="67" t="n">
        <f aca="false">L6*0.5</f>
        <v>8500</v>
      </c>
      <c r="O6" s="67" t="n">
        <f aca="false">L6*0.05</f>
        <v>850</v>
      </c>
      <c r="P6" s="67" t="n">
        <f aca="false">SUM(L6:O6)*0.1</f>
        <v>2890</v>
      </c>
      <c r="Q6" s="67" t="n">
        <f aca="false">IF(SUM(L6:O6)&gt;50000,3000,2000)</f>
        <v>2000</v>
      </c>
      <c r="R6" s="67" t="n">
        <f aca="false">SUM(L6:O6)-SUM(P6:Q6)</f>
        <v>24010</v>
      </c>
    </row>
    <row r="7" customFormat="false" ht="15" hidden="false" customHeight="false" outlineLevel="0" collapsed="false">
      <c r="A7" s="65" t="n">
        <f aca="false">'Employee Details'!A7</f>
        <v>4</v>
      </c>
      <c r="B7" s="65" t="str">
        <f aca="false">'Employee Details'!B7</f>
        <v>MW04</v>
      </c>
      <c r="C7" s="65" t="str">
        <f aca="false">'Employee Details'!C7</f>
        <v>Divya Soni</v>
      </c>
      <c r="D7" s="65" t="n">
        <f aca="false">'Employee Details'!D7</f>
        <v>40535</v>
      </c>
      <c r="E7" s="65" t="str">
        <f aca="false">'Employee Details'!E7</f>
        <v>Graphic Designer</v>
      </c>
      <c r="F7" s="65" t="str">
        <f aca="false">'Employee Details'!F7</f>
        <v>Quality Control</v>
      </c>
      <c r="G7" s="65" t="str">
        <f aca="false">'Employee Details'!G7</f>
        <v>Pune</v>
      </c>
      <c r="H7" s="65" t="str">
        <f aca="false">'Employee Details'!H7</f>
        <v> Maharashtra</v>
      </c>
      <c r="I7" s="65" t="str">
        <f aca="false">'Employee Details'!I7</f>
        <v>Female</v>
      </c>
      <c r="J7" s="66" t="n">
        <f aca="false">(R7/$F$2)*($F$2-K7)</f>
        <v>38133</v>
      </c>
      <c r="K7" s="67" t="n">
        <f aca="false">RANDBETWEEN(0,10)</f>
        <v>3</v>
      </c>
      <c r="L7" s="67" t="n">
        <v>29000</v>
      </c>
      <c r="M7" s="67" t="n">
        <f aca="false">L7*0.15</f>
        <v>4350</v>
      </c>
      <c r="N7" s="67" t="n">
        <f aca="false">L7*0.5</f>
        <v>14500</v>
      </c>
      <c r="O7" s="67" t="n">
        <f aca="false">L7*0.05</f>
        <v>1450</v>
      </c>
      <c r="P7" s="67" t="n">
        <f aca="false">SUM(L7:O7)*0.1</f>
        <v>4930</v>
      </c>
      <c r="Q7" s="67" t="n">
        <f aca="false">IF(SUM(L7:O7)&gt;50000,3000,2000)</f>
        <v>2000</v>
      </c>
      <c r="R7" s="67" t="n">
        <f aca="false">SUM(L7:O7)-SUM(P7:Q7)</f>
        <v>42370</v>
      </c>
    </row>
    <row r="8" customFormat="false" ht="15" hidden="false" customHeight="false" outlineLevel="0" collapsed="false">
      <c r="A8" s="65" t="n">
        <f aca="false">'Employee Details'!A8</f>
        <v>5</v>
      </c>
      <c r="B8" s="65" t="str">
        <f aca="false">'Employee Details'!B8</f>
        <v>MW05</v>
      </c>
      <c r="C8" s="65" t="str">
        <f aca="false">'Employee Details'!C8</f>
        <v>Erum Rastogi</v>
      </c>
      <c r="D8" s="65" t="n">
        <f aca="false">'Employee Details'!D8</f>
        <v>37937</v>
      </c>
      <c r="E8" s="65" t="str">
        <f aca="false">'Employee Details'!E8</f>
        <v>Office Admin</v>
      </c>
      <c r="F8" s="65" t="str">
        <f aca="false">'Employee Details'!F8</f>
        <v>Marketing</v>
      </c>
      <c r="G8" s="65" t="str">
        <f aca="false">'Employee Details'!G8</f>
        <v>Mumbai</v>
      </c>
      <c r="H8" s="65" t="str">
        <f aca="false">'Employee Details'!H8</f>
        <v> Maharashtra</v>
      </c>
      <c r="I8" s="65" t="str">
        <f aca="false">'Employee Details'!I8</f>
        <v>Female</v>
      </c>
      <c r="J8" s="66" t="n">
        <f aca="false">(R8/$F$2)*($F$2-K8)</f>
        <v>13966.6666666667</v>
      </c>
      <c r="K8" s="67" t="n">
        <f aca="false">RANDBETWEEN(0,10)</f>
        <v>10</v>
      </c>
      <c r="L8" s="67" t="n">
        <v>15000</v>
      </c>
      <c r="M8" s="67" t="n">
        <f aca="false">L8*0.15</f>
        <v>2250</v>
      </c>
      <c r="N8" s="67" t="n">
        <f aca="false">L8*0.5</f>
        <v>7500</v>
      </c>
      <c r="O8" s="67" t="n">
        <f aca="false">L8*0.05</f>
        <v>750</v>
      </c>
      <c r="P8" s="67" t="n">
        <f aca="false">SUM(L8:O8)*0.1</f>
        <v>2550</v>
      </c>
      <c r="Q8" s="67" t="n">
        <f aca="false">IF(SUM(L8:O8)&gt;50000,3000,2000)</f>
        <v>2000</v>
      </c>
      <c r="R8" s="67" t="n">
        <f aca="false">SUM(L8:O8)-SUM(P8:Q8)</f>
        <v>20950</v>
      </c>
    </row>
    <row r="9" customFormat="false" ht="15" hidden="false" customHeight="false" outlineLevel="0" collapsed="false">
      <c r="A9" s="65" t="n">
        <f aca="false">'Employee Details'!A9</f>
        <v>6</v>
      </c>
      <c r="B9" s="65" t="str">
        <f aca="false">'Employee Details'!B9</f>
        <v>MW06</v>
      </c>
      <c r="C9" s="65" t="str">
        <f aca="false">'Employee Details'!C9</f>
        <v>Farhan Patel</v>
      </c>
      <c r="D9" s="65" t="n">
        <f aca="false">'Employee Details'!D9</f>
        <v>41255</v>
      </c>
      <c r="E9" s="65" t="str">
        <f aca="false">'Employee Details'!E9</f>
        <v>Developer</v>
      </c>
      <c r="F9" s="65" t="str">
        <f aca="false">'Employee Details'!F9</f>
        <v>Finance</v>
      </c>
      <c r="G9" s="65" t="str">
        <f aca="false">'Employee Details'!G9</f>
        <v>Bhopal</v>
      </c>
      <c r="H9" s="65" t="str">
        <f aca="false">'Employee Details'!H9</f>
        <v> Madhya Pradesh</v>
      </c>
      <c r="I9" s="65" t="str">
        <f aca="false">'Employee Details'!I9</f>
        <v>Male</v>
      </c>
      <c r="J9" s="66" t="n">
        <f aca="false">(R9/$F$2)*($F$2-K9)</f>
        <v>17021.2</v>
      </c>
      <c r="K9" s="67" t="n">
        <f aca="false">RANDBETWEEN(0,10)</f>
        <v>9</v>
      </c>
      <c r="L9" s="67" t="n">
        <v>17200</v>
      </c>
      <c r="M9" s="67" t="n">
        <f aca="false">L9*0.15</f>
        <v>2580</v>
      </c>
      <c r="N9" s="67" t="n">
        <f aca="false">L9*0.5</f>
        <v>8600</v>
      </c>
      <c r="O9" s="67" t="n">
        <f aca="false">L9*0.05</f>
        <v>860</v>
      </c>
      <c r="P9" s="67" t="n">
        <f aca="false">SUM(L9:O9)*0.1</f>
        <v>2924</v>
      </c>
      <c r="Q9" s="67" t="n">
        <f aca="false">IF(SUM(L9:O9)&gt;50000,3000,2000)</f>
        <v>2000</v>
      </c>
      <c r="R9" s="67" t="n">
        <f aca="false">SUM(L9:O9)-SUM(P9:Q9)</f>
        <v>24316</v>
      </c>
    </row>
    <row r="10" customFormat="false" ht="15" hidden="false" customHeight="false" outlineLevel="0" collapsed="false">
      <c r="A10" s="65" t="n">
        <f aca="false">'Employee Details'!A10</f>
        <v>7</v>
      </c>
      <c r="B10" s="65" t="str">
        <f aca="false">'Employee Details'!B10</f>
        <v>MW07</v>
      </c>
      <c r="C10" s="65" t="str">
        <f aca="false">'Employee Details'!C10</f>
        <v>Geet Sahu</v>
      </c>
      <c r="D10" s="65" t="n">
        <f aca="false">'Employee Details'!D10</f>
        <v>40461</v>
      </c>
      <c r="E10" s="65" t="str">
        <f aca="false">'Employee Details'!E10</f>
        <v>Sr. Accountant</v>
      </c>
      <c r="F10" s="65" t="str">
        <f aca="false">'Employee Details'!F10</f>
        <v>Marketing</v>
      </c>
      <c r="G10" s="65" t="str">
        <f aca="false">'Employee Details'!G10</f>
        <v>Mumbai</v>
      </c>
      <c r="H10" s="65" t="str">
        <f aca="false">'Employee Details'!H10</f>
        <v> Maharashtra</v>
      </c>
      <c r="I10" s="65" t="str">
        <f aca="false">'Employee Details'!I10</f>
        <v>Male</v>
      </c>
      <c r="J10" s="66" t="n">
        <f aca="false">(R10/$F$2)*($F$2-K10)</f>
        <v>17968.3333333333</v>
      </c>
      <c r="K10" s="67" t="n">
        <f aca="false">RANDBETWEEN(0,10)</f>
        <v>5</v>
      </c>
      <c r="L10" s="67" t="n">
        <v>15400</v>
      </c>
      <c r="M10" s="67" t="n">
        <f aca="false">L10*0.15</f>
        <v>2310</v>
      </c>
      <c r="N10" s="67" t="n">
        <f aca="false">L10*0.5</f>
        <v>7700</v>
      </c>
      <c r="O10" s="67" t="n">
        <f aca="false">L10*0.05</f>
        <v>770</v>
      </c>
      <c r="P10" s="67" t="n">
        <f aca="false">SUM(L10:O10)*0.1</f>
        <v>2618</v>
      </c>
      <c r="Q10" s="67" t="n">
        <f aca="false">IF(SUM(L10:O10)&gt;50000,3000,2000)</f>
        <v>2000</v>
      </c>
      <c r="R10" s="67" t="n">
        <f aca="false">SUM(L10:O10)-SUM(P10:Q10)</f>
        <v>21562</v>
      </c>
    </row>
    <row r="11" customFormat="false" ht="15" hidden="false" customHeight="false" outlineLevel="0" collapsed="false">
      <c r="A11" s="65" t="n">
        <f aca="false">'Employee Details'!A11</f>
        <v>8</v>
      </c>
      <c r="B11" s="65" t="str">
        <f aca="false">'Employee Details'!B11</f>
        <v>MW08</v>
      </c>
      <c r="C11" s="65" t="str">
        <f aca="false">'Employee Details'!C11</f>
        <v>Himesh Surya</v>
      </c>
      <c r="D11" s="65" t="n">
        <f aca="false">'Employee Details'!D11</f>
        <v>41255</v>
      </c>
      <c r="E11" s="65" t="str">
        <f aca="false">'Employee Details'!E11</f>
        <v>Jr. Accountant</v>
      </c>
      <c r="F11" s="65" t="str">
        <f aca="false">'Employee Details'!F11</f>
        <v>Marketing</v>
      </c>
      <c r="G11" s="65" t="str">
        <f aca="false">'Employee Details'!G11</f>
        <v>Kolkata</v>
      </c>
      <c r="H11" s="65" t="str">
        <f aca="false">'Employee Details'!H11</f>
        <v> West Bengal</v>
      </c>
      <c r="I11" s="65" t="str">
        <f aca="false">'Employee Details'!I11</f>
        <v>Male</v>
      </c>
      <c r="J11" s="66" t="n">
        <f aca="false">(R11/$F$2)*($F$2-K11)</f>
        <v>16300.2666666667</v>
      </c>
      <c r="K11" s="67" t="n">
        <f aca="false">RANDBETWEEN(0,10)</f>
        <v>4</v>
      </c>
      <c r="L11" s="67" t="n">
        <v>13600</v>
      </c>
      <c r="M11" s="67" t="n">
        <f aca="false">L11*0.15</f>
        <v>2040</v>
      </c>
      <c r="N11" s="67" t="n">
        <f aca="false">L11*0.5</f>
        <v>6800</v>
      </c>
      <c r="O11" s="67" t="n">
        <f aca="false">L11*0.05</f>
        <v>680</v>
      </c>
      <c r="P11" s="67" t="n">
        <f aca="false">SUM(L11:O11)*0.1</f>
        <v>2312</v>
      </c>
      <c r="Q11" s="67" t="n">
        <f aca="false">IF(SUM(L11:O11)&gt;50000,3000,2000)</f>
        <v>2000</v>
      </c>
      <c r="R11" s="67" t="n">
        <f aca="false">SUM(L11:O11)-SUM(P11:Q11)</f>
        <v>18808</v>
      </c>
    </row>
    <row r="12" customFormat="false" ht="15" hidden="false" customHeight="false" outlineLevel="0" collapsed="false">
      <c r="A12" s="65" t="n">
        <f aca="false">'Employee Details'!A12</f>
        <v>9</v>
      </c>
      <c r="B12" s="65" t="str">
        <f aca="false">'Employee Details'!B12</f>
        <v>MW09</v>
      </c>
      <c r="C12" s="65" t="str">
        <f aca="false">'Employee Details'!C12</f>
        <v>Supriya</v>
      </c>
      <c r="D12" s="65" t="n">
        <f aca="false">'Employee Details'!D12</f>
        <v>40461</v>
      </c>
      <c r="E12" s="65" t="str">
        <f aca="false">'Employee Details'!E12</f>
        <v>Developer</v>
      </c>
      <c r="F12" s="65" t="str">
        <f aca="false">'Employee Details'!F12</f>
        <v>HR</v>
      </c>
      <c r="G12" s="65" t="str">
        <f aca="false">'Employee Details'!G12</f>
        <v>Ahmedabad</v>
      </c>
      <c r="H12" s="65" t="str">
        <f aca="false">'Employee Details'!H12</f>
        <v> Gujarat</v>
      </c>
      <c r="I12" s="65" t="str">
        <f aca="false">'Employee Details'!I12</f>
        <v>Female</v>
      </c>
      <c r="J12" s="66" t="n">
        <f aca="false">(R12/$F$2)*($F$2-K12)</f>
        <v>12308.0666666667</v>
      </c>
      <c r="K12" s="67" t="n">
        <f aca="false">RANDBETWEEN(0,10)</f>
        <v>7</v>
      </c>
      <c r="L12" s="67" t="n">
        <v>11800</v>
      </c>
      <c r="M12" s="67" t="n">
        <f aca="false">L12*0.15</f>
        <v>1770</v>
      </c>
      <c r="N12" s="67" t="n">
        <f aca="false">L12*0.5</f>
        <v>5900</v>
      </c>
      <c r="O12" s="67" t="n">
        <f aca="false">L12*0.05</f>
        <v>590</v>
      </c>
      <c r="P12" s="67" t="n">
        <f aca="false">SUM(L12:O12)*0.1</f>
        <v>2006</v>
      </c>
      <c r="Q12" s="67" t="n">
        <f aca="false">IF(SUM(L12:O12)&gt;50000,3000,2000)</f>
        <v>2000</v>
      </c>
      <c r="R12" s="67" t="n">
        <f aca="false">SUM(L12:O12)-SUM(P12:Q12)</f>
        <v>16054</v>
      </c>
    </row>
    <row r="13" customFormat="false" ht="15" hidden="false" customHeight="false" outlineLevel="0" collapsed="false">
      <c r="A13" s="65" t="n">
        <f aca="false">'Employee Details'!A13</f>
        <v>10</v>
      </c>
      <c r="B13" s="65" t="str">
        <f aca="false">'Employee Details'!B13</f>
        <v>MW10</v>
      </c>
      <c r="C13" s="65" t="str">
        <f aca="false">'Employee Details'!C13</f>
        <v>Sharadhi</v>
      </c>
      <c r="D13" s="65" t="n">
        <f aca="false">'Employee Details'!D13</f>
        <v>40858</v>
      </c>
      <c r="E13" s="65" t="str">
        <f aca="false">'Employee Details'!E13</f>
        <v>Graphic Designer</v>
      </c>
      <c r="F13" s="65" t="str">
        <f aca="false">'Employee Details'!F13</f>
        <v>R&amp;D</v>
      </c>
      <c r="G13" s="65" t="str">
        <f aca="false">'Employee Details'!G13</f>
        <v>Kanpur</v>
      </c>
      <c r="H13" s="65" t="str">
        <f aca="false">'Employee Details'!H13</f>
        <v> Uttar Pradesh</v>
      </c>
      <c r="I13" s="65" t="str">
        <f aca="false">'Employee Details'!I13</f>
        <v>Female</v>
      </c>
      <c r="J13" s="66" t="n">
        <f aca="false">(R13/$F$2)*($F$2-K13)</f>
        <v>22409.3333333333</v>
      </c>
      <c r="K13" s="67" t="n">
        <f aca="false">RANDBETWEEN(0,10)</f>
        <v>2</v>
      </c>
      <c r="L13" s="67" t="n">
        <v>17000</v>
      </c>
      <c r="M13" s="67" t="n">
        <f aca="false">L13*0.15</f>
        <v>2550</v>
      </c>
      <c r="N13" s="67" t="n">
        <f aca="false">L13*0.5</f>
        <v>8500</v>
      </c>
      <c r="O13" s="67" t="n">
        <f aca="false">L13*0.05</f>
        <v>850</v>
      </c>
      <c r="P13" s="67" t="n">
        <f aca="false">SUM(L13:O13)*0.1</f>
        <v>2890</v>
      </c>
      <c r="Q13" s="67" t="n">
        <f aca="false">IF(SUM(L13:O13)&gt;50000,3000,2000)</f>
        <v>2000</v>
      </c>
      <c r="R13" s="67" t="n">
        <f aca="false">SUM(L13:O13)-SUM(P13:Q13)</f>
        <v>24010</v>
      </c>
    </row>
    <row r="14" customFormat="false" ht="15" hidden="false" customHeight="false" outlineLevel="0" collapsed="false">
      <c r="A14" s="65" t="n">
        <f aca="false">'Employee Details'!A14</f>
        <v>11</v>
      </c>
      <c r="B14" s="65" t="str">
        <f aca="false">'Employee Details'!B14</f>
        <v>MW11</v>
      </c>
      <c r="C14" s="65" t="str">
        <f aca="false">'Employee Details'!C14</f>
        <v>Raghu</v>
      </c>
      <c r="D14" s="65" t="n">
        <f aca="false">'Employee Details'!D14</f>
        <v>40535</v>
      </c>
      <c r="E14" s="65" t="str">
        <f aca="false">'Employee Details'!E14</f>
        <v>Sr. Developer</v>
      </c>
      <c r="F14" s="65" t="str">
        <f aca="false">'Employee Details'!F14</f>
        <v>Development</v>
      </c>
      <c r="G14" s="65" t="str">
        <f aca="false">'Employee Details'!G14</f>
        <v>Surat</v>
      </c>
      <c r="H14" s="65" t="str">
        <f aca="false">'Employee Details'!H14</f>
        <v> Gujarat</v>
      </c>
      <c r="I14" s="65" t="str">
        <f aca="false">'Employee Details'!I14</f>
        <v>Male</v>
      </c>
      <c r="J14" s="66" t="n">
        <f aca="false">(R14/$F$2)*($F$2-K14)</f>
        <v>30604.6666666667</v>
      </c>
      <c r="K14" s="67" t="n">
        <f aca="false">RANDBETWEEN(0,10)</f>
        <v>1</v>
      </c>
      <c r="L14" s="67" t="n">
        <v>22000</v>
      </c>
      <c r="M14" s="67" t="n">
        <f aca="false">L14*0.15</f>
        <v>3300</v>
      </c>
      <c r="N14" s="67" t="n">
        <f aca="false">L14*0.5</f>
        <v>11000</v>
      </c>
      <c r="O14" s="67" t="n">
        <f aca="false">L14*0.05</f>
        <v>1100</v>
      </c>
      <c r="P14" s="67" t="n">
        <f aca="false">SUM(L14:O14)*0.1</f>
        <v>3740</v>
      </c>
      <c r="Q14" s="67" t="n">
        <f aca="false">IF(SUM(L14:O14)&gt;50000,3000,2000)</f>
        <v>2000</v>
      </c>
      <c r="R14" s="67" t="n">
        <f aca="false">SUM(L14:O14)-SUM(P14:Q14)</f>
        <v>31660</v>
      </c>
    </row>
    <row r="15" customFormat="false" ht="15" hidden="false" customHeight="false" outlineLevel="0" collapsed="false">
      <c r="A15" s="65" t="n">
        <f aca="false">'Employee Details'!A15</f>
        <v>12</v>
      </c>
      <c r="B15" s="65" t="str">
        <f aca="false">'Employee Details'!B15</f>
        <v>MW12</v>
      </c>
      <c r="C15" s="65" t="str">
        <f aca="false">'Employee Details'!C15</f>
        <v>Indira</v>
      </c>
      <c r="D15" s="65" t="n">
        <f aca="false">'Employee Details'!D15</f>
        <v>37937</v>
      </c>
      <c r="E15" s="65" t="str">
        <f aca="false">'Employee Details'!E15</f>
        <v>Graphic Designer</v>
      </c>
      <c r="F15" s="65" t="str">
        <f aca="false">'Employee Details'!F15</f>
        <v>Quality Control</v>
      </c>
      <c r="G15" s="65" t="str">
        <f aca="false">'Employee Details'!G15</f>
        <v>Thane</v>
      </c>
      <c r="H15" s="65" t="str">
        <f aca="false">'Employee Details'!H15</f>
        <v> Maharashtra</v>
      </c>
      <c r="I15" s="65" t="str">
        <f aca="false">'Employee Details'!I15</f>
        <v>Female</v>
      </c>
      <c r="J15" s="66" t="n">
        <f aca="false">(R15/$F$2)*($F$2-K15)</f>
        <v>33562.6666666667</v>
      </c>
      <c r="K15" s="67" t="n">
        <f aca="false">RANDBETWEEN(0,10)</f>
        <v>1</v>
      </c>
      <c r="L15" s="67" t="n">
        <v>24000</v>
      </c>
      <c r="M15" s="67" t="n">
        <f aca="false">L15*0.15</f>
        <v>3600</v>
      </c>
      <c r="N15" s="67" t="n">
        <f aca="false">L15*0.5</f>
        <v>12000</v>
      </c>
      <c r="O15" s="67" t="n">
        <f aca="false">L15*0.05</f>
        <v>1200</v>
      </c>
      <c r="P15" s="67" t="n">
        <f aca="false">SUM(L15:O15)*0.1</f>
        <v>4080</v>
      </c>
      <c r="Q15" s="67" t="n">
        <f aca="false">IF(SUM(L15:O15)&gt;50000,3000,2000)</f>
        <v>2000</v>
      </c>
      <c r="R15" s="67" t="n">
        <f aca="false">SUM(L15:O15)-SUM(P15:Q15)</f>
        <v>34720</v>
      </c>
    </row>
    <row r="16" customFormat="false" ht="15" hidden="false" customHeight="false" outlineLevel="0" collapsed="false">
      <c r="A16" s="65" t="n">
        <f aca="false">'Employee Details'!A16</f>
        <v>13</v>
      </c>
      <c r="B16" s="65" t="str">
        <f aca="false">'Employee Details'!B16</f>
        <v>MW13</v>
      </c>
      <c r="C16" s="65" t="str">
        <f aca="false">'Employee Details'!C16</f>
        <v>Shane</v>
      </c>
      <c r="D16" s="65" t="n">
        <f aca="false">'Employee Details'!D16</f>
        <v>41255</v>
      </c>
      <c r="E16" s="65" t="str">
        <f aca="false">'Employee Details'!E16</f>
        <v>Office Admin</v>
      </c>
      <c r="F16" s="65" t="str">
        <f aca="false">'Employee Details'!F16</f>
        <v>R&amp;D</v>
      </c>
      <c r="G16" s="65" t="str">
        <f aca="false">'Employee Details'!G16</f>
        <v>Udupi</v>
      </c>
      <c r="H16" s="65" t="str">
        <f aca="false">'Employee Details'!H16</f>
        <v> Karnataka</v>
      </c>
      <c r="I16" s="65" t="str">
        <f aca="false">'Employee Details'!I16</f>
        <v>Male</v>
      </c>
      <c r="J16" s="66" t="n">
        <f aca="false">(R16/$F$2)*($F$2-K16)</f>
        <v>33704</v>
      </c>
      <c r="K16" s="67" t="n">
        <f aca="false">RANDBETWEEN(0,10)</f>
        <v>8</v>
      </c>
      <c r="L16" s="67" t="n">
        <v>32000</v>
      </c>
      <c r="M16" s="67" t="n">
        <f aca="false">L16*0.15</f>
        <v>4800</v>
      </c>
      <c r="N16" s="67" t="n">
        <f aca="false">L16*0.5</f>
        <v>16000</v>
      </c>
      <c r="O16" s="67" t="n">
        <f aca="false">L16*0.05</f>
        <v>1600</v>
      </c>
      <c r="P16" s="67" t="n">
        <f aca="false">SUM(L16:O16)*0.1</f>
        <v>5440</v>
      </c>
      <c r="Q16" s="67" t="n">
        <f aca="false">IF(SUM(L16:O16)&gt;50000,3000,2000)</f>
        <v>3000</v>
      </c>
      <c r="R16" s="67" t="n">
        <f aca="false">SUM(L16:O16)-SUM(P16:Q16)</f>
        <v>45960</v>
      </c>
    </row>
    <row r="17" customFormat="false" ht="15" hidden="false" customHeight="false" outlineLevel="0" collapsed="false">
      <c r="A17" s="65" t="n">
        <f aca="false">'Employee Details'!A17</f>
        <v>14</v>
      </c>
      <c r="B17" s="65" t="str">
        <f aca="false">'Employee Details'!B17</f>
        <v>MW14</v>
      </c>
      <c r="C17" s="65" t="str">
        <f aca="false">'Employee Details'!C17</f>
        <v>Imran Abha</v>
      </c>
      <c r="D17" s="65" t="n">
        <f aca="false">'Employee Details'!D17</f>
        <v>40461</v>
      </c>
      <c r="E17" s="65" t="str">
        <f aca="false">'Employee Details'!E17</f>
        <v>Graphic Designer</v>
      </c>
      <c r="F17" s="65" t="str">
        <f aca="false">'Employee Details'!F17</f>
        <v>Administration</v>
      </c>
      <c r="G17" s="65" t="str">
        <f aca="false">'Employee Details'!G17</f>
        <v>Chennai</v>
      </c>
      <c r="H17" s="65" t="str">
        <f aca="false">'Employee Details'!H17</f>
        <v> Tamil Nadu</v>
      </c>
      <c r="I17" s="65" t="str">
        <f aca="false">'Employee Details'!I17</f>
        <v>Male</v>
      </c>
      <c r="J17" s="66" t="n">
        <f aca="false">(R17/$F$2)*($F$2-K17)</f>
        <v>21534.3333333333</v>
      </c>
      <c r="K17" s="67" t="n">
        <f aca="false">RANDBETWEEN(0,10)</f>
        <v>8</v>
      </c>
      <c r="L17" s="67" t="n">
        <v>20500</v>
      </c>
      <c r="M17" s="67" t="n">
        <f aca="false">L17*0.15</f>
        <v>3075</v>
      </c>
      <c r="N17" s="67" t="n">
        <f aca="false">L17*0.5</f>
        <v>10250</v>
      </c>
      <c r="O17" s="67" t="n">
        <f aca="false">L17*0.05</f>
        <v>1025</v>
      </c>
      <c r="P17" s="67" t="n">
        <f aca="false">SUM(L17:O17)*0.1</f>
        <v>3485</v>
      </c>
      <c r="Q17" s="67" t="n">
        <f aca="false">IF(SUM(L17:O17)&gt;50000,3000,2000)</f>
        <v>2000</v>
      </c>
      <c r="R17" s="67" t="n">
        <f aca="false">SUM(L17:O17)-SUM(P17:Q17)</f>
        <v>29365</v>
      </c>
    </row>
    <row r="18" customFormat="false" ht="15" hidden="false" customHeight="false" outlineLevel="0" collapsed="false">
      <c r="A18" s="65" t="n">
        <f aca="false">'Employee Details'!A18</f>
        <v>15</v>
      </c>
      <c r="B18" s="65" t="str">
        <f aca="false">'Employee Details'!B18</f>
        <v>MW15</v>
      </c>
      <c r="C18" s="65" t="str">
        <f aca="false">'Employee Details'!C18</f>
        <v>Jitendra Pande</v>
      </c>
      <c r="D18" s="65" t="n">
        <f aca="false">'Employee Details'!D18</f>
        <v>41255</v>
      </c>
      <c r="E18" s="65" t="str">
        <f aca="false">'Employee Details'!E18</f>
        <v>HR Head</v>
      </c>
      <c r="F18" s="65" t="str">
        <f aca="false">'Employee Details'!F18</f>
        <v>HR</v>
      </c>
      <c r="G18" s="65" t="str">
        <f aca="false">'Employee Details'!G18</f>
        <v>Bangalore</v>
      </c>
      <c r="H18" s="65" t="str">
        <f aca="false">'Employee Details'!H18</f>
        <v> Karnataka</v>
      </c>
      <c r="I18" s="65" t="str">
        <f aca="false">'Employee Details'!I18</f>
        <v>Male</v>
      </c>
      <c r="J18" s="66" t="n">
        <f aca="false">(R18/$F$2)*($F$2-K18)</f>
        <v>35379</v>
      </c>
      <c r="K18" s="67" t="n">
        <f aca="false">RANDBETWEEN(0,10)</f>
        <v>3</v>
      </c>
      <c r="L18" s="67" t="n">
        <v>27000</v>
      </c>
      <c r="M18" s="67" t="n">
        <f aca="false">L18*0.15</f>
        <v>4050</v>
      </c>
      <c r="N18" s="67" t="n">
        <f aca="false">L18*0.5</f>
        <v>13500</v>
      </c>
      <c r="O18" s="67" t="n">
        <f aca="false">L18*0.05</f>
        <v>1350</v>
      </c>
      <c r="P18" s="67" t="n">
        <f aca="false">SUM(L18:O18)*0.1</f>
        <v>4590</v>
      </c>
      <c r="Q18" s="67" t="n">
        <f aca="false">IF(SUM(L18:O18)&gt;50000,3000,2000)</f>
        <v>2000</v>
      </c>
      <c r="R18" s="67" t="n">
        <f aca="false">SUM(L18:O18)-SUM(P18:Q18)</f>
        <v>39310</v>
      </c>
    </row>
    <row r="19" customFormat="false" ht="15" hidden="false" customHeight="false" outlineLevel="0" collapsed="false">
      <c r="A19" s="65" t="n">
        <f aca="false">'Employee Details'!A19</f>
        <v>16</v>
      </c>
      <c r="B19" s="65" t="str">
        <f aca="false">'Employee Details'!B19</f>
        <v>MW16</v>
      </c>
      <c r="C19" s="65" t="str">
        <f aca="false">'Employee Details'!C19</f>
        <v>Kailash Rane</v>
      </c>
      <c r="D19" s="65" t="n">
        <f aca="false">'Employee Details'!D19</f>
        <v>40461</v>
      </c>
      <c r="E19" s="65" t="str">
        <f aca="false">'Employee Details'!E19</f>
        <v>Manager</v>
      </c>
      <c r="F19" s="65" t="str">
        <f aca="false">'Employee Details'!F19</f>
        <v>Finance</v>
      </c>
      <c r="G19" s="65" t="str">
        <f aca="false">'Employee Details'!G19</f>
        <v>Hyderabad</v>
      </c>
      <c r="H19" s="65" t="str">
        <f aca="false">'Employee Details'!H19</f>
        <v> Telangana</v>
      </c>
      <c r="I19" s="65" t="str">
        <f aca="false">'Employee Details'!I19</f>
        <v>Male</v>
      </c>
      <c r="J19" s="66" t="n">
        <f aca="false">(R19/$F$2)*($F$2-K19)</f>
        <v>20753.6666666667</v>
      </c>
      <c r="K19" s="67" t="n">
        <f aca="false">RANDBETWEEN(0,10)</f>
        <v>7</v>
      </c>
      <c r="L19" s="67" t="n">
        <v>19000</v>
      </c>
      <c r="M19" s="67" t="n">
        <f aca="false">L19*0.15</f>
        <v>2850</v>
      </c>
      <c r="N19" s="67" t="n">
        <f aca="false">L19*0.5</f>
        <v>9500</v>
      </c>
      <c r="O19" s="67" t="n">
        <f aca="false">L19*0.05</f>
        <v>950</v>
      </c>
      <c r="P19" s="67" t="n">
        <f aca="false">SUM(L19:O19)*0.1</f>
        <v>3230</v>
      </c>
      <c r="Q19" s="67" t="n">
        <f aca="false">IF(SUM(L19:O19)&gt;50000,3000,2000)</f>
        <v>2000</v>
      </c>
      <c r="R19" s="67" t="n">
        <f aca="false">SUM(L19:O19)-SUM(P19:Q19)</f>
        <v>27070</v>
      </c>
    </row>
    <row r="20" customFormat="false" ht="15" hidden="false" customHeight="false" outlineLevel="0" collapsed="false">
      <c r="A20" s="65" t="n">
        <f aca="false">'Employee Details'!A20</f>
        <v>17</v>
      </c>
      <c r="B20" s="65" t="str">
        <f aca="false">'Employee Details'!B20</f>
        <v>MW17</v>
      </c>
      <c r="C20" s="65" t="str">
        <f aca="false">'Employee Details'!C20</f>
        <v>Luv Patel</v>
      </c>
      <c r="D20" s="65" t="n">
        <f aca="false">'Employee Details'!D20</f>
        <v>40858</v>
      </c>
      <c r="E20" s="65" t="str">
        <f aca="false">'Employee Details'!E20</f>
        <v>Delivery Boy</v>
      </c>
      <c r="F20" s="65" t="str">
        <f aca="false">'Employee Details'!F20</f>
        <v>Development</v>
      </c>
      <c r="G20" s="65" t="str">
        <f aca="false">'Employee Details'!G20</f>
        <v>Pune</v>
      </c>
      <c r="H20" s="65" t="str">
        <f aca="false">'Employee Details'!H20</f>
        <v> Maharashtra</v>
      </c>
      <c r="I20" s="65" t="str">
        <f aca="false">'Employee Details'!I20</f>
        <v>Male</v>
      </c>
      <c r="J20" s="66" t="n">
        <f aca="false">(R20/$F$2)*($F$2-K20)</f>
        <v>17878</v>
      </c>
      <c r="K20" s="67" t="n">
        <f aca="false">RANDBETWEEN(0,10)</f>
        <v>9</v>
      </c>
      <c r="L20" s="67" t="n">
        <v>18000</v>
      </c>
      <c r="M20" s="67" t="n">
        <f aca="false">L20*0.15</f>
        <v>2700</v>
      </c>
      <c r="N20" s="67" t="n">
        <f aca="false">L20*0.5</f>
        <v>9000</v>
      </c>
      <c r="O20" s="67" t="n">
        <f aca="false">L20*0.05</f>
        <v>900</v>
      </c>
      <c r="P20" s="67" t="n">
        <f aca="false">SUM(L20:O20)*0.1</f>
        <v>3060</v>
      </c>
      <c r="Q20" s="67" t="n">
        <f aca="false">IF(SUM(L20:O20)&gt;50000,3000,2000)</f>
        <v>2000</v>
      </c>
      <c r="R20" s="67" t="n">
        <f aca="false">SUM(L20:O20)-SUM(P20:Q20)</f>
        <v>25540</v>
      </c>
    </row>
    <row r="21" customFormat="false" ht="15" hidden="false" customHeight="false" outlineLevel="0" collapsed="false">
      <c r="A21" s="65" t="n">
        <f aca="false">'Employee Details'!A21</f>
        <v>18</v>
      </c>
      <c r="B21" s="65" t="str">
        <f aca="false">'Employee Details'!B21</f>
        <v>MW18</v>
      </c>
      <c r="C21" s="65" t="str">
        <f aca="false">'Employee Details'!C21</f>
        <v>Manoj Bhide</v>
      </c>
      <c r="D21" s="65" t="n">
        <f aca="false">'Employee Details'!D21</f>
        <v>40535</v>
      </c>
      <c r="E21" s="65" t="str">
        <f aca="false">'Employee Details'!E21</f>
        <v>Peon</v>
      </c>
      <c r="F21" s="65" t="str">
        <f aca="false">'Employee Details'!F21</f>
        <v>Quality Control</v>
      </c>
      <c r="G21" s="65" t="str">
        <f aca="false">'Employee Details'!G21</f>
        <v>Ahmedabad</v>
      </c>
      <c r="H21" s="65" t="str">
        <f aca="false">'Employee Details'!H21</f>
        <v> Gujarat</v>
      </c>
      <c r="I21" s="65" t="str">
        <f aca="false">'Employee Details'!I21</f>
        <v>Male</v>
      </c>
      <c r="J21" s="66" t="n">
        <f aca="false">(R21/$F$2)*($F$2-K21)</f>
        <v>62790</v>
      </c>
      <c r="K21" s="67" t="n">
        <f aca="false">RANDBETWEEN(0,10)</f>
        <v>0</v>
      </c>
      <c r="L21" s="67" t="n">
        <v>43000</v>
      </c>
      <c r="M21" s="67" t="n">
        <f aca="false">L21*0.15</f>
        <v>6450</v>
      </c>
      <c r="N21" s="67" t="n">
        <f aca="false">L21*0.5</f>
        <v>21500</v>
      </c>
      <c r="O21" s="67" t="n">
        <f aca="false">L21*0.05</f>
        <v>2150</v>
      </c>
      <c r="P21" s="67" t="n">
        <f aca="false">SUM(L21:O21)*0.1</f>
        <v>7310</v>
      </c>
      <c r="Q21" s="67" t="n">
        <f aca="false">IF(SUM(L21:O21)&gt;50000,3000,2000)</f>
        <v>3000</v>
      </c>
      <c r="R21" s="67" t="n">
        <f aca="false">SUM(L21:O21)-SUM(P21:Q21)</f>
        <v>62790</v>
      </c>
    </row>
    <row r="22" customFormat="false" ht="15" hidden="false" customHeight="false" outlineLevel="0" collapsed="false">
      <c r="A22" s="65" t="n">
        <f aca="false">'Employee Details'!A22</f>
        <v>19</v>
      </c>
      <c r="B22" s="65" t="str">
        <f aca="false">'Employee Details'!B22</f>
        <v>MW19</v>
      </c>
      <c r="C22" s="65" t="str">
        <f aca="false">'Employee Details'!C22</f>
        <v>Nancy Pastor</v>
      </c>
      <c r="D22" s="65" t="n">
        <f aca="false">'Employee Details'!D22</f>
        <v>37937</v>
      </c>
      <c r="E22" s="65" t="str">
        <f aca="false">'Employee Details'!E22</f>
        <v>Graphic Designer</v>
      </c>
      <c r="F22" s="65" t="str">
        <f aca="false">'Employee Details'!F22</f>
        <v>R&amp;D</v>
      </c>
      <c r="G22" s="65" t="str">
        <f aca="false">'Employee Details'!G22</f>
        <v>Surat</v>
      </c>
      <c r="H22" s="65" t="str">
        <f aca="false">'Employee Details'!H22</f>
        <v> Gujarat</v>
      </c>
      <c r="I22" s="65" t="str">
        <f aca="false">'Employee Details'!I22</f>
        <v>Female</v>
      </c>
      <c r="J22" s="66" t="n">
        <f aca="false">(R22/$F$2)*($F$2-K22)</f>
        <v>53080</v>
      </c>
      <c r="K22" s="67" t="n">
        <f aca="false">RANDBETWEEN(0,10)</f>
        <v>10</v>
      </c>
      <c r="L22" s="67" t="n">
        <v>54000</v>
      </c>
      <c r="M22" s="67" t="n">
        <f aca="false">L22*0.15</f>
        <v>8100</v>
      </c>
      <c r="N22" s="67" t="n">
        <f aca="false">L22*0.5</f>
        <v>27000</v>
      </c>
      <c r="O22" s="67" t="n">
        <f aca="false">L22*0.05</f>
        <v>2700</v>
      </c>
      <c r="P22" s="67" t="n">
        <f aca="false">SUM(L22:O22)*0.1</f>
        <v>9180</v>
      </c>
      <c r="Q22" s="67" t="n">
        <f aca="false">IF(SUM(L22:O22)&gt;50000,3000,2000)</f>
        <v>3000</v>
      </c>
      <c r="R22" s="67" t="n">
        <f aca="false">SUM(L22:O22)-SUM(P22:Q22)</f>
        <v>79620</v>
      </c>
    </row>
    <row r="23" customFormat="false" ht="15" hidden="false" customHeight="false" outlineLevel="0" collapsed="false">
      <c r="A23" s="65" t="n">
        <f aca="false">'Employee Details'!A23</f>
        <v>20</v>
      </c>
      <c r="B23" s="65" t="str">
        <f aca="false">'Employee Details'!B23</f>
        <v>MW20</v>
      </c>
      <c r="C23" s="65" t="str">
        <f aca="false">'Employee Details'!C23</f>
        <v>Omar Shaikh</v>
      </c>
      <c r="D23" s="65" t="n">
        <f aca="false">'Employee Details'!D23</f>
        <v>41255</v>
      </c>
      <c r="E23" s="65" t="str">
        <f aca="false">'Employee Details'!E23</f>
        <v>Sr. Developer</v>
      </c>
      <c r="F23" s="65" t="str">
        <f aca="false">'Employee Details'!F23</f>
        <v>Finance</v>
      </c>
      <c r="G23" s="65" t="str">
        <f aca="false">'Employee Details'!G23</f>
        <v>Jaipur</v>
      </c>
      <c r="H23" s="65" t="str">
        <f aca="false">'Employee Details'!H23</f>
        <v> Rajasthan</v>
      </c>
      <c r="I23" s="65" t="str">
        <f aca="false">'Employee Details'!I23</f>
        <v>Male</v>
      </c>
      <c r="J23" s="66" t="n">
        <f aca="false">(R23/$F$2)*($F$2-K23)</f>
        <v>50036</v>
      </c>
      <c r="K23" s="67" t="n">
        <f aca="false">RANDBETWEEN(0,10)</f>
        <v>2</v>
      </c>
      <c r="L23" s="67" t="n">
        <v>37000</v>
      </c>
      <c r="M23" s="67" t="n">
        <f aca="false">L23*0.15</f>
        <v>5550</v>
      </c>
      <c r="N23" s="67" t="n">
        <f aca="false">L23*0.5</f>
        <v>18500</v>
      </c>
      <c r="O23" s="67" t="n">
        <f aca="false">L23*0.05</f>
        <v>1850</v>
      </c>
      <c r="P23" s="67" t="n">
        <f aca="false">SUM(L23:O23)*0.1</f>
        <v>6290</v>
      </c>
      <c r="Q23" s="67" t="n">
        <f aca="false">IF(SUM(L23:O23)&gt;50000,3000,2000)</f>
        <v>3000</v>
      </c>
      <c r="R23" s="67" t="n">
        <f aca="false">SUM(L23:O23)-SUM(P23:Q23)</f>
        <v>53610</v>
      </c>
    </row>
    <row r="24" customFormat="false" ht="15" hidden="false" customHeight="false" outlineLevel="0" collapsed="false">
      <c r="A24" s="65" t="n">
        <f aca="false">'Employee Details'!A24</f>
        <v>21</v>
      </c>
      <c r="B24" s="65" t="str">
        <f aca="false">'Employee Details'!B24</f>
        <v>MW21</v>
      </c>
      <c r="C24" s="65" t="str">
        <f aca="false">'Employee Details'!C24</f>
        <v>Preetam Chavla</v>
      </c>
      <c r="D24" s="65" t="n">
        <f aca="false">'Employee Details'!D24</f>
        <v>40461</v>
      </c>
      <c r="E24" s="65" t="str">
        <f aca="false">'Employee Details'!E24</f>
        <v>Developer</v>
      </c>
      <c r="F24" s="65" t="str">
        <f aca="false">'Employee Details'!F24</f>
        <v>Sales</v>
      </c>
      <c r="G24" s="65" t="str">
        <f aca="false">'Employee Details'!G24</f>
        <v>Lucknow</v>
      </c>
      <c r="H24" s="65" t="str">
        <f aca="false">'Employee Details'!H24</f>
        <v> Uttar Pradesh</v>
      </c>
      <c r="I24" s="65" t="str">
        <f aca="false">'Employee Details'!I24</f>
        <v>Male</v>
      </c>
      <c r="J24" s="66" t="n">
        <f aca="false">(R24/$F$2)*($F$2-K24)</f>
        <v>23217.3333333333</v>
      </c>
      <c r="K24" s="67" t="n">
        <f aca="false">RANDBETWEEN(0,10)</f>
        <v>8</v>
      </c>
      <c r="L24" s="67" t="n">
        <v>22000</v>
      </c>
      <c r="M24" s="67" t="n">
        <f aca="false">L24*0.15</f>
        <v>3300</v>
      </c>
      <c r="N24" s="67" t="n">
        <f aca="false">L24*0.5</f>
        <v>11000</v>
      </c>
      <c r="O24" s="67" t="n">
        <f aca="false">L24*0.05</f>
        <v>1100</v>
      </c>
      <c r="P24" s="67" t="n">
        <f aca="false">SUM(L24:O24)*0.1</f>
        <v>3740</v>
      </c>
      <c r="Q24" s="67" t="n">
        <f aca="false">IF(SUM(L24:O24)&gt;50000,3000,2000)</f>
        <v>2000</v>
      </c>
      <c r="R24" s="67" t="n">
        <f aca="false">SUM(L24:O24)-SUM(P24:Q24)</f>
        <v>31660</v>
      </c>
    </row>
    <row r="25" customFormat="false" ht="15" hidden="false" customHeight="false" outlineLevel="0" collapsed="false">
      <c r="A25" s="65" t="n">
        <f aca="false">'Employee Details'!A25</f>
        <v>22</v>
      </c>
      <c r="B25" s="65" t="str">
        <f aca="false">'Employee Details'!B25</f>
        <v>MW22</v>
      </c>
      <c r="C25" s="65" t="str">
        <f aca="false">'Employee Details'!C25</f>
        <v>Ram Vihaan</v>
      </c>
      <c r="D25" s="65" t="n">
        <f aca="false">'Employee Details'!D25</f>
        <v>41255</v>
      </c>
      <c r="E25" s="65" t="str">
        <f aca="false">'Employee Details'!E25</f>
        <v>Graphic Designer</v>
      </c>
      <c r="F25" s="65" t="str">
        <f aca="false">'Employee Details'!F25</f>
        <v>Marketing</v>
      </c>
      <c r="G25" s="65" t="str">
        <f aca="false">'Employee Details'!G25</f>
        <v>Kanpur</v>
      </c>
      <c r="H25" s="65" t="str">
        <f aca="false">'Employee Details'!H25</f>
        <v> Uttar Pradesh</v>
      </c>
      <c r="I25" s="65" t="str">
        <f aca="false">'Employee Details'!I25</f>
        <v>Male</v>
      </c>
      <c r="J25" s="66" t="n">
        <f aca="false">(R25/$F$2)*($F$2-K25)</f>
        <v>19482.6666666667</v>
      </c>
      <c r="K25" s="67" t="n">
        <f aca="false">RANDBETWEEN(0,10)</f>
        <v>4</v>
      </c>
      <c r="L25" s="67" t="n">
        <v>16000</v>
      </c>
      <c r="M25" s="67" t="n">
        <f aca="false">L25*0.15</f>
        <v>2400</v>
      </c>
      <c r="N25" s="67" t="n">
        <f aca="false">L25*0.5</f>
        <v>8000</v>
      </c>
      <c r="O25" s="67" t="n">
        <f aca="false">L25*0.05</f>
        <v>800</v>
      </c>
      <c r="P25" s="67" t="n">
        <f aca="false">SUM(L25:O25)*0.1</f>
        <v>2720</v>
      </c>
      <c r="Q25" s="67" t="n">
        <f aca="false">IF(SUM(L25:O25)&gt;50000,3000,2000)</f>
        <v>2000</v>
      </c>
      <c r="R25" s="67" t="n">
        <f aca="false">SUM(L25:O25)-SUM(P25:Q25)</f>
        <v>22480</v>
      </c>
    </row>
    <row r="26" customFormat="false" ht="15" hidden="false" customHeight="false" outlineLevel="0" collapsed="false">
      <c r="A26" s="65" t="n">
        <f aca="false">'Employee Details'!A26</f>
        <v>23</v>
      </c>
      <c r="B26" s="65" t="str">
        <f aca="false">'Employee Details'!B26</f>
        <v>MW23</v>
      </c>
      <c r="C26" s="65" t="str">
        <f aca="false">'Employee Details'!C26</f>
        <v>Sunil Upadhay</v>
      </c>
      <c r="D26" s="65" t="n">
        <f aca="false">'Employee Details'!D26</f>
        <v>40461</v>
      </c>
      <c r="E26" s="65" t="str">
        <f aca="false">'Employee Details'!E26</f>
        <v>Developer</v>
      </c>
      <c r="F26" s="65" t="str">
        <f aca="false">'Employee Details'!F26</f>
        <v>Administration</v>
      </c>
      <c r="G26" s="65" t="str">
        <f aca="false">'Employee Details'!G26</f>
        <v>Nagpur</v>
      </c>
      <c r="H26" s="65" t="str">
        <f aca="false">'Employee Details'!H26</f>
        <v> Maharashtra</v>
      </c>
      <c r="I26" s="65" t="str">
        <f aca="false">'Employee Details'!I26</f>
        <v>Male</v>
      </c>
      <c r="J26" s="66" t="n">
        <f aca="false">(R26/$F$2)*($F$2-K26)</f>
        <v>19851.3333333333</v>
      </c>
      <c r="K26" s="67" t="n">
        <f aca="false">RANDBETWEEN(0,10)</f>
        <v>8</v>
      </c>
      <c r="L26" s="67" t="n">
        <v>19000</v>
      </c>
      <c r="M26" s="67" t="n">
        <f aca="false">L26*0.15</f>
        <v>2850</v>
      </c>
      <c r="N26" s="67" t="n">
        <f aca="false">L26*0.5</f>
        <v>9500</v>
      </c>
      <c r="O26" s="67" t="n">
        <f aca="false">L26*0.05</f>
        <v>950</v>
      </c>
      <c r="P26" s="67" t="n">
        <f aca="false">SUM(L26:O26)*0.1</f>
        <v>3230</v>
      </c>
      <c r="Q26" s="67" t="n">
        <f aca="false">IF(SUM(L26:O26)&gt;50000,3000,2000)</f>
        <v>2000</v>
      </c>
      <c r="R26" s="67" t="n">
        <f aca="false">SUM(L26:O26)-SUM(P26:Q26)</f>
        <v>27070</v>
      </c>
    </row>
    <row r="27" customFormat="false" ht="15" hidden="false" customHeight="false" outlineLevel="0" collapsed="false">
      <c r="A27" s="65" t="n">
        <f aca="false">'Employee Details'!A27</f>
        <v>24</v>
      </c>
      <c r="B27" s="65" t="str">
        <f aca="false">'Employee Details'!B27</f>
        <v>MW24</v>
      </c>
      <c r="C27" s="65" t="str">
        <f aca="false">'Employee Details'!C27</f>
        <v>Tirth Chobe</v>
      </c>
      <c r="D27" s="65" t="n">
        <f aca="false">'Employee Details'!D27</f>
        <v>40858</v>
      </c>
      <c r="E27" s="65" t="str">
        <f aca="false">'Employee Details'!E27</f>
        <v>Developer</v>
      </c>
      <c r="F27" s="65" t="str">
        <f aca="false">'Employee Details'!F27</f>
        <v>HR</v>
      </c>
      <c r="G27" s="65" t="str">
        <f aca="false">'Employee Details'!G27</f>
        <v>Indore</v>
      </c>
      <c r="H27" s="65" t="str">
        <f aca="false">'Employee Details'!H27</f>
        <v> Madhya Pradesh</v>
      </c>
      <c r="I27" s="65" t="str">
        <f aca="false">'Employee Details'!I27</f>
        <v>Male</v>
      </c>
      <c r="J27" s="66" t="n">
        <f aca="false">(R27/$F$2)*($F$2-K27)</f>
        <v>20086.6666666667</v>
      </c>
      <c r="K27" s="67" t="n">
        <f aca="false">RANDBETWEEN(0,10)</f>
        <v>10</v>
      </c>
      <c r="L27" s="67" t="n">
        <v>21000</v>
      </c>
      <c r="M27" s="67" t="n">
        <f aca="false">L27*0.15</f>
        <v>3150</v>
      </c>
      <c r="N27" s="67" t="n">
        <f aca="false">L27*0.5</f>
        <v>10500</v>
      </c>
      <c r="O27" s="67" t="n">
        <f aca="false">L27*0.05</f>
        <v>1050</v>
      </c>
      <c r="P27" s="67" t="n">
        <f aca="false">SUM(L27:O27)*0.1</f>
        <v>3570</v>
      </c>
      <c r="Q27" s="67" t="n">
        <f aca="false">IF(SUM(L27:O27)&gt;50000,3000,2000)</f>
        <v>2000</v>
      </c>
      <c r="R27" s="67" t="n">
        <f aca="false">SUM(L27:O27)-SUM(P27:Q27)</f>
        <v>30130</v>
      </c>
    </row>
    <row r="28" customFormat="false" ht="15" hidden="false" customHeight="false" outlineLevel="0" collapsed="false">
      <c r="A28" s="65" t="n">
        <f aca="false">'Employee Details'!A28</f>
        <v>25</v>
      </c>
      <c r="B28" s="65" t="str">
        <f aca="false">'Employee Details'!B28</f>
        <v>MW25</v>
      </c>
      <c r="C28" s="65" t="str">
        <f aca="false">'Employee Details'!C28</f>
        <v>Umesh Bajrang</v>
      </c>
      <c r="D28" s="65" t="n">
        <f aca="false">'Employee Details'!D28</f>
        <v>40535</v>
      </c>
      <c r="E28" s="65" t="str">
        <f aca="false">'Employee Details'!E28</f>
        <v>Sr. Developer</v>
      </c>
      <c r="F28" s="65" t="str">
        <f aca="false">'Employee Details'!F28</f>
        <v>R&amp;D</v>
      </c>
      <c r="G28" s="65" t="str">
        <f aca="false">'Employee Details'!G28</f>
        <v>Thane</v>
      </c>
      <c r="H28" s="65" t="str">
        <f aca="false">'Employee Details'!H28</f>
        <v> Maharashtra</v>
      </c>
      <c r="I28" s="65" t="str">
        <f aca="false">'Employee Details'!I28</f>
        <v>Female</v>
      </c>
      <c r="J28" s="66" t="n">
        <f aca="false">(R28/$F$2)*($F$2-K28)</f>
        <v>54418</v>
      </c>
      <c r="K28" s="67" t="n">
        <f aca="false">RANDBETWEEN(0,10)</f>
        <v>4</v>
      </c>
      <c r="L28" s="67" t="n">
        <v>43000</v>
      </c>
      <c r="M28" s="67" t="n">
        <f aca="false">L28*0.15</f>
        <v>6450</v>
      </c>
      <c r="N28" s="67" t="n">
        <f aca="false">L28*0.5</f>
        <v>21500</v>
      </c>
      <c r="O28" s="67" t="n">
        <f aca="false">L28*0.05</f>
        <v>2150</v>
      </c>
      <c r="P28" s="67" t="n">
        <f aca="false">SUM(L28:O28)*0.1</f>
        <v>7310</v>
      </c>
      <c r="Q28" s="67" t="n">
        <f aca="false">IF(SUM(L28:O28)&gt;50000,3000,2000)</f>
        <v>3000</v>
      </c>
      <c r="R28" s="67" t="n">
        <f aca="false">SUM(L28:O28)-SUM(P28:Q28)</f>
        <v>62790</v>
      </c>
    </row>
    <row r="29" customFormat="false" ht="15" hidden="false" customHeight="false" outlineLevel="0" collapsed="false">
      <c r="A29" s="68" t="s">
        <v>128</v>
      </c>
      <c r="B29" s="68"/>
      <c r="C29" s="68"/>
      <c r="D29" s="68"/>
      <c r="E29" s="68"/>
      <c r="F29" s="68"/>
      <c r="G29" s="68"/>
      <c r="H29" s="68"/>
      <c r="I29" s="68"/>
      <c r="J29" s="63" t="n">
        <f aca="false">SUM(J4:J28)</f>
        <v>709802.2</v>
      </c>
      <c r="K29" s="64"/>
      <c r="L29" s="64" t="n">
        <f aca="false">SUM(L4:L28)</f>
        <v>605500</v>
      </c>
      <c r="M29" s="64" t="n">
        <f aca="false">SUM(M4:M28)</f>
        <v>90825</v>
      </c>
      <c r="N29" s="64" t="n">
        <f aca="false">SUM(N4:N28)</f>
        <v>302750</v>
      </c>
      <c r="O29" s="64" t="n">
        <f aca="false">SUM(O4:O28)</f>
        <v>30275</v>
      </c>
      <c r="P29" s="64" t="n">
        <f aca="false">SUM(P4:P28)</f>
        <v>102935</v>
      </c>
      <c r="Q29" s="64" t="n">
        <f aca="false">SUM(Q4:Q28)</f>
        <v>55000</v>
      </c>
      <c r="R29" s="64" t="n">
        <f aca="false">SUM(R4:R28)</f>
        <v>871415</v>
      </c>
    </row>
  </sheetData>
  <mergeCells count="7">
    <mergeCell ref="A1:G1"/>
    <mergeCell ref="I1:J1"/>
    <mergeCell ref="K1:R2"/>
    <mergeCell ref="A2:E2"/>
    <mergeCell ref="F2:G2"/>
    <mergeCell ref="I2:J2"/>
    <mergeCell ref="A29:I29"/>
  </mergeCells>
  <dataValidations count="2">
    <dataValidation allowBlank="true" errorStyle="stop" operator="between" showDropDown="false" showErrorMessage="true" showInputMessage="false" sqref="H1" type="list">
      <formula1>"January,February,March,April,May,June,July,August,September,October,November,December"</formula1>
      <formula2>0</formula2>
    </dataValidation>
    <dataValidation allowBlank="true" errorStyle="stop" operator="between" showDropDown="false" showErrorMessage="true" showInputMessage="false" sqref="I1" type="list">
      <formula1>"2000,2001,2002,2003,2004,2005,2006,2007,2008,2009,2010,2011,2012,2013,2014,2015,2016,2017,2018,2019,2020,2021,2022,2023"</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 activeCellId="0" sqref="H1"/>
    </sheetView>
  </sheetViews>
  <sheetFormatPr defaultColWidth="8.6796875" defaultRowHeight="15" zeroHeight="false" outlineLevelRow="0" outlineLevelCol="0"/>
  <cols>
    <col collapsed="false" customWidth="true" hidden="false" outlineLevel="0" max="1" min="1" style="0" width="6.85"/>
    <col collapsed="false" customWidth="true" hidden="false" outlineLevel="0" max="2" min="2" style="0" width="10.42"/>
    <col collapsed="false" customWidth="true" hidden="false" outlineLevel="0" max="3" min="3" style="0" width="15.71"/>
    <col collapsed="false" customWidth="true" hidden="false" outlineLevel="0" max="4" min="4" style="0" width="14.29"/>
    <col collapsed="false" customWidth="true" hidden="false" outlineLevel="0" max="5" min="5" style="0" width="11.57"/>
    <col collapsed="false" customWidth="true" hidden="false" outlineLevel="0" max="7" min="6" style="0" width="11.71"/>
    <col collapsed="false" customWidth="true" hidden="false" outlineLevel="0" max="8" min="8" style="0" width="16.71"/>
    <col collapsed="false" customWidth="true" hidden="false" outlineLevel="0" max="9" min="9" style="0" width="10.42"/>
    <col collapsed="false" customWidth="true" hidden="false" outlineLevel="0" max="10" min="10" style="0" width="12.29"/>
    <col collapsed="false" customWidth="true" hidden="false" outlineLevel="0" max="11" min="11" style="0" width="26.29"/>
    <col collapsed="false" customWidth="true" hidden="false" outlineLevel="0" max="12" min="12" style="0" width="12.15"/>
    <col collapsed="false" customWidth="true" hidden="false" outlineLevel="0" max="14" min="13" style="0" width="24"/>
    <col collapsed="false" customWidth="true" hidden="false" outlineLevel="0" max="15" min="15" style="0" width="27"/>
    <col collapsed="false" customWidth="true" hidden="false" outlineLevel="0" max="16" min="16" style="0" width="14.57"/>
    <col collapsed="false" customWidth="true" hidden="false" outlineLevel="0" max="17" min="17" style="0" width="18.86"/>
  </cols>
  <sheetData>
    <row r="1" s="59" customFormat="true" ht="22.05" hidden="false" customHeight="false" outlineLevel="0" collapsed="false">
      <c r="A1" s="56" t="s">
        <v>140</v>
      </c>
      <c r="B1" s="56"/>
      <c r="C1" s="56"/>
      <c r="D1" s="56"/>
      <c r="E1" s="56"/>
      <c r="F1" s="56"/>
      <c r="G1" s="56"/>
      <c r="H1" s="57" t="s">
        <v>159</v>
      </c>
      <c r="I1" s="57" t="n">
        <v>2023</v>
      </c>
      <c r="J1" s="57"/>
      <c r="K1" s="58" t="s">
        <v>142</v>
      </c>
      <c r="L1" s="58"/>
      <c r="M1" s="58"/>
      <c r="N1" s="58"/>
      <c r="O1" s="58"/>
      <c r="P1" s="58"/>
      <c r="Q1" s="58"/>
      <c r="R1" s="58"/>
    </row>
    <row r="2" s="59" customFormat="true" ht="23.85" hidden="false" customHeight="false" outlineLevel="0" collapsed="false">
      <c r="A2" s="56" t="s">
        <v>143</v>
      </c>
      <c r="B2" s="56"/>
      <c r="C2" s="56"/>
      <c r="D2" s="56"/>
      <c r="E2" s="56"/>
      <c r="F2" s="60" t="n">
        <f aca="false">IF(OR(H1="January", H1="March", H1="May", H1="July", H1="August", H1="October", H1="December"), 31,IF(H1="February",IF(AND(H1="February", OR(MOD(I1,4)=0, AND(MOD(I1,100)&lt;&gt;0, MOD(I1,400)=0))), 29, 28),30))</f>
        <v>31</v>
      </c>
      <c r="G2" s="60"/>
      <c r="H2" s="61" t="s">
        <v>144</v>
      </c>
      <c r="I2" s="60" t="n">
        <v>2</v>
      </c>
      <c r="J2" s="60"/>
      <c r="K2" s="58"/>
      <c r="L2" s="58"/>
      <c r="M2" s="58"/>
      <c r="N2" s="58"/>
      <c r="O2" s="58"/>
      <c r="P2" s="58"/>
      <c r="Q2" s="58"/>
      <c r="R2" s="58"/>
    </row>
    <row r="3" customFormat="false" ht="35.05" hidden="false" customHeight="false" outlineLevel="0" collapsed="false">
      <c r="A3" s="62" t="str">
        <f aca="false">'Employee Details'!A3</f>
        <v>Sr. No.</v>
      </c>
      <c r="B3" s="62" t="str">
        <f aca="false">'Employee Details'!B3</f>
        <v>Emp. Code</v>
      </c>
      <c r="C3" s="62" t="str">
        <f aca="false">'Employee Details'!C3</f>
        <v>Employee Name</v>
      </c>
      <c r="D3" s="62" t="str">
        <f aca="false">'Employee Details'!D3</f>
        <v>Date of Joining</v>
      </c>
      <c r="E3" s="62" t="str">
        <f aca="false">'Employee Details'!E3</f>
        <v>Designation</v>
      </c>
      <c r="F3" s="62" t="str">
        <f aca="false">'Employee Details'!F3</f>
        <v>Department</v>
      </c>
      <c r="G3" s="62" t="str">
        <f aca="false">'Employee Details'!G3</f>
        <v>City</v>
      </c>
      <c r="H3" s="62" t="str">
        <f aca="false">'Employee Details'!H3</f>
        <v>State</v>
      </c>
      <c r="I3" s="62" t="str">
        <f aca="false">'Employee Details'!I3</f>
        <v>Gender</v>
      </c>
      <c r="J3" s="63" t="s">
        <v>145</v>
      </c>
      <c r="K3" s="64" t="s">
        <v>146</v>
      </c>
      <c r="L3" s="64" t="s">
        <v>147</v>
      </c>
      <c r="M3" s="64" t="s">
        <v>148</v>
      </c>
      <c r="N3" s="64" t="s">
        <v>149</v>
      </c>
      <c r="O3" s="64" t="s">
        <v>150</v>
      </c>
      <c r="P3" s="64" t="s">
        <v>151</v>
      </c>
      <c r="Q3" s="64" t="s">
        <v>152</v>
      </c>
      <c r="R3" s="64" t="s">
        <v>153</v>
      </c>
    </row>
    <row r="4" customFormat="false" ht="15" hidden="false" customHeight="false" outlineLevel="0" collapsed="false">
      <c r="A4" s="65" t="n">
        <f aca="false">'Employee Details'!A4</f>
        <v>1</v>
      </c>
      <c r="B4" s="65" t="str">
        <f aca="false">'Employee Details'!B4</f>
        <v>MW01</v>
      </c>
      <c r="C4" s="65" t="str">
        <f aca="false">'Employee Details'!C4</f>
        <v>Astha Puri</v>
      </c>
      <c r="D4" s="65" t="n">
        <f aca="false">'Employee Details'!D4</f>
        <v>41255</v>
      </c>
      <c r="E4" s="65" t="str">
        <f aca="false">'Employee Details'!E4</f>
        <v>Developer</v>
      </c>
      <c r="F4" s="65" t="str">
        <f aca="false">'Employee Details'!F4</f>
        <v>HR</v>
      </c>
      <c r="G4" s="65" t="str">
        <f aca="false">'Employee Details'!G4</f>
        <v>Udupi</v>
      </c>
      <c r="H4" s="65" t="str">
        <f aca="false">'Employee Details'!H4</f>
        <v> Karnataka</v>
      </c>
      <c r="I4" s="65" t="str">
        <f aca="false">'Employee Details'!I4</f>
        <v>Female</v>
      </c>
      <c r="J4" s="66" t="n">
        <f aca="false">(R4/$F$2)*($F$2-K4)</f>
        <v>25725.8064516129</v>
      </c>
      <c r="K4" s="67" t="n">
        <f aca="false">RANDBETWEEN(0,10)</f>
        <v>9</v>
      </c>
      <c r="L4" s="67" t="n">
        <v>25000</v>
      </c>
      <c r="M4" s="67" t="n">
        <f aca="false">L4*0.15</f>
        <v>3750</v>
      </c>
      <c r="N4" s="67" t="n">
        <f aca="false">L4*0.5</f>
        <v>12500</v>
      </c>
      <c r="O4" s="67" t="n">
        <f aca="false">L4*0.05</f>
        <v>1250</v>
      </c>
      <c r="P4" s="67" t="n">
        <f aca="false">SUM(L4:O4)*0.1</f>
        <v>4250</v>
      </c>
      <c r="Q4" s="67" t="n">
        <f aca="false">IF(SUM(L4:O4)&gt;50000,3000,2000)</f>
        <v>2000</v>
      </c>
      <c r="R4" s="67" t="n">
        <f aca="false">SUM(L4:O4)-SUM(P4:Q4)</f>
        <v>36250</v>
      </c>
    </row>
    <row r="5" customFormat="false" ht="15" hidden="false" customHeight="false" outlineLevel="0" collapsed="false">
      <c r="A5" s="65" t="n">
        <f aca="false">'Employee Details'!A5</f>
        <v>2</v>
      </c>
      <c r="B5" s="65" t="str">
        <f aca="false">'Employee Details'!B5</f>
        <v>MW02</v>
      </c>
      <c r="C5" s="65" t="str">
        <f aca="false">'Employee Details'!C5</f>
        <v>Bijal Pande</v>
      </c>
      <c r="D5" s="65" t="n">
        <f aca="false">'Employee Details'!D5</f>
        <v>40461</v>
      </c>
      <c r="E5" s="65" t="str">
        <f aca="false">'Employee Details'!E5</f>
        <v>Graphic Designer</v>
      </c>
      <c r="F5" s="65" t="str">
        <f aca="false">'Employee Details'!F5</f>
        <v>R&amp;D</v>
      </c>
      <c r="G5" s="65" t="str">
        <f aca="false">'Employee Details'!G5</f>
        <v>Mangalore</v>
      </c>
      <c r="H5" s="65" t="str">
        <f aca="false">'Employee Details'!H5</f>
        <v> Karnataka</v>
      </c>
      <c r="I5" s="65" t="str">
        <f aca="false">'Employee Details'!I5</f>
        <v>Male</v>
      </c>
      <c r="J5" s="66" t="n">
        <f aca="false">(R5/$F$2)*($F$2-K5)</f>
        <v>31701.6129032258</v>
      </c>
      <c r="K5" s="67" t="n">
        <f aca="false">RANDBETWEEN(0,10)</f>
        <v>6</v>
      </c>
      <c r="L5" s="67" t="n">
        <v>27000</v>
      </c>
      <c r="M5" s="67" t="n">
        <f aca="false">L5*0.15</f>
        <v>4050</v>
      </c>
      <c r="N5" s="67" t="n">
        <f aca="false">L5*0.5</f>
        <v>13500</v>
      </c>
      <c r="O5" s="67" t="n">
        <f aca="false">L5*0.05</f>
        <v>1350</v>
      </c>
      <c r="P5" s="67" t="n">
        <f aca="false">SUM(L5:O5)*0.1</f>
        <v>4590</v>
      </c>
      <c r="Q5" s="67" t="n">
        <f aca="false">IF(SUM(L5:O5)&gt;50000,3000,2000)</f>
        <v>2000</v>
      </c>
      <c r="R5" s="67" t="n">
        <f aca="false">SUM(L5:O5)-SUM(P5:Q5)</f>
        <v>39310</v>
      </c>
    </row>
    <row r="6" customFormat="false" ht="15" hidden="false" customHeight="false" outlineLevel="0" collapsed="false">
      <c r="A6" s="65" t="n">
        <f aca="false">'Employee Details'!A6</f>
        <v>3</v>
      </c>
      <c r="B6" s="65" t="str">
        <f aca="false">'Employee Details'!B6</f>
        <v>MW03</v>
      </c>
      <c r="C6" s="65" t="str">
        <f aca="false">'Employee Details'!C6</f>
        <v>Chirag Sharma</v>
      </c>
      <c r="D6" s="65" t="n">
        <f aca="false">'Employee Details'!D6</f>
        <v>40858</v>
      </c>
      <c r="E6" s="65" t="str">
        <f aca="false">'Employee Details'!E6</f>
        <v>Sr. Developer</v>
      </c>
      <c r="F6" s="65" t="str">
        <f aca="false">'Employee Details'!F6</f>
        <v>Development</v>
      </c>
      <c r="G6" s="65" t="str">
        <f aca="false">'Employee Details'!G6</f>
        <v>Honnavar</v>
      </c>
      <c r="H6" s="65" t="str">
        <f aca="false">'Employee Details'!H6</f>
        <v> Karnataka</v>
      </c>
      <c r="I6" s="65" t="str">
        <f aca="false">'Employee Details'!I6</f>
        <v>Male</v>
      </c>
      <c r="J6" s="66" t="n">
        <f aca="false">(R6/$F$2)*($F$2-K6)</f>
        <v>17039.3548387097</v>
      </c>
      <c r="K6" s="67" t="n">
        <f aca="false">RANDBETWEEN(0,10)</f>
        <v>9</v>
      </c>
      <c r="L6" s="67" t="n">
        <v>17000</v>
      </c>
      <c r="M6" s="67" t="n">
        <f aca="false">L6*0.15</f>
        <v>2550</v>
      </c>
      <c r="N6" s="67" t="n">
        <f aca="false">L6*0.5</f>
        <v>8500</v>
      </c>
      <c r="O6" s="67" t="n">
        <f aca="false">L6*0.05</f>
        <v>850</v>
      </c>
      <c r="P6" s="67" t="n">
        <f aca="false">SUM(L6:O6)*0.1</f>
        <v>2890</v>
      </c>
      <c r="Q6" s="67" t="n">
        <f aca="false">IF(SUM(L6:O6)&gt;50000,3000,2000)</f>
        <v>2000</v>
      </c>
      <c r="R6" s="67" t="n">
        <f aca="false">SUM(L6:O6)-SUM(P6:Q6)</f>
        <v>24010</v>
      </c>
    </row>
    <row r="7" customFormat="false" ht="15" hidden="false" customHeight="false" outlineLevel="0" collapsed="false">
      <c r="A7" s="65" t="n">
        <f aca="false">'Employee Details'!A7</f>
        <v>4</v>
      </c>
      <c r="B7" s="65" t="str">
        <f aca="false">'Employee Details'!B7</f>
        <v>MW04</v>
      </c>
      <c r="C7" s="65" t="str">
        <f aca="false">'Employee Details'!C7</f>
        <v>Divya Soni</v>
      </c>
      <c r="D7" s="65" t="n">
        <f aca="false">'Employee Details'!D7</f>
        <v>40535</v>
      </c>
      <c r="E7" s="65" t="str">
        <f aca="false">'Employee Details'!E7</f>
        <v>Graphic Designer</v>
      </c>
      <c r="F7" s="65" t="str">
        <f aca="false">'Employee Details'!F7</f>
        <v>Quality Control</v>
      </c>
      <c r="G7" s="65" t="str">
        <f aca="false">'Employee Details'!G7</f>
        <v>Pune</v>
      </c>
      <c r="H7" s="65" t="str">
        <f aca="false">'Employee Details'!H7</f>
        <v> Maharashtra</v>
      </c>
      <c r="I7" s="65" t="str">
        <f aca="false">'Employee Details'!I7</f>
        <v>Female</v>
      </c>
      <c r="J7" s="66" t="n">
        <f aca="false">(R7/$F$2)*($F$2-K7)</f>
        <v>35536.1290322581</v>
      </c>
      <c r="K7" s="67" t="n">
        <f aca="false">RANDBETWEEN(0,10)</f>
        <v>5</v>
      </c>
      <c r="L7" s="67" t="n">
        <v>29000</v>
      </c>
      <c r="M7" s="67" t="n">
        <f aca="false">L7*0.15</f>
        <v>4350</v>
      </c>
      <c r="N7" s="67" t="n">
        <f aca="false">L7*0.5</f>
        <v>14500</v>
      </c>
      <c r="O7" s="67" t="n">
        <f aca="false">L7*0.05</f>
        <v>1450</v>
      </c>
      <c r="P7" s="67" t="n">
        <f aca="false">SUM(L7:O7)*0.1</f>
        <v>4930</v>
      </c>
      <c r="Q7" s="67" t="n">
        <f aca="false">IF(SUM(L7:O7)&gt;50000,3000,2000)</f>
        <v>2000</v>
      </c>
      <c r="R7" s="67" t="n">
        <f aca="false">SUM(L7:O7)-SUM(P7:Q7)</f>
        <v>42370</v>
      </c>
    </row>
    <row r="8" customFormat="false" ht="15" hidden="false" customHeight="false" outlineLevel="0" collapsed="false">
      <c r="A8" s="65" t="n">
        <f aca="false">'Employee Details'!A8</f>
        <v>5</v>
      </c>
      <c r="B8" s="65" t="str">
        <f aca="false">'Employee Details'!B8</f>
        <v>MW05</v>
      </c>
      <c r="C8" s="65" t="str">
        <f aca="false">'Employee Details'!C8</f>
        <v>Erum Rastogi</v>
      </c>
      <c r="D8" s="65" t="n">
        <f aca="false">'Employee Details'!D8</f>
        <v>37937</v>
      </c>
      <c r="E8" s="65" t="str">
        <f aca="false">'Employee Details'!E8</f>
        <v>Office Admin</v>
      </c>
      <c r="F8" s="65" t="str">
        <f aca="false">'Employee Details'!F8</f>
        <v>Marketing</v>
      </c>
      <c r="G8" s="65" t="str">
        <f aca="false">'Employee Details'!G8</f>
        <v>Mumbai</v>
      </c>
      <c r="H8" s="65" t="str">
        <f aca="false">'Employee Details'!H8</f>
        <v> Maharashtra</v>
      </c>
      <c r="I8" s="65" t="str">
        <f aca="false">'Employee Details'!I8</f>
        <v>Female</v>
      </c>
      <c r="J8" s="66" t="n">
        <f aca="false">(R8/$F$2)*($F$2-K8)</f>
        <v>19598.3870967742</v>
      </c>
      <c r="K8" s="67" t="n">
        <f aca="false">RANDBETWEEN(0,10)</f>
        <v>2</v>
      </c>
      <c r="L8" s="67" t="n">
        <v>15000</v>
      </c>
      <c r="M8" s="67" t="n">
        <f aca="false">L8*0.15</f>
        <v>2250</v>
      </c>
      <c r="N8" s="67" t="n">
        <f aca="false">L8*0.5</f>
        <v>7500</v>
      </c>
      <c r="O8" s="67" t="n">
        <f aca="false">L8*0.05</f>
        <v>750</v>
      </c>
      <c r="P8" s="67" t="n">
        <f aca="false">SUM(L8:O8)*0.1</f>
        <v>2550</v>
      </c>
      <c r="Q8" s="67" t="n">
        <f aca="false">IF(SUM(L8:O8)&gt;50000,3000,2000)</f>
        <v>2000</v>
      </c>
      <c r="R8" s="67" t="n">
        <f aca="false">SUM(L8:O8)-SUM(P8:Q8)</f>
        <v>20950</v>
      </c>
    </row>
    <row r="9" customFormat="false" ht="15" hidden="false" customHeight="false" outlineLevel="0" collapsed="false">
      <c r="A9" s="65" t="n">
        <f aca="false">'Employee Details'!A9</f>
        <v>6</v>
      </c>
      <c r="B9" s="65" t="str">
        <f aca="false">'Employee Details'!B9</f>
        <v>MW06</v>
      </c>
      <c r="C9" s="65" t="str">
        <f aca="false">'Employee Details'!C9</f>
        <v>Farhan Patel</v>
      </c>
      <c r="D9" s="65" t="n">
        <f aca="false">'Employee Details'!D9</f>
        <v>41255</v>
      </c>
      <c r="E9" s="65" t="str">
        <f aca="false">'Employee Details'!E9</f>
        <v>Developer</v>
      </c>
      <c r="F9" s="65" t="str">
        <f aca="false">'Employee Details'!F9</f>
        <v>Finance</v>
      </c>
      <c r="G9" s="65" t="str">
        <f aca="false">'Employee Details'!G9</f>
        <v>Bhopal</v>
      </c>
      <c r="H9" s="65" t="str">
        <f aca="false">'Employee Details'!H9</f>
        <v> Madhya Pradesh</v>
      </c>
      <c r="I9" s="65" t="str">
        <f aca="false">'Employee Details'!I9</f>
        <v>Male</v>
      </c>
      <c r="J9" s="66" t="n">
        <f aca="false">(R9/$F$2)*($F$2-K9)</f>
        <v>24316</v>
      </c>
      <c r="K9" s="67" t="n">
        <f aca="false">RANDBETWEEN(0,10)</f>
        <v>0</v>
      </c>
      <c r="L9" s="67" t="n">
        <v>17200</v>
      </c>
      <c r="M9" s="67" t="n">
        <f aca="false">L9*0.15</f>
        <v>2580</v>
      </c>
      <c r="N9" s="67" t="n">
        <f aca="false">L9*0.5</f>
        <v>8600</v>
      </c>
      <c r="O9" s="67" t="n">
        <f aca="false">L9*0.05</f>
        <v>860</v>
      </c>
      <c r="P9" s="67" t="n">
        <f aca="false">SUM(L9:O9)*0.1</f>
        <v>2924</v>
      </c>
      <c r="Q9" s="67" t="n">
        <f aca="false">IF(SUM(L9:O9)&gt;50000,3000,2000)</f>
        <v>2000</v>
      </c>
      <c r="R9" s="67" t="n">
        <f aca="false">SUM(L9:O9)-SUM(P9:Q9)</f>
        <v>24316</v>
      </c>
    </row>
    <row r="10" customFormat="false" ht="15" hidden="false" customHeight="false" outlineLevel="0" collapsed="false">
      <c r="A10" s="65" t="n">
        <f aca="false">'Employee Details'!A10</f>
        <v>7</v>
      </c>
      <c r="B10" s="65" t="str">
        <f aca="false">'Employee Details'!B10</f>
        <v>MW07</v>
      </c>
      <c r="C10" s="65" t="str">
        <f aca="false">'Employee Details'!C10</f>
        <v>Geet Sahu</v>
      </c>
      <c r="D10" s="65" t="n">
        <f aca="false">'Employee Details'!D10</f>
        <v>40461</v>
      </c>
      <c r="E10" s="65" t="str">
        <f aca="false">'Employee Details'!E10</f>
        <v>Sr. Accountant</v>
      </c>
      <c r="F10" s="65" t="str">
        <f aca="false">'Employee Details'!F10</f>
        <v>Marketing</v>
      </c>
      <c r="G10" s="65" t="str">
        <f aca="false">'Employee Details'!G10</f>
        <v>Mumbai</v>
      </c>
      <c r="H10" s="65" t="str">
        <f aca="false">'Employee Details'!H10</f>
        <v> Maharashtra</v>
      </c>
      <c r="I10" s="65" t="str">
        <f aca="false">'Employee Details'!I10</f>
        <v>Male</v>
      </c>
      <c r="J10" s="66" t="n">
        <f aca="false">(R10/$F$2)*($F$2-K10)</f>
        <v>18779.8064516129</v>
      </c>
      <c r="K10" s="67" t="n">
        <f aca="false">RANDBETWEEN(0,10)</f>
        <v>4</v>
      </c>
      <c r="L10" s="67" t="n">
        <v>15400</v>
      </c>
      <c r="M10" s="67" t="n">
        <f aca="false">L10*0.15</f>
        <v>2310</v>
      </c>
      <c r="N10" s="67" t="n">
        <f aca="false">L10*0.5</f>
        <v>7700</v>
      </c>
      <c r="O10" s="67" t="n">
        <f aca="false">L10*0.05</f>
        <v>770</v>
      </c>
      <c r="P10" s="67" t="n">
        <f aca="false">SUM(L10:O10)*0.1</f>
        <v>2618</v>
      </c>
      <c r="Q10" s="67" t="n">
        <f aca="false">IF(SUM(L10:O10)&gt;50000,3000,2000)</f>
        <v>2000</v>
      </c>
      <c r="R10" s="67" t="n">
        <f aca="false">SUM(L10:O10)-SUM(P10:Q10)</f>
        <v>21562</v>
      </c>
    </row>
    <row r="11" customFormat="false" ht="15" hidden="false" customHeight="false" outlineLevel="0" collapsed="false">
      <c r="A11" s="65" t="n">
        <f aca="false">'Employee Details'!A11</f>
        <v>8</v>
      </c>
      <c r="B11" s="65" t="str">
        <f aca="false">'Employee Details'!B11</f>
        <v>MW08</v>
      </c>
      <c r="C11" s="65" t="str">
        <f aca="false">'Employee Details'!C11</f>
        <v>Himesh Surya</v>
      </c>
      <c r="D11" s="65" t="n">
        <f aca="false">'Employee Details'!D11</f>
        <v>41255</v>
      </c>
      <c r="E11" s="65" t="str">
        <f aca="false">'Employee Details'!E11</f>
        <v>Jr. Accountant</v>
      </c>
      <c r="F11" s="65" t="str">
        <f aca="false">'Employee Details'!F11</f>
        <v>Marketing</v>
      </c>
      <c r="G11" s="65" t="str">
        <f aca="false">'Employee Details'!G11</f>
        <v>Kolkata</v>
      </c>
      <c r="H11" s="65" t="str">
        <f aca="false">'Employee Details'!H11</f>
        <v> West Bengal</v>
      </c>
      <c r="I11" s="65" t="str">
        <f aca="false">'Employee Details'!I11</f>
        <v>Male</v>
      </c>
      <c r="J11" s="66" t="n">
        <f aca="false">(R11/$F$2)*($F$2-K11)</f>
        <v>13347.6129032258</v>
      </c>
      <c r="K11" s="67" t="n">
        <f aca="false">RANDBETWEEN(0,10)</f>
        <v>9</v>
      </c>
      <c r="L11" s="67" t="n">
        <v>13600</v>
      </c>
      <c r="M11" s="67" t="n">
        <f aca="false">L11*0.15</f>
        <v>2040</v>
      </c>
      <c r="N11" s="67" t="n">
        <f aca="false">L11*0.5</f>
        <v>6800</v>
      </c>
      <c r="O11" s="67" t="n">
        <f aca="false">L11*0.05</f>
        <v>680</v>
      </c>
      <c r="P11" s="67" t="n">
        <f aca="false">SUM(L11:O11)*0.1</f>
        <v>2312</v>
      </c>
      <c r="Q11" s="67" t="n">
        <f aca="false">IF(SUM(L11:O11)&gt;50000,3000,2000)</f>
        <v>2000</v>
      </c>
      <c r="R11" s="67" t="n">
        <f aca="false">SUM(L11:O11)-SUM(P11:Q11)</f>
        <v>18808</v>
      </c>
    </row>
    <row r="12" customFormat="false" ht="15" hidden="false" customHeight="false" outlineLevel="0" collapsed="false">
      <c r="A12" s="65" t="n">
        <f aca="false">'Employee Details'!A12</f>
        <v>9</v>
      </c>
      <c r="B12" s="65" t="str">
        <f aca="false">'Employee Details'!B12</f>
        <v>MW09</v>
      </c>
      <c r="C12" s="65" t="str">
        <f aca="false">'Employee Details'!C12</f>
        <v>Supriya</v>
      </c>
      <c r="D12" s="65" t="n">
        <f aca="false">'Employee Details'!D12</f>
        <v>40461</v>
      </c>
      <c r="E12" s="65" t="str">
        <f aca="false">'Employee Details'!E12</f>
        <v>Developer</v>
      </c>
      <c r="F12" s="65" t="str">
        <f aca="false">'Employee Details'!F12</f>
        <v>HR</v>
      </c>
      <c r="G12" s="65" t="str">
        <f aca="false">'Employee Details'!G12</f>
        <v>Ahmedabad</v>
      </c>
      <c r="H12" s="65" t="str">
        <f aca="false">'Employee Details'!H12</f>
        <v> Gujarat</v>
      </c>
      <c r="I12" s="65" t="str">
        <f aca="false">'Employee Details'!I12</f>
        <v>Female</v>
      </c>
      <c r="J12" s="66" t="n">
        <f aca="false">(R12/$F$2)*($F$2-K12)</f>
        <v>14500.3870967742</v>
      </c>
      <c r="K12" s="67" t="n">
        <f aca="false">RANDBETWEEN(0,10)</f>
        <v>3</v>
      </c>
      <c r="L12" s="67" t="n">
        <v>11800</v>
      </c>
      <c r="M12" s="67" t="n">
        <f aca="false">L12*0.15</f>
        <v>1770</v>
      </c>
      <c r="N12" s="67" t="n">
        <f aca="false">L12*0.5</f>
        <v>5900</v>
      </c>
      <c r="O12" s="67" t="n">
        <f aca="false">L12*0.05</f>
        <v>590</v>
      </c>
      <c r="P12" s="67" t="n">
        <f aca="false">SUM(L12:O12)*0.1</f>
        <v>2006</v>
      </c>
      <c r="Q12" s="67" t="n">
        <f aca="false">IF(SUM(L12:O12)&gt;50000,3000,2000)</f>
        <v>2000</v>
      </c>
      <c r="R12" s="67" t="n">
        <f aca="false">SUM(L12:O12)-SUM(P12:Q12)</f>
        <v>16054</v>
      </c>
    </row>
    <row r="13" customFormat="false" ht="15" hidden="false" customHeight="false" outlineLevel="0" collapsed="false">
      <c r="A13" s="65" t="n">
        <f aca="false">'Employee Details'!A13</f>
        <v>10</v>
      </c>
      <c r="B13" s="65" t="str">
        <f aca="false">'Employee Details'!B13</f>
        <v>MW10</v>
      </c>
      <c r="C13" s="65" t="str">
        <f aca="false">'Employee Details'!C13</f>
        <v>Sharadhi</v>
      </c>
      <c r="D13" s="65" t="n">
        <f aca="false">'Employee Details'!D13</f>
        <v>40858</v>
      </c>
      <c r="E13" s="65" t="str">
        <f aca="false">'Employee Details'!E13</f>
        <v>Graphic Designer</v>
      </c>
      <c r="F13" s="65" t="str">
        <f aca="false">'Employee Details'!F13</f>
        <v>R&amp;D</v>
      </c>
      <c r="G13" s="65" t="str">
        <f aca="false">'Employee Details'!G13</f>
        <v>Kanpur</v>
      </c>
      <c r="H13" s="65" t="str">
        <f aca="false">'Employee Details'!H13</f>
        <v> Uttar Pradesh</v>
      </c>
      <c r="I13" s="65" t="str">
        <f aca="false">'Employee Details'!I13</f>
        <v>Female</v>
      </c>
      <c r="J13" s="66" t="n">
        <f aca="false">(R13/$F$2)*($F$2-K13)</f>
        <v>21686.4516129032</v>
      </c>
      <c r="K13" s="67" t="n">
        <f aca="false">RANDBETWEEN(0,10)</f>
        <v>3</v>
      </c>
      <c r="L13" s="67" t="n">
        <v>17000</v>
      </c>
      <c r="M13" s="67" t="n">
        <f aca="false">L13*0.15</f>
        <v>2550</v>
      </c>
      <c r="N13" s="67" t="n">
        <f aca="false">L13*0.5</f>
        <v>8500</v>
      </c>
      <c r="O13" s="67" t="n">
        <f aca="false">L13*0.05</f>
        <v>850</v>
      </c>
      <c r="P13" s="67" t="n">
        <f aca="false">SUM(L13:O13)*0.1</f>
        <v>2890</v>
      </c>
      <c r="Q13" s="67" t="n">
        <f aca="false">IF(SUM(L13:O13)&gt;50000,3000,2000)</f>
        <v>2000</v>
      </c>
      <c r="R13" s="67" t="n">
        <f aca="false">SUM(L13:O13)-SUM(P13:Q13)</f>
        <v>24010</v>
      </c>
    </row>
    <row r="14" customFormat="false" ht="15" hidden="false" customHeight="false" outlineLevel="0" collapsed="false">
      <c r="A14" s="65" t="n">
        <f aca="false">'Employee Details'!A14</f>
        <v>11</v>
      </c>
      <c r="B14" s="65" t="str">
        <f aca="false">'Employee Details'!B14</f>
        <v>MW11</v>
      </c>
      <c r="C14" s="65" t="str">
        <f aca="false">'Employee Details'!C14</f>
        <v>Raghu</v>
      </c>
      <c r="D14" s="65" t="n">
        <f aca="false">'Employee Details'!D14</f>
        <v>40535</v>
      </c>
      <c r="E14" s="65" t="str">
        <f aca="false">'Employee Details'!E14</f>
        <v>Sr. Developer</v>
      </c>
      <c r="F14" s="65" t="str">
        <f aca="false">'Employee Details'!F14</f>
        <v>Development</v>
      </c>
      <c r="G14" s="65" t="str">
        <f aca="false">'Employee Details'!G14</f>
        <v>Surat</v>
      </c>
      <c r="H14" s="65" t="str">
        <f aca="false">'Employee Details'!H14</f>
        <v> Gujarat</v>
      </c>
      <c r="I14" s="65" t="str">
        <f aca="false">'Employee Details'!I14</f>
        <v>Male</v>
      </c>
      <c r="J14" s="66" t="n">
        <f aca="false">(R14/$F$2)*($F$2-K14)</f>
        <v>31660</v>
      </c>
      <c r="K14" s="67" t="n">
        <f aca="false">RANDBETWEEN(0,10)</f>
        <v>0</v>
      </c>
      <c r="L14" s="67" t="n">
        <v>22000</v>
      </c>
      <c r="M14" s="67" t="n">
        <f aca="false">L14*0.15</f>
        <v>3300</v>
      </c>
      <c r="N14" s="67" t="n">
        <f aca="false">L14*0.5</f>
        <v>11000</v>
      </c>
      <c r="O14" s="67" t="n">
        <f aca="false">L14*0.05</f>
        <v>1100</v>
      </c>
      <c r="P14" s="67" t="n">
        <f aca="false">SUM(L14:O14)*0.1</f>
        <v>3740</v>
      </c>
      <c r="Q14" s="67" t="n">
        <f aca="false">IF(SUM(L14:O14)&gt;50000,3000,2000)</f>
        <v>2000</v>
      </c>
      <c r="R14" s="67" t="n">
        <f aca="false">SUM(L14:O14)-SUM(P14:Q14)</f>
        <v>31660</v>
      </c>
    </row>
    <row r="15" customFormat="false" ht="15" hidden="false" customHeight="false" outlineLevel="0" collapsed="false">
      <c r="A15" s="65" t="n">
        <f aca="false">'Employee Details'!A15</f>
        <v>12</v>
      </c>
      <c r="B15" s="65" t="str">
        <f aca="false">'Employee Details'!B15</f>
        <v>MW12</v>
      </c>
      <c r="C15" s="65" t="str">
        <f aca="false">'Employee Details'!C15</f>
        <v>Indira</v>
      </c>
      <c r="D15" s="65" t="n">
        <f aca="false">'Employee Details'!D15</f>
        <v>37937</v>
      </c>
      <c r="E15" s="65" t="str">
        <f aca="false">'Employee Details'!E15</f>
        <v>Graphic Designer</v>
      </c>
      <c r="F15" s="65" t="str">
        <f aca="false">'Employee Details'!F15</f>
        <v>Quality Control</v>
      </c>
      <c r="G15" s="65" t="str">
        <f aca="false">'Employee Details'!G15</f>
        <v>Thane</v>
      </c>
      <c r="H15" s="65" t="str">
        <f aca="false">'Employee Details'!H15</f>
        <v> Maharashtra</v>
      </c>
      <c r="I15" s="65" t="str">
        <f aca="false">'Employee Details'!I15</f>
        <v>Female</v>
      </c>
      <c r="J15" s="66" t="n">
        <f aca="false">(R15/$F$2)*($F$2-K15)</f>
        <v>29120</v>
      </c>
      <c r="K15" s="67" t="n">
        <f aca="false">RANDBETWEEN(0,10)</f>
        <v>5</v>
      </c>
      <c r="L15" s="67" t="n">
        <v>24000</v>
      </c>
      <c r="M15" s="67" t="n">
        <f aca="false">L15*0.15</f>
        <v>3600</v>
      </c>
      <c r="N15" s="67" t="n">
        <f aca="false">L15*0.5</f>
        <v>12000</v>
      </c>
      <c r="O15" s="67" t="n">
        <f aca="false">L15*0.05</f>
        <v>1200</v>
      </c>
      <c r="P15" s="67" t="n">
        <f aca="false">SUM(L15:O15)*0.1</f>
        <v>4080</v>
      </c>
      <c r="Q15" s="67" t="n">
        <f aca="false">IF(SUM(L15:O15)&gt;50000,3000,2000)</f>
        <v>2000</v>
      </c>
      <c r="R15" s="67" t="n">
        <f aca="false">SUM(L15:O15)-SUM(P15:Q15)</f>
        <v>34720</v>
      </c>
    </row>
    <row r="16" customFormat="false" ht="15" hidden="false" customHeight="false" outlineLevel="0" collapsed="false">
      <c r="A16" s="65" t="n">
        <f aca="false">'Employee Details'!A16</f>
        <v>13</v>
      </c>
      <c r="B16" s="65" t="str">
        <f aca="false">'Employee Details'!B16</f>
        <v>MW13</v>
      </c>
      <c r="C16" s="65" t="str">
        <f aca="false">'Employee Details'!C16</f>
        <v>Shane</v>
      </c>
      <c r="D16" s="65" t="n">
        <f aca="false">'Employee Details'!D16</f>
        <v>41255</v>
      </c>
      <c r="E16" s="65" t="str">
        <f aca="false">'Employee Details'!E16</f>
        <v>Office Admin</v>
      </c>
      <c r="F16" s="65" t="str">
        <f aca="false">'Employee Details'!F16</f>
        <v>R&amp;D</v>
      </c>
      <c r="G16" s="65" t="str">
        <f aca="false">'Employee Details'!G16</f>
        <v>Udupi</v>
      </c>
      <c r="H16" s="65" t="str">
        <f aca="false">'Employee Details'!H16</f>
        <v> Karnataka</v>
      </c>
      <c r="I16" s="65" t="str">
        <f aca="false">'Employee Details'!I16</f>
        <v>Male</v>
      </c>
      <c r="J16" s="66" t="n">
        <f aca="false">(R16/$F$2)*($F$2-K16)</f>
        <v>41512.2580645161</v>
      </c>
      <c r="K16" s="67" t="n">
        <f aca="false">RANDBETWEEN(0,10)</f>
        <v>3</v>
      </c>
      <c r="L16" s="67" t="n">
        <v>32000</v>
      </c>
      <c r="M16" s="67" t="n">
        <f aca="false">L16*0.15</f>
        <v>4800</v>
      </c>
      <c r="N16" s="67" t="n">
        <f aca="false">L16*0.5</f>
        <v>16000</v>
      </c>
      <c r="O16" s="67" t="n">
        <f aca="false">L16*0.05</f>
        <v>1600</v>
      </c>
      <c r="P16" s="67" t="n">
        <f aca="false">SUM(L16:O16)*0.1</f>
        <v>5440</v>
      </c>
      <c r="Q16" s="67" t="n">
        <f aca="false">IF(SUM(L16:O16)&gt;50000,3000,2000)</f>
        <v>3000</v>
      </c>
      <c r="R16" s="67" t="n">
        <f aca="false">SUM(L16:O16)-SUM(P16:Q16)</f>
        <v>45960</v>
      </c>
    </row>
    <row r="17" customFormat="false" ht="15" hidden="false" customHeight="false" outlineLevel="0" collapsed="false">
      <c r="A17" s="65" t="n">
        <f aca="false">'Employee Details'!A17</f>
        <v>14</v>
      </c>
      <c r="B17" s="65" t="str">
        <f aca="false">'Employee Details'!B17</f>
        <v>MW14</v>
      </c>
      <c r="C17" s="65" t="str">
        <f aca="false">'Employee Details'!C17</f>
        <v>Imran Abha</v>
      </c>
      <c r="D17" s="65" t="n">
        <f aca="false">'Employee Details'!D17</f>
        <v>40461</v>
      </c>
      <c r="E17" s="65" t="str">
        <f aca="false">'Employee Details'!E17</f>
        <v>Graphic Designer</v>
      </c>
      <c r="F17" s="65" t="str">
        <f aca="false">'Employee Details'!F17</f>
        <v>Administration</v>
      </c>
      <c r="G17" s="65" t="str">
        <f aca="false">'Employee Details'!G17</f>
        <v>Chennai</v>
      </c>
      <c r="H17" s="65" t="str">
        <f aca="false">'Employee Details'!H17</f>
        <v> Tamil Nadu</v>
      </c>
      <c r="I17" s="65" t="str">
        <f aca="false">'Employee Details'!I17</f>
        <v>Male</v>
      </c>
      <c r="J17" s="66" t="n">
        <f aca="false">(R17/$F$2)*($F$2-K17)</f>
        <v>21786.935483871</v>
      </c>
      <c r="K17" s="67" t="n">
        <f aca="false">RANDBETWEEN(0,10)</f>
        <v>8</v>
      </c>
      <c r="L17" s="67" t="n">
        <v>20500</v>
      </c>
      <c r="M17" s="67" t="n">
        <f aca="false">L17*0.15</f>
        <v>3075</v>
      </c>
      <c r="N17" s="67" t="n">
        <f aca="false">L17*0.5</f>
        <v>10250</v>
      </c>
      <c r="O17" s="67" t="n">
        <f aca="false">L17*0.05</f>
        <v>1025</v>
      </c>
      <c r="P17" s="67" t="n">
        <f aca="false">SUM(L17:O17)*0.1</f>
        <v>3485</v>
      </c>
      <c r="Q17" s="67" t="n">
        <f aca="false">IF(SUM(L17:O17)&gt;50000,3000,2000)</f>
        <v>2000</v>
      </c>
      <c r="R17" s="67" t="n">
        <f aca="false">SUM(L17:O17)-SUM(P17:Q17)</f>
        <v>29365</v>
      </c>
    </row>
    <row r="18" customFormat="false" ht="15" hidden="false" customHeight="false" outlineLevel="0" collapsed="false">
      <c r="A18" s="65" t="n">
        <f aca="false">'Employee Details'!A18</f>
        <v>15</v>
      </c>
      <c r="B18" s="65" t="str">
        <f aca="false">'Employee Details'!B18</f>
        <v>MW15</v>
      </c>
      <c r="C18" s="65" t="str">
        <f aca="false">'Employee Details'!C18</f>
        <v>Jitendra Pande</v>
      </c>
      <c r="D18" s="65" t="n">
        <f aca="false">'Employee Details'!D18</f>
        <v>41255</v>
      </c>
      <c r="E18" s="65" t="str">
        <f aca="false">'Employee Details'!E18</f>
        <v>HR Head</v>
      </c>
      <c r="F18" s="65" t="str">
        <f aca="false">'Employee Details'!F18</f>
        <v>HR</v>
      </c>
      <c r="G18" s="65" t="str">
        <f aca="false">'Employee Details'!G18</f>
        <v>Bangalore</v>
      </c>
      <c r="H18" s="65" t="str">
        <f aca="false">'Employee Details'!H18</f>
        <v> Karnataka</v>
      </c>
      <c r="I18" s="65" t="str">
        <f aca="false">'Employee Details'!I18</f>
        <v>Male</v>
      </c>
      <c r="J18" s="66" t="n">
        <f aca="false">(R18/$F$2)*($F$2-K18)</f>
        <v>38041.935483871</v>
      </c>
      <c r="K18" s="67" t="n">
        <f aca="false">RANDBETWEEN(0,10)</f>
        <v>1</v>
      </c>
      <c r="L18" s="67" t="n">
        <v>27000</v>
      </c>
      <c r="M18" s="67" t="n">
        <f aca="false">L18*0.15</f>
        <v>4050</v>
      </c>
      <c r="N18" s="67" t="n">
        <f aca="false">L18*0.5</f>
        <v>13500</v>
      </c>
      <c r="O18" s="67" t="n">
        <f aca="false">L18*0.05</f>
        <v>1350</v>
      </c>
      <c r="P18" s="67" t="n">
        <f aca="false">SUM(L18:O18)*0.1</f>
        <v>4590</v>
      </c>
      <c r="Q18" s="67" t="n">
        <f aca="false">IF(SUM(L18:O18)&gt;50000,3000,2000)</f>
        <v>2000</v>
      </c>
      <c r="R18" s="67" t="n">
        <f aca="false">SUM(L18:O18)-SUM(P18:Q18)</f>
        <v>39310</v>
      </c>
    </row>
    <row r="19" customFormat="false" ht="15" hidden="false" customHeight="false" outlineLevel="0" collapsed="false">
      <c r="A19" s="65" t="n">
        <f aca="false">'Employee Details'!A19</f>
        <v>16</v>
      </c>
      <c r="B19" s="65" t="str">
        <f aca="false">'Employee Details'!B19</f>
        <v>MW16</v>
      </c>
      <c r="C19" s="65" t="str">
        <f aca="false">'Employee Details'!C19</f>
        <v>Kailash Rane</v>
      </c>
      <c r="D19" s="65" t="n">
        <f aca="false">'Employee Details'!D19</f>
        <v>40461</v>
      </c>
      <c r="E19" s="65" t="str">
        <f aca="false">'Employee Details'!E19</f>
        <v>Manager</v>
      </c>
      <c r="F19" s="65" t="str">
        <f aca="false">'Employee Details'!F19</f>
        <v>Finance</v>
      </c>
      <c r="G19" s="65" t="str">
        <f aca="false">'Employee Details'!G19</f>
        <v>Hyderabad</v>
      </c>
      <c r="H19" s="65" t="str">
        <f aca="false">'Employee Details'!H19</f>
        <v> Telangana</v>
      </c>
      <c r="I19" s="65" t="str">
        <f aca="false">'Employee Details'!I19</f>
        <v>Male</v>
      </c>
      <c r="J19" s="66" t="n">
        <f aca="false">(R19/$F$2)*($F$2-K19)</f>
        <v>26196.7741935484</v>
      </c>
      <c r="K19" s="67" t="n">
        <f aca="false">RANDBETWEEN(0,10)</f>
        <v>1</v>
      </c>
      <c r="L19" s="67" t="n">
        <v>19000</v>
      </c>
      <c r="M19" s="67" t="n">
        <f aca="false">L19*0.15</f>
        <v>2850</v>
      </c>
      <c r="N19" s="67" t="n">
        <f aca="false">L19*0.5</f>
        <v>9500</v>
      </c>
      <c r="O19" s="67" t="n">
        <f aca="false">L19*0.05</f>
        <v>950</v>
      </c>
      <c r="P19" s="67" t="n">
        <f aca="false">SUM(L19:O19)*0.1</f>
        <v>3230</v>
      </c>
      <c r="Q19" s="67" t="n">
        <f aca="false">IF(SUM(L19:O19)&gt;50000,3000,2000)</f>
        <v>2000</v>
      </c>
      <c r="R19" s="67" t="n">
        <f aca="false">SUM(L19:O19)-SUM(P19:Q19)</f>
        <v>27070</v>
      </c>
    </row>
    <row r="20" customFormat="false" ht="15" hidden="false" customHeight="false" outlineLevel="0" collapsed="false">
      <c r="A20" s="65" t="n">
        <f aca="false">'Employee Details'!A20</f>
        <v>17</v>
      </c>
      <c r="B20" s="65" t="str">
        <f aca="false">'Employee Details'!B20</f>
        <v>MW17</v>
      </c>
      <c r="C20" s="65" t="str">
        <f aca="false">'Employee Details'!C20</f>
        <v>Luv Patel</v>
      </c>
      <c r="D20" s="65" t="n">
        <f aca="false">'Employee Details'!D20</f>
        <v>40858</v>
      </c>
      <c r="E20" s="65" t="str">
        <f aca="false">'Employee Details'!E20</f>
        <v>Delivery Boy</v>
      </c>
      <c r="F20" s="65" t="str">
        <f aca="false">'Employee Details'!F20</f>
        <v>Development</v>
      </c>
      <c r="G20" s="65" t="str">
        <f aca="false">'Employee Details'!G20</f>
        <v>Pune</v>
      </c>
      <c r="H20" s="65" t="str">
        <f aca="false">'Employee Details'!H20</f>
        <v> Maharashtra</v>
      </c>
      <c r="I20" s="65" t="str">
        <f aca="false">'Employee Details'!I20</f>
        <v>Male</v>
      </c>
      <c r="J20" s="66" t="n">
        <f aca="false">(R20/$F$2)*($F$2-K20)</f>
        <v>20596.7741935484</v>
      </c>
      <c r="K20" s="67" t="n">
        <f aca="false">RANDBETWEEN(0,10)</f>
        <v>6</v>
      </c>
      <c r="L20" s="67" t="n">
        <v>18000</v>
      </c>
      <c r="M20" s="67" t="n">
        <f aca="false">L20*0.15</f>
        <v>2700</v>
      </c>
      <c r="N20" s="67" t="n">
        <f aca="false">L20*0.5</f>
        <v>9000</v>
      </c>
      <c r="O20" s="67" t="n">
        <f aca="false">L20*0.05</f>
        <v>900</v>
      </c>
      <c r="P20" s="67" t="n">
        <f aca="false">SUM(L20:O20)*0.1</f>
        <v>3060</v>
      </c>
      <c r="Q20" s="67" t="n">
        <f aca="false">IF(SUM(L20:O20)&gt;50000,3000,2000)</f>
        <v>2000</v>
      </c>
      <c r="R20" s="67" t="n">
        <f aca="false">SUM(L20:O20)-SUM(P20:Q20)</f>
        <v>25540</v>
      </c>
    </row>
    <row r="21" customFormat="false" ht="15" hidden="false" customHeight="false" outlineLevel="0" collapsed="false">
      <c r="A21" s="65" t="n">
        <f aca="false">'Employee Details'!A21</f>
        <v>18</v>
      </c>
      <c r="B21" s="65" t="str">
        <f aca="false">'Employee Details'!B21</f>
        <v>MW18</v>
      </c>
      <c r="C21" s="65" t="str">
        <f aca="false">'Employee Details'!C21</f>
        <v>Manoj Bhide</v>
      </c>
      <c r="D21" s="65" t="n">
        <f aca="false">'Employee Details'!D21</f>
        <v>40535</v>
      </c>
      <c r="E21" s="65" t="str">
        <f aca="false">'Employee Details'!E21</f>
        <v>Peon</v>
      </c>
      <c r="F21" s="65" t="str">
        <f aca="false">'Employee Details'!F21</f>
        <v>Quality Control</v>
      </c>
      <c r="G21" s="65" t="str">
        <f aca="false">'Employee Details'!G21</f>
        <v>Ahmedabad</v>
      </c>
      <c r="H21" s="65" t="str">
        <f aca="false">'Employee Details'!H21</f>
        <v> Gujarat</v>
      </c>
      <c r="I21" s="65" t="str">
        <f aca="false">'Employee Details'!I21</f>
        <v>Male</v>
      </c>
      <c r="J21" s="66" t="n">
        <f aca="false">(R21/$F$2)*($F$2-K21)</f>
        <v>54688.064516129</v>
      </c>
      <c r="K21" s="67" t="n">
        <f aca="false">RANDBETWEEN(0,10)</f>
        <v>4</v>
      </c>
      <c r="L21" s="67" t="n">
        <v>43000</v>
      </c>
      <c r="M21" s="67" t="n">
        <f aca="false">L21*0.15</f>
        <v>6450</v>
      </c>
      <c r="N21" s="67" t="n">
        <f aca="false">L21*0.5</f>
        <v>21500</v>
      </c>
      <c r="O21" s="67" t="n">
        <f aca="false">L21*0.05</f>
        <v>2150</v>
      </c>
      <c r="P21" s="67" t="n">
        <f aca="false">SUM(L21:O21)*0.1</f>
        <v>7310</v>
      </c>
      <c r="Q21" s="67" t="n">
        <f aca="false">IF(SUM(L21:O21)&gt;50000,3000,2000)</f>
        <v>3000</v>
      </c>
      <c r="R21" s="67" t="n">
        <f aca="false">SUM(L21:O21)-SUM(P21:Q21)</f>
        <v>62790</v>
      </c>
    </row>
    <row r="22" customFormat="false" ht="15" hidden="false" customHeight="false" outlineLevel="0" collapsed="false">
      <c r="A22" s="65" t="n">
        <f aca="false">'Employee Details'!A22</f>
        <v>19</v>
      </c>
      <c r="B22" s="65" t="str">
        <f aca="false">'Employee Details'!B22</f>
        <v>MW19</v>
      </c>
      <c r="C22" s="65" t="str">
        <f aca="false">'Employee Details'!C22</f>
        <v>Nancy Pastor</v>
      </c>
      <c r="D22" s="65" t="n">
        <f aca="false">'Employee Details'!D22</f>
        <v>37937</v>
      </c>
      <c r="E22" s="65" t="str">
        <f aca="false">'Employee Details'!E22</f>
        <v>Graphic Designer</v>
      </c>
      <c r="F22" s="65" t="str">
        <f aca="false">'Employee Details'!F22</f>
        <v>R&amp;D</v>
      </c>
      <c r="G22" s="65" t="str">
        <f aca="false">'Employee Details'!G22</f>
        <v>Surat</v>
      </c>
      <c r="H22" s="65" t="str">
        <f aca="false">'Employee Details'!H22</f>
        <v> Gujarat</v>
      </c>
      <c r="I22" s="65" t="str">
        <f aca="false">'Employee Details'!I22</f>
        <v>Female</v>
      </c>
      <c r="J22" s="66" t="n">
        <f aca="false">(R22/$F$2)*($F$2-K22)</f>
        <v>77051.6129032258</v>
      </c>
      <c r="K22" s="67" t="n">
        <f aca="false">RANDBETWEEN(0,10)</f>
        <v>1</v>
      </c>
      <c r="L22" s="67" t="n">
        <v>54000</v>
      </c>
      <c r="M22" s="67" t="n">
        <f aca="false">L22*0.15</f>
        <v>8100</v>
      </c>
      <c r="N22" s="67" t="n">
        <f aca="false">L22*0.5</f>
        <v>27000</v>
      </c>
      <c r="O22" s="67" t="n">
        <f aca="false">L22*0.05</f>
        <v>2700</v>
      </c>
      <c r="P22" s="67" t="n">
        <f aca="false">SUM(L22:O22)*0.1</f>
        <v>9180</v>
      </c>
      <c r="Q22" s="67" t="n">
        <f aca="false">IF(SUM(L22:O22)&gt;50000,3000,2000)</f>
        <v>3000</v>
      </c>
      <c r="R22" s="67" t="n">
        <f aca="false">SUM(L22:O22)-SUM(P22:Q22)</f>
        <v>79620</v>
      </c>
    </row>
    <row r="23" customFormat="false" ht="15" hidden="false" customHeight="false" outlineLevel="0" collapsed="false">
      <c r="A23" s="65" t="n">
        <f aca="false">'Employee Details'!A23</f>
        <v>20</v>
      </c>
      <c r="B23" s="65" t="str">
        <f aca="false">'Employee Details'!B23</f>
        <v>MW20</v>
      </c>
      <c r="C23" s="65" t="str">
        <f aca="false">'Employee Details'!C23</f>
        <v>Omar Shaikh</v>
      </c>
      <c r="D23" s="65" t="n">
        <f aca="false">'Employee Details'!D23</f>
        <v>41255</v>
      </c>
      <c r="E23" s="65" t="str">
        <f aca="false">'Employee Details'!E23</f>
        <v>Sr. Developer</v>
      </c>
      <c r="F23" s="65" t="str">
        <f aca="false">'Employee Details'!F23</f>
        <v>Finance</v>
      </c>
      <c r="G23" s="65" t="str">
        <f aca="false">'Employee Details'!G23</f>
        <v>Jaipur</v>
      </c>
      <c r="H23" s="65" t="str">
        <f aca="false">'Employee Details'!H23</f>
        <v> Rajasthan</v>
      </c>
      <c r="I23" s="65" t="str">
        <f aca="false">'Employee Details'!I23</f>
        <v>Male</v>
      </c>
      <c r="J23" s="66" t="n">
        <f aca="false">(R23/$F$2)*($F$2-K23)</f>
        <v>44963.2258064516</v>
      </c>
      <c r="K23" s="67" t="n">
        <f aca="false">RANDBETWEEN(0,10)</f>
        <v>5</v>
      </c>
      <c r="L23" s="67" t="n">
        <v>37000</v>
      </c>
      <c r="M23" s="67" t="n">
        <f aca="false">L23*0.15</f>
        <v>5550</v>
      </c>
      <c r="N23" s="67" t="n">
        <f aca="false">L23*0.5</f>
        <v>18500</v>
      </c>
      <c r="O23" s="67" t="n">
        <f aca="false">L23*0.05</f>
        <v>1850</v>
      </c>
      <c r="P23" s="67" t="n">
        <f aca="false">SUM(L23:O23)*0.1</f>
        <v>6290</v>
      </c>
      <c r="Q23" s="67" t="n">
        <f aca="false">IF(SUM(L23:O23)&gt;50000,3000,2000)</f>
        <v>3000</v>
      </c>
      <c r="R23" s="67" t="n">
        <f aca="false">SUM(L23:O23)-SUM(P23:Q23)</f>
        <v>53610</v>
      </c>
    </row>
    <row r="24" customFormat="false" ht="15" hidden="false" customHeight="false" outlineLevel="0" collapsed="false">
      <c r="A24" s="65" t="n">
        <f aca="false">'Employee Details'!A24</f>
        <v>21</v>
      </c>
      <c r="B24" s="65" t="str">
        <f aca="false">'Employee Details'!B24</f>
        <v>MW21</v>
      </c>
      <c r="C24" s="65" t="str">
        <f aca="false">'Employee Details'!C24</f>
        <v>Preetam Chavla</v>
      </c>
      <c r="D24" s="65" t="n">
        <f aca="false">'Employee Details'!D24</f>
        <v>40461</v>
      </c>
      <c r="E24" s="65" t="str">
        <f aca="false">'Employee Details'!E24</f>
        <v>Developer</v>
      </c>
      <c r="F24" s="65" t="str">
        <f aca="false">'Employee Details'!F24</f>
        <v>Sales</v>
      </c>
      <c r="G24" s="65" t="str">
        <f aca="false">'Employee Details'!G24</f>
        <v>Lucknow</v>
      </c>
      <c r="H24" s="65" t="str">
        <f aca="false">'Employee Details'!H24</f>
        <v> Uttar Pradesh</v>
      </c>
      <c r="I24" s="65" t="str">
        <f aca="false">'Employee Details'!I24</f>
        <v>Male</v>
      </c>
      <c r="J24" s="66" t="n">
        <f aca="false">(R24/$F$2)*($F$2-K24)</f>
        <v>21447.0967741936</v>
      </c>
      <c r="K24" s="67" t="n">
        <f aca="false">RANDBETWEEN(0,10)</f>
        <v>10</v>
      </c>
      <c r="L24" s="67" t="n">
        <v>22000</v>
      </c>
      <c r="M24" s="67" t="n">
        <f aca="false">L24*0.15</f>
        <v>3300</v>
      </c>
      <c r="N24" s="67" t="n">
        <f aca="false">L24*0.5</f>
        <v>11000</v>
      </c>
      <c r="O24" s="67" t="n">
        <f aca="false">L24*0.05</f>
        <v>1100</v>
      </c>
      <c r="P24" s="67" t="n">
        <f aca="false">SUM(L24:O24)*0.1</f>
        <v>3740</v>
      </c>
      <c r="Q24" s="67" t="n">
        <f aca="false">IF(SUM(L24:O24)&gt;50000,3000,2000)</f>
        <v>2000</v>
      </c>
      <c r="R24" s="67" t="n">
        <f aca="false">SUM(L24:O24)-SUM(P24:Q24)</f>
        <v>31660</v>
      </c>
    </row>
    <row r="25" customFormat="false" ht="15" hidden="false" customHeight="false" outlineLevel="0" collapsed="false">
      <c r="A25" s="65" t="n">
        <f aca="false">'Employee Details'!A25</f>
        <v>22</v>
      </c>
      <c r="B25" s="65" t="str">
        <f aca="false">'Employee Details'!B25</f>
        <v>MW22</v>
      </c>
      <c r="C25" s="65" t="str">
        <f aca="false">'Employee Details'!C25</f>
        <v>Ram Vihaan</v>
      </c>
      <c r="D25" s="65" t="n">
        <f aca="false">'Employee Details'!D25</f>
        <v>41255</v>
      </c>
      <c r="E25" s="65" t="str">
        <f aca="false">'Employee Details'!E25</f>
        <v>Graphic Designer</v>
      </c>
      <c r="F25" s="65" t="str">
        <f aca="false">'Employee Details'!F25</f>
        <v>Marketing</v>
      </c>
      <c r="G25" s="65" t="str">
        <f aca="false">'Employee Details'!G25</f>
        <v>Kanpur</v>
      </c>
      <c r="H25" s="65" t="str">
        <f aca="false">'Employee Details'!H25</f>
        <v> Uttar Pradesh</v>
      </c>
      <c r="I25" s="65" t="str">
        <f aca="false">'Employee Details'!I25</f>
        <v>Male</v>
      </c>
      <c r="J25" s="66" t="n">
        <f aca="false">(R25/$F$2)*($F$2-K25)</f>
        <v>17403.8709677419</v>
      </c>
      <c r="K25" s="67" t="n">
        <f aca="false">RANDBETWEEN(0,10)</f>
        <v>7</v>
      </c>
      <c r="L25" s="67" t="n">
        <v>16000</v>
      </c>
      <c r="M25" s="67" t="n">
        <f aca="false">L25*0.15</f>
        <v>2400</v>
      </c>
      <c r="N25" s="67" t="n">
        <f aca="false">L25*0.5</f>
        <v>8000</v>
      </c>
      <c r="O25" s="67" t="n">
        <f aca="false">L25*0.05</f>
        <v>800</v>
      </c>
      <c r="P25" s="67" t="n">
        <f aca="false">SUM(L25:O25)*0.1</f>
        <v>2720</v>
      </c>
      <c r="Q25" s="67" t="n">
        <f aca="false">IF(SUM(L25:O25)&gt;50000,3000,2000)</f>
        <v>2000</v>
      </c>
      <c r="R25" s="67" t="n">
        <f aca="false">SUM(L25:O25)-SUM(P25:Q25)</f>
        <v>22480</v>
      </c>
    </row>
    <row r="26" customFormat="false" ht="15" hidden="false" customHeight="false" outlineLevel="0" collapsed="false">
      <c r="A26" s="65" t="n">
        <f aca="false">'Employee Details'!A26</f>
        <v>23</v>
      </c>
      <c r="B26" s="65" t="str">
        <f aca="false">'Employee Details'!B26</f>
        <v>MW23</v>
      </c>
      <c r="C26" s="65" t="str">
        <f aca="false">'Employee Details'!C26</f>
        <v>Sunil Upadhay</v>
      </c>
      <c r="D26" s="65" t="n">
        <f aca="false">'Employee Details'!D26</f>
        <v>40461</v>
      </c>
      <c r="E26" s="65" t="str">
        <f aca="false">'Employee Details'!E26</f>
        <v>Developer</v>
      </c>
      <c r="F26" s="65" t="str">
        <f aca="false">'Employee Details'!F26</f>
        <v>Administration</v>
      </c>
      <c r="G26" s="65" t="str">
        <f aca="false">'Employee Details'!G26</f>
        <v>Nagpur</v>
      </c>
      <c r="H26" s="65" t="str">
        <f aca="false">'Employee Details'!H26</f>
        <v> Maharashtra</v>
      </c>
      <c r="I26" s="65" t="str">
        <f aca="false">'Employee Details'!I26</f>
        <v>Male</v>
      </c>
      <c r="J26" s="66" t="n">
        <f aca="false">(R26/$F$2)*($F$2-K26)</f>
        <v>19210.9677419355</v>
      </c>
      <c r="K26" s="67" t="n">
        <f aca="false">RANDBETWEEN(0,10)</f>
        <v>9</v>
      </c>
      <c r="L26" s="67" t="n">
        <v>19000</v>
      </c>
      <c r="M26" s="67" t="n">
        <f aca="false">L26*0.15</f>
        <v>2850</v>
      </c>
      <c r="N26" s="67" t="n">
        <f aca="false">L26*0.5</f>
        <v>9500</v>
      </c>
      <c r="O26" s="67" t="n">
        <f aca="false">L26*0.05</f>
        <v>950</v>
      </c>
      <c r="P26" s="67" t="n">
        <f aca="false">SUM(L26:O26)*0.1</f>
        <v>3230</v>
      </c>
      <c r="Q26" s="67" t="n">
        <f aca="false">IF(SUM(L26:O26)&gt;50000,3000,2000)</f>
        <v>2000</v>
      </c>
      <c r="R26" s="67" t="n">
        <f aca="false">SUM(L26:O26)-SUM(P26:Q26)</f>
        <v>27070</v>
      </c>
    </row>
    <row r="27" customFormat="false" ht="15" hidden="false" customHeight="false" outlineLevel="0" collapsed="false">
      <c r="A27" s="65" t="n">
        <f aca="false">'Employee Details'!A27</f>
        <v>24</v>
      </c>
      <c r="B27" s="65" t="str">
        <f aca="false">'Employee Details'!B27</f>
        <v>MW24</v>
      </c>
      <c r="C27" s="65" t="str">
        <f aca="false">'Employee Details'!C27</f>
        <v>Tirth Chobe</v>
      </c>
      <c r="D27" s="65" t="n">
        <f aca="false">'Employee Details'!D27</f>
        <v>40858</v>
      </c>
      <c r="E27" s="65" t="str">
        <f aca="false">'Employee Details'!E27</f>
        <v>Developer</v>
      </c>
      <c r="F27" s="65" t="str">
        <f aca="false">'Employee Details'!F27</f>
        <v>HR</v>
      </c>
      <c r="G27" s="65" t="str">
        <f aca="false">'Employee Details'!G27</f>
        <v>Indore</v>
      </c>
      <c r="H27" s="65" t="str">
        <f aca="false">'Employee Details'!H27</f>
        <v> Madhya Pradesh</v>
      </c>
      <c r="I27" s="65" t="str">
        <f aca="false">'Employee Details'!I27</f>
        <v>Male</v>
      </c>
      <c r="J27" s="66" t="n">
        <f aca="false">(R27/$F$2)*($F$2-K27)</f>
        <v>22354.5161290323</v>
      </c>
      <c r="K27" s="67" t="n">
        <f aca="false">RANDBETWEEN(0,10)</f>
        <v>8</v>
      </c>
      <c r="L27" s="67" t="n">
        <v>21000</v>
      </c>
      <c r="M27" s="67" t="n">
        <f aca="false">L27*0.15</f>
        <v>3150</v>
      </c>
      <c r="N27" s="67" t="n">
        <f aca="false">L27*0.5</f>
        <v>10500</v>
      </c>
      <c r="O27" s="67" t="n">
        <f aca="false">L27*0.05</f>
        <v>1050</v>
      </c>
      <c r="P27" s="67" t="n">
        <f aca="false">SUM(L27:O27)*0.1</f>
        <v>3570</v>
      </c>
      <c r="Q27" s="67" t="n">
        <f aca="false">IF(SUM(L27:O27)&gt;50000,3000,2000)</f>
        <v>2000</v>
      </c>
      <c r="R27" s="67" t="n">
        <f aca="false">SUM(L27:O27)-SUM(P27:Q27)</f>
        <v>30130</v>
      </c>
    </row>
    <row r="28" customFormat="false" ht="15" hidden="false" customHeight="false" outlineLevel="0" collapsed="false">
      <c r="A28" s="65" t="n">
        <f aca="false">'Employee Details'!A28</f>
        <v>25</v>
      </c>
      <c r="B28" s="65" t="str">
        <f aca="false">'Employee Details'!B28</f>
        <v>MW25</v>
      </c>
      <c r="C28" s="65" t="str">
        <f aca="false">'Employee Details'!C28</f>
        <v>Umesh Bajrang</v>
      </c>
      <c r="D28" s="65" t="n">
        <f aca="false">'Employee Details'!D28</f>
        <v>40535</v>
      </c>
      <c r="E28" s="65" t="str">
        <f aca="false">'Employee Details'!E28</f>
        <v>Sr. Developer</v>
      </c>
      <c r="F28" s="65" t="str">
        <f aca="false">'Employee Details'!F28</f>
        <v>R&amp;D</v>
      </c>
      <c r="G28" s="65" t="str">
        <f aca="false">'Employee Details'!G28</f>
        <v>Thane</v>
      </c>
      <c r="H28" s="65" t="str">
        <f aca="false">'Employee Details'!H28</f>
        <v> Maharashtra</v>
      </c>
      <c r="I28" s="65" t="str">
        <f aca="false">'Employee Details'!I28</f>
        <v>Female</v>
      </c>
      <c r="J28" s="66" t="n">
        <f aca="false">(R28/$F$2)*($F$2-K28)</f>
        <v>56713.5483870968</v>
      </c>
      <c r="K28" s="67" t="n">
        <f aca="false">RANDBETWEEN(0,10)</f>
        <v>3</v>
      </c>
      <c r="L28" s="67" t="n">
        <v>43000</v>
      </c>
      <c r="M28" s="67" t="n">
        <f aca="false">L28*0.15</f>
        <v>6450</v>
      </c>
      <c r="N28" s="67" t="n">
        <f aca="false">L28*0.5</f>
        <v>21500</v>
      </c>
      <c r="O28" s="67" t="n">
        <f aca="false">L28*0.05</f>
        <v>2150</v>
      </c>
      <c r="P28" s="67" t="n">
        <f aca="false">SUM(L28:O28)*0.1</f>
        <v>7310</v>
      </c>
      <c r="Q28" s="67" t="n">
        <f aca="false">IF(SUM(L28:O28)&gt;50000,3000,2000)</f>
        <v>3000</v>
      </c>
      <c r="R28" s="67" t="n">
        <f aca="false">SUM(L28:O28)-SUM(P28:Q28)</f>
        <v>62790</v>
      </c>
    </row>
    <row r="29" customFormat="false" ht="15" hidden="false" customHeight="false" outlineLevel="0" collapsed="false">
      <c r="A29" s="68" t="s">
        <v>128</v>
      </c>
      <c r="B29" s="68"/>
      <c r="C29" s="68"/>
      <c r="D29" s="68"/>
      <c r="E29" s="68"/>
      <c r="F29" s="68"/>
      <c r="G29" s="68"/>
      <c r="H29" s="68"/>
      <c r="I29" s="68"/>
      <c r="J29" s="63" t="n">
        <f aca="false">SUM(J4:J28)</f>
        <v>744979.129032258</v>
      </c>
      <c r="K29" s="64"/>
      <c r="L29" s="64" t="n">
        <f aca="false">SUM(L4:L28)</f>
        <v>605500</v>
      </c>
      <c r="M29" s="64" t="n">
        <f aca="false">SUM(M4:M28)</f>
        <v>90825</v>
      </c>
      <c r="N29" s="64" t="n">
        <f aca="false">SUM(N4:N28)</f>
        <v>302750</v>
      </c>
      <c r="O29" s="64" t="n">
        <f aca="false">SUM(O4:O28)</f>
        <v>30275</v>
      </c>
      <c r="P29" s="64" t="n">
        <f aca="false">SUM(P4:P28)</f>
        <v>102935</v>
      </c>
      <c r="Q29" s="64" t="n">
        <f aca="false">SUM(Q4:Q28)</f>
        <v>55000</v>
      </c>
      <c r="R29" s="64" t="n">
        <f aca="false">SUM(R4:R28)</f>
        <v>871415</v>
      </c>
    </row>
  </sheetData>
  <mergeCells count="7">
    <mergeCell ref="A1:G1"/>
    <mergeCell ref="I1:J1"/>
    <mergeCell ref="K1:R2"/>
    <mergeCell ref="A2:E2"/>
    <mergeCell ref="F2:G2"/>
    <mergeCell ref="I2:J2"/>
    <mergeCell ref="A29:I29"/>
  </mergeCells>
  <dataValidations count="2">
    <dataValidation allowBlank="true" errorStyle="stop" operator="between" showDropDown="false" showErrorMessage="true" showInputMessage="false" sqref="H1" type="list">
      <formula1>"January,February,March,April,May,June,July,August,September,October,November,December"</formula1>
      <formula2>0</formula2>
    </dataValidation>
    <dataValidation allowBlank="true" errorStyle="stop" operator="between" showDropDown="false" showErrorMessage="true" showInputMessage="false" sqref="I1" type="list">
      <formula1>"2000,2001,2002,2003,2004,2005,2006,2007,2008,2009,2010,2011,2012,2013,2014,2015,2016,2017,2018,2019,2020,2021,2022,2023"</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 activeCellId="0" sqref="H1"/>
    </sheetView>
  </sheetViews>
  <sheetFormatPr defaultColWidth="8.6796875" defaultRowHeight="15" zeroHeight="false" outlineLevelRow="0" outlineLevelCol="0"/>
  <cols>
    <col collapsed="false" customWidth="true" hidden="false" outlineLevel="0" max="1" min="1" style="0" width="6.85"/>
    <col collapsed="false" customWidth="true" hidden="false" outlineLevel="0" max="2" min="2" style="0" width="10.42"/>
    <col collapsed="false" customWidth="true" hidden="false" outlineLevel="0" max="3" min="3" style="0" width="15.71"/>
    <col collapsed="false" customWidth="true" hidden="false" outlineLevel="0" max="4" min="4" style="0" width="14.29"/>
    <col collapsed="false" customWidth="true" hidden="false" outlineLevel="0" max="5" min="5" style="0" width="11.57"/>
    <col collapsed="false" customWidth="true" hidden="false" outlineLevel="0" max="7" min="6" style="0" width="11.71"/>
    <col collapsed="false" customWidth="true" hidden="false" outlineLevel="0" max="8" min="8" style="0" width="16.71"/>
    <col collapsed="false" customWidth="true" hidden="false" outlineLevel="0" max="9" min="9" style="0" width="10.42"/>
    <col collapsed="false" customWidth="true" hidden="false" outlineLevel="0" max="10" min="10" style="0" width="12.29"/>
    <col collapsed="false" customWidth="true" hidden="false" outlineLevel="0" max="11" min="11" style="0" width="26.29"/>
    <col collapsed="false" customWidth="true" hidden="false" outlineLevel="0" max="12" min="12" style="0" width="12.15"/>
    <col collapsed="false" customWidth="true" hidden="false" outlineLevel="0" max="14" min="13" style="0" width="24"/>
    <col collapsed="false" customWidth="true" hidden="false" outlineLevel="0" max="15" min="15" style="0" width="27"/>
    <col collapsed="false" customWidth="true" hidden="false" outlineLevel="0" max="16" min="16" style="0" width="14.57"/>
    <col collapsed="false" customWidth="true" hidden="false" outlineLevel="0" max="17" min="17" style="0" width="18.86"/>
  </cols>
  <sheetData>
    <row r="1" s="59" customFormat="true" ht="22.05" hidden="false" customHeight="false" outlineLevel="0" collapsed="false">
      <c r="A1" s="56" t="s">
        <v>140</v>
      </c>
      <c r="B1" s="56"/>
      <c r="C1" s="56"/>
      <c r="D1" s="56"/>
      <c r="E1" s="56"/>
      <c r="F1" s="56"/>
      <c r="G1" s="56"/>
      <c r="H1" s="57" t="s">
        <v>160</v>
      </c>
      <c r="I1" s="57" t="n">
        <v>2023</v>
      </c>
      <c r="J1" s="57"/>
      <c r="K1" s="58" t="s">
        <v>142</v>
      </c>
      <c r="L1" s="58"/>
      <c r="M1" s="58"/>
      <c r="N1" s="58"/>
      <c r="O1" s="58"/>
      <c r="P1" s="58"/>
      <c r="Q1" s="58"/>
      <c r="R1" s="58"/>
    </row>
    <row r="2" s="59" customFormat="true" ht="23.85" hidden="false" customHeight="false" outlineLevel="0" collapsed="false">
      <c r="A2" s="56" t="s">
        <v>143</v>
      </c>
      <c r="B2" s="56"/>
      <c r="C2" s="56"/>
      <c r="D2" s="56"/>
      <c r="E2" s="56"/>
      <c r="F2" s="60" t="n">
        <f aca="false">IF(OR(H1="January", H1="March", H1="May", H1="July", H1="August", H1="October", H1="December"), 31,IF(H1="February",IF(AND(H1="February", OR(MOD(I1,4)=0, AND(MOD(I1,100)&lt;&gt;0, MOD(I1,400)=0))), 29, 28),30))</f>
        <v>31</v>
      </c>
      <c r="G2" s="60"/>
      <c r="H2" s="61" t="s">
        <v>144</v>
      </c>
      <c r="I2" s="60" t="n">
        <v>2</v>
      </c>
      <c r="J2" s="60"/>
      <c r="K2" s="58"/>
      <c r="L2" s="58"/>
      <c r="M2" s="58"/>
      <c r="N2" s="58"/>
      <c r="O2" s="58"/>
      <c r="P2" s="58"/>
      <c r="Q2" s="58"/>
      <c r="R2" s="58"/>
    </row>
    <row r="3" customFormat="false" ht="35.05" hidden="false" customHeight="false" outlineLevel="0" collapsed="false">
      <c r="A3" s="62" t="str">
        <f aca="false">'Employee Details'!A3</f>
        <v>Sr. No.</v>
      </c>
      <c r="B3" s="62" t="str">
        <f aca="false">'Employee Details'!B3</f>
        <v>Emp. Code</v>
      </c>
      <c r="C3" s="62" t="str">
        <f aca="false">'Employee Details'!C3</f>
        <v>Employee Name</v>
      </c>
      <c r="D3" s="62" t="str">
        <f aca="false">'Employee Details'!D3</f>
        <v>Date of Joining</v>
      </c>
      <c r="E3" s="62" t="str">
        <f aca="false">'Employee Details'!E3</f>
        <v>Designation</v>
      </c>
      <c r="F3" s="62" t="str">
        <f aca="false">'Employee Details'!F3</f>
        <v>Department</v>
      </c>
      <c r="G3" s="62" t="str">
        <f aca="false">'Employee Details'!G3</f>
        <v>City</v>
      </c>
      <c r="H3" s="62" t="str">
        <f aca="false">'Employee Details'!H3</f>
        <v>State</v>
      </c>
      <c r="I3" s="62" t="str">
        <f aca="false">'Employee Details'!I3</f>
        <v>Gender</v>
      </c>
      <c r="J3" s="63" t="s">
        <v>145</v>
      </c>
      <c r="K3" s="64" t="s">
        <v>146</v>
      </c>
      <c r="L3" s="64" t="s">
        <v>147</v>
      </c>
      <c r="M3" s="64" t="s">
        <v>148</v>
      </c>
      <c r="N3" s="64" t="s">
        <v>149</v>
      </c>
      <c r="O3" s="64" t="s">
        <v>150</v>
      </c>
      <c r="P3" s="64" t="s">
        <v>151</v>
      </c>
      <c r="Q3" s="64" t="s">
        <v>152</v>
      </c>
      <c r="R3" s="64" t="s">
        <v>153</v>
      </c>
    </row>
    <row r="4" customFormat="false" ht="15" hidden="false" customHeight="false" outlineLevel="0" collapsed="false">
      <c r="A4" s="65" t="n">
        <f aca="false">'Employee Details'!A4</f>
        <v>1</v>
      </c>
      <c r="B4" s="65" t="str">
        <f aca="false">'Employee Details'!B4</f>
        <v>MW01</v>
      </c>
      <c r="C4" s="65" t="str">
        <f aca="false">'Employee Details'!C4</f>
        <v>Astha Puri</v>
      </c>
      <c r="D4" s="65" t="n">
        <f aca="false">'Employee Details'!D4</f>
        <v>41255</v>
      </c>
      <c r="E4" s="65" t="str">
        <f aca="false">'Employee Details'!E4</f>
        <v>Developer</v>
      </c>
      <c r="F4" s="65" t="str">
        <f aca="false">'Employee Details'!F4</f>
        <v>HR</v>
      </c>
      <c r="G4" s="65" t="str">
        <f aca="false">'Employee Details'!G4</f>
        <v>Udupi</v>
      </c>
      <c r="H4" s="65" t="str">
        <f aca="false">'Employee Details'!H4</f>
        <v> Karnataka</v>
      </c>
      <c r="I4" s="65" t="str">
        <f aca="false">'Employee Details'!I4</f>
        <v>Female</v>
      </c>
      <c r="J4" s="66" t="n">
        <f aca="false">(R4/$F$2)*($F$2-K4)</f>
        <v>31572.5806451613</v>
      </c>
      <c r="K4" s="67" t="n">
        <f aca="false">RANDBETWEEN(0,10)</f>
        <v>4</v>
      </c>
      <c r="L4" s="67" t="n">
        <v>25000</v>
      </c>
      <c r="M4" s="67" t="n">
        <f aca="false">L4*0.15</f>
        <v>3750</v>
      </c>
      <c r="N4" s="67" t="n">
        <f aca="false">L4*0.5</f>
        <v>12500</v>
      </c>
      <c r="O4" s="67" t="n">
        <f aca="false">L4*0.05</f>
        <v>1250</v>
      </c>
      <c r="P4" s="67" t="n">
        <f aca="false">SUM(L4:O4)*0.1</f>
        <v>4250</v>
      </c>
      <c r="Q4" s="67" t="n">
        <f aca="false">IF(SUM(L4:O4)&gt;50000,3000,2000)</f>
        <v>2000</v>
      </c>
      <c r="R4" s="67" t="n">
        <f aca="false">SUM(L4:O4)-SUM(P4:Q4)</f>
        <v>36250</v>
      </c>
    </row>
    <row r="5" customFormat="false" ht="15" hidden="false" customHeight="false" outlineLevel="0" collapsed="false">
      <c r="A5" s="65" t="n">
        <f aca="false">'Employee Details'!A5</f>
        <v>2</v>
      </c>
      <c r="B5" s="65" t="str">
        <f aca="false">'Employee Details'!B5</f>
        <v>MW02</v>
      </c>
      <c r="C5" s="65" t="str">
        <f aca="false">'Employee Details'!C5</f>
        <v>Bijal Pande</v>
      </c>
      <c r="D5" s="65" t="n">
        <f aca="false">'Employee Details'!D5</f>
        <v>40461</v>
      </c>
      <c r="E5" s="65" t="str">
        <f aca="false">'Employee Details'!E5</f>
        <v>Graphic Designer</v>
      </c>
      <c r="F5" s="65" t="str">
        <f aca="false">'Employee Details'!F5</f>
        <v>R&amp;D</v>
      </c>
      <c r="G5" s="65" t="str">
        <f aca="false">'Employee Details'!G5</f>
        <v>Mangalore</v>
      </c>
      <c r="H5" s="65" t="str">
        <f aca="false">'Employee Details'!H5</f>
        <v> Karnataka</v>
      </c>
      <c r="I5" s="65" t="str">
        <f aca="false">'Employee Details'!I5</f>
        <v>Male</v>
      </c>
      <c r="J5" s="66" t="n">
        <f aca="false">(R5/$F$2)*($F$2-K5)</f>
        <v>27897.4193548387</v>
      </c>
      <c r="K5" s="67" t="n">
        <f aca="false">RANDBETWEEN(0,10)</f>
        <v>9</v>
      </c>
      <c r="L5" s="67" t="n">
        <v>27000</v>
      </c>
      <c r="M5" s="67" t="n">
        <f aca="false">L5*0.15</f>
        <v>4050</v>
      </c>
      <c r="N5" s="67" t="n">
        <f aca="false">L5*0.5</f>
        <v>13500</v>
      </c>
      <c r="O5" s="67" t="n">
        <f aca="false">L5*0.05</f>
        <v>1350</v>
      </c>
      <c r="P5" s="67" t="n">
        <f aca="false">SUM(L5:O5)*0.1</f>
        <v>4590</v>
      </c>
      <c r="Q5" s="67" t="n">
        <f aca="false">IF(SUM(L5:O5)&gt;50000,3000,2000)</f>
        <v>2000</v>
      </c>
      <c r="R5" s="67" t="n">
        <f aca="false">SUM(L5:O5)-SUM(P5:Q5)</f>
        <v>39310</v>
      </c>
    </row>
    <row r="6" customFormat="false" ht="15" hidden="false" customHeight="false" outlineLevel="0" collapsed="false">
      <c r="A6" s="65" t="n">
        <f aca="false">'Employee Details'!A6</f>
        <v>3</v>
      </c>
      <c r="B6" s="65" t="str">
        <f aca="false">'Employee Details'!B6</f>
        <v>MW03</v>
      </c>
      <c r="C6" s="65" t="str">
        <f aca="false">'Employee Details'!C6</f>
        <v>Chirag Sharma</v>
      </c>
      <c r="D6" s="65" t="n">
        <f aca="false">'Employee Details'!D6</f>
        <v>40858</v>
      </c>
      <c r="E6" s="65" t="str">
        <f aca="false">'Employee Details'!E6</f>
        <v>Sr. Developer</v>
      </c>
      <c r="F6" s="65" t="str">
        <f aca="false">'Employee Details'!F6</f>
        <v>Development</v>
      </c>
      <c r="G6" s="65" t="str">
        <f aca="false">'Employee Details'!G6</f>
        <v>Honnavar</v>
      </c>
      <c r="H6" s="65" t="str">
        <f aca="false">'Employee Details'!H6</f>
        <v> Karnataka</v>
      </c>
      <c r="I6" s="65" t="str">
        <f aca="false">'Employee Details'!I6</f>
        <v>Male</v>
      </c>
      <c r="J6" s="66" t="n">
        <f aca="false">(R6/$F$2)*($F$2-K6)</f>
        <v>22460.9677419355</v>
      </c>
      <c r="K6" s="67" t="n">
        <f aca="false">RANDBETWEEN(0,10)</f>
        <v>2</v>
      </c>
      <c r="L6" s="67" t="n">
        <v>17000</v>
      </c>
      <c r="M6" s="67" t="n">
        <f aca="false">L6*0.15</f>
        <v>2550</v>
      </c>
      <c r="N6" s="67" t="n">
        <f aca="false">L6*0.5</f>
        <v>8500</v>
      </c>
      <c r="O6" s="67" t="n">
        <f aca="false">L6*0.05</f>
        <v>850</v>
      </c>
      <c r="P6" s="67" t="n">
        <f aca="false">SUM(L6:O6)*0.1</f>
        <v>2890</v>
      </c>
      <c r="Q6" s="67" t="n">
        <f aca="false">IF(SUM(L6:O6)&gt;50000,3000,2000)</f>
        <v>2000</v>
      </c>
      <c r="R6" s="67" t="n">
        <f aca="false">SUM(L6:O6)-SUM(P6:Q6)</f>
        <v>24010</v>
      </c>
    </row>
    <row r="7" customFormat="false" ht="15" hidden="false" customHeight="false" outlineLevel="0" collapsed="false">
      <c r="A7" s="65" t="n">
        <f aca="false">'Employee Details'!A7</f>
        <v>4</v>
      </c>
      <c r="B7" s="65" t="str">
        <f aca="false">'Employee Details'!B7</f>
        <v>MW04</v>
      </c>
      <c r="C7" s="65" t="str">
        <f aca="false">'Employee Details'!C7</f>
        <v>Divya Soni</v>
      </c>
      <c r="D7" s="65" t="n">
        <f aca="false">'Employee Details'!D7</f>
        <v>40535</v>
      </c>
      <c r="E7" s="65" t="str">
        <f aca="false">'Employee Details'!E7</f>
        <v>Graphic Designer</v>
      </c>
      <c r="F7" s="65" t="str">
        <f aca="false">'Employee Details'!F7</f>
        <v>Quality Control</v>
      </c>
      <c r="G7" s="65" t="str">
        <f aca="false">'Employee Details'!G7</f>
        <v>Pune</v>
      </c>
      <c r="H7" s="65" t="str">
        <f aca="false">'Employee Details'!H7</f>
        <v> Maharashtra</v>
      </c>
      <c r="I7" s="65" t="str">
        <f aca="false">'Employee Details'!I7</f>
        <v>Female</v>
      </c>
      <c r="J7" s="66" t="n">
        <f aca="false">(R7/$F$2)*($F$2-K7)</f>
        <v>31435.8064516129</v>
      </c>
      <c r="K7" s="67" t="n">
        <f aca="false">RANDBETWEEN(0,10)</f>
        <v>8</v>
      </c>
      <c r="L7" s="67" t="n">
        <v>29000</v>
      </c>
      <c r="M7" s="67" t="n">
        <f aca="false">L7*0.15</f>
        <v>4350</v>
      </c>
      <c r="N7" s="67" t="n">
        <f aca="false">L7*0.5</f>
        <v>14500</v>
      </c>
      <c r="O7" s="67" t="n">
        <f aca="false">L7*0.05</f>
        <v>1450</v>
      </c>
      <c r="P7" s="67" t="n">
        <f aca="false">SUM(L7:O7)*0.1</f>
        <v>4930</v>
      </c>
      <c r="Q7" s="67" t="n">
        <f aca="false">IF(SUM(L7:O7)&gt;50000,3000,2000)</f>
        <v>2000</v>
      </c>
      <c r="R7" s="67" t="n">
        <f aca="false">SUM(L7:O7)-SUM(P7:Q7)</f>
        <v>42370</v>
      </c>
    </row>
    <row r="8" customFormat="false" ht="15" hidden="false" customHeight="false" outlineLevel="0" collapsed="false">
      <c r="A8" s="65" t="n">
        <f aca="false">'Employee Details'!A8</f>
        <v>5</v>
      </c>
      <c r="B8" s="65" t="str">
        <f aca="false">'Employee Details'!B8</f>
        <v>MW05</v>
      </c>
      <c r="C8" s="65" t="str">
        <f aca="false">'Employee Details'!C8</f>
        <v>Erum Rastogi</v>
      </c>
      <c r="D8" s="65" t="n">
        <f aca="false">'Employee Details'!D8</f>
        <v>37937</v>
      </c>
      <c r="E8" s="65" t="str">
        <f aca="false">'Employee Details'!E8</f>
        <v>Office Admin</v>
      </c>
      <c r="F8" s="65" t="str">
        <f aca="false">'Employee Details'!F8</f>
        <v>Marketing</v>
      </c>
      <c r="G8" s="65" t="str">
        <f aca="false">'Employee Details'!G8</f>
        <v>Mumbai</v>
      </c>
      <c r="H8" s="65" t="str">
        <f aca="false">'Employee Details'!H8</f>
        <v> Maharashtra</v>
      </c>
      <c r="I8" s="65" t="str">
        <f aca="false">'Employee Details'!I8</f>
        <v>Female</v>
      </c>
      <c r="J8" s="66" t="n">
        <f aca="false">(R8/$F$2)*($F$2-K8)</f>
        <v>20950</v>
      </c>
      <c r="K8" s="67" t="n">
        <f aca="false">RANDBETWEEN(0,10)</f>
        <v>0</v>
      </c>
      <c r="L8" s="67" t="n">
        <v>15000</v>
      </c>
      <c r="M8" s="67" t="n">
        <f aca="false">L8*0.15</f>
        <v>2250</v>
      </c>
      <c r="N8" s="67" t="n">
        <f aca="false">L8*0.5</f>
        <v>7500</v>
      </c>
      <c r="O8" s="67" t="n">
        <f aca="false">L8*0.05</f>
        <v>750</v>
      </c>
      <c r="P8" s="67" t="n">
        <f aca="false">SUM(L8:O8)*0.1</f>
        <v>2550</v>
      </c>
      <c r="Q8" s="67" t="n">
        <f aca="false">IF(SUM(L8:O8)&gt;50000,3000,2000)</f>
        <v>2000</v>
      </c>
      <c r="R8" s="67" t="n">
        <f aca="false">SUM(L8:O8)-SUM(P8:Q8)</f>
        <v>20950</v>
      </c>
    </row>
    <row r="9" customFormat="false" ht="15" hidden="false" customHeight="false" outlineLevel="0" collapsed="false">
      <c r="A9" s="65" t="n">
        <f aca="false">'Employee Details'!A9</f>
        <v>6</v>
      </c>
      <c r="B9" s="65" t="str">
        <f aca="false">'Employee Details'!B9</f>
        <v>MW06</v>
      </c>
      <c r="C9" s="65" t="str">
        <f aca="false">'Employee Details'!C9</f>
        <v>Farhan Patel</v>
      </c>
      <c r="D9" s="65" t="n">
        <f aca="false">'Employee Details'!D9</f>
        <v>41255</v>
      </c>
      <c r="E9" s="65" t="str">
        <f aca="false">'Employee Details'!E9</f>
        <v>Developer</v>
      </c>
      <c r="F9" s="65" t="str">
        <f aca="false">'Employee Details'!F9</f>
        <v>Finance</v>
      </c>
      <c r="G9" s="65" t="str">
        <f aca="false">'Employee Details'!G9</f>
        <v>Bhopal</v>
      </c>
      <c r="H9" s="65" t="str">
        <f aca="false">'Employee Details'!H9</f>
        <v> Madhya Pradesh</v>
      </c>
      <c r="I9" s="65" t="str">
        <f aca="false">'Employee Details'!I9</f>
        <v>Male</v>
      </c>
      <c r="J9" s="66" t="n">
        <f aca="false">(R9/$F$2)*($F$2-K9)</f>
        <v>21178.4516129032</v>
      </c>
      <c r="K9" s="67" t="n">
        <f aca="false">RANDBETWEEN(0,10)</f>
        <v>4</v>
      </c>
      <c r="L9" s="67" t="n">
        <v>17200</v>
      </c>
      <c r="M9" s="67" t="n">
        <f aca="false">L9*0.15</f>
        <v>2580</v>
      </c>
      <c r="N9" s="67" t="n">
        <f aca="false">L9*0.5</f>
        <v>8600</v>
      </c>
      <c r="O9" s="67" t="n">
        <f aca="false">L9*0.05</f>
        <v>860</v>
      </c>
      <c r="P9" s="67" t="n">
        <f aca="false">SUM(L9:O9)*0.1</f>
        <v>2924</v>
      </c>
      <c r="Q9" s="67" t="n">
        <f aca="false">IF(SUM(L9:O9)&gt;50000,3000,2000)</f>
        <v>2000</v>
      </c>
      <c r="R9" s="67" t="n">
        <f aca="false">SUM(L9:O9)-SUM(P9:Q9)</f>
        <v>24316</v>
      </c>
    </row>
    <row r="10" customFormat="false" ht="15" hidden="false" customHeight="false" outlineLevel="0" collapsed="false">
      <c r="A10" s="65" t="n">
        <f aca="false">'Employee Details'!A10</f>
        <v>7</v>
      </c>
      <c r="B10" s="65" t="str">
        <f aca="false">'Employee Details'!B10</f>
        <v>MW07</v>
      </c>
      <c r="C10" s="65" t="str">
        <f aca="false">'Employee Details'!C10</f>
        <v>Geet Sahu</v>
      </c>
      <c r="D10" s="65" t="n">
        <f aca="false">'Employee Details'!D10</f>
        <v>40461</v>
      </c>
      <c r="E10" s="65" t="str">
        <f aca="false">'Employee Details'!E10</f>
        <v>Sr. Accountant</v>
      </c>
      <c r="F10" s="65" t="str">
        <f aca="false">'Employee Details'!F10</f>
        <v>Marketing</v>
      </c>
      <c r="G10" s="65" t="str">
        <f aca="false">'Employee Details'!G10</f>
        <v>Mumbai</v>
      </c>
      <c r="H10" s="65" t="str">
        <f aca="false">'Employee Details'!H10</f>
        <v> Maharashtra</v>
      </c>
      <c r="I10" s="65" t="str">
        <f aca="false">'Employee Details'!I10</f>
        <v>Male</v>
      </c>
      <c r="J10" s="66" t="n">
        <f aca="false">(R10/$F$2)*($F$2-K10)</f>
        <v>20170.9032258065</v>
      </c>
      <c r="K10" s="67" t="n">
        <f aca="false">RANDBETWEEN(0,10)</f>
        <v>2</v>
      </c>
      <c r="L10" s="67" t="n">
        <v>15400</v>
      </c>
      <c r="M10" s="67" t="n">
        <f aca="false">L10*0.15</f>
        <v>2310</v>
      </c>
      <c r="N10" s="67" t="n">
        <f aca="false">L10*0.5</f>
        <v>7700</v>
      </c>
      <c r="O10" s="67" t="n">
        <f aca="false">L10*0.05</f>
        <v>770</v>
      </c>
      <c r="P10" s="67" t="n">
        <f aca="false">SUM(L10:O10)*0.1</f>
        <v>2618</v>
      </c>
      <c r="Q10" s="67" t="n">
        <f aca="false">IF(SUM(L10:O10)&gt;50000,3000,2000)</f>
        <v>2000</v>
      </c>
      <c r="R10" s="67" t="n">
        <f aca="false">SUM(L10:O10)-SUM(P10:Q10)</f>
        <v>21562</v>
      </c>
    </row>
    <row r="11" customFormat="false" ht="15" hidden="false" customHeight="false" outlineLevel="0" collapsed="false">
      <c r="A11" s="65" t="n">
        <f aca="false">'Employee Details'!A11</f>
        <v>8</v>
      </c>
      <c r="B11" s="65" t="str">
        <f aca="false">'Employee Details'!B11</f>
        <v>MW08</v>
      </c>
      <c r="C11" s="65" t="str">
        <f aca="false">'Employee Details'!C11</f>
        <v>Himesh Surya</v>
      </c>
      <c r="D11" s="65" t="n">
        <f aca="false">'Employee Details'!D11</f>
        <v>41255</v>
      </c>
      <c r="E11" s="65" t="str">
        <f aca="false">'Employee Details'!E11</f>
        <v>Jr. Accountant</v>
      </c>
      <c r="F11" s="65" t="str">
        <f aca="false">'Employee Details'!F11</f>
        <v>Marketing</v>
      </c>
      <c r="G11" s="65" t="str">
        <f aca="false">'Employee Details'!G11</f>
        <v>Kolkata</v>
      </c>
      <c r="H11" s="65" t="str">
        <f aca="false">'Employee Details'!H11</f>
        <v> West Bengal</v>
      </c>
      <c r="I11" s="65" t="str">
        <f aca="false">'Employee Details'!I11</f>
        <v>Male</v>
      </c>
      <c r="J11" s="66" t="n">
        <f aca="false">(R11/$F$2)*($F$2-K11)</f>
        <v>14561.0322580645</v>
      </c>
      <c r="K11" s="67" t="n">
        <f aca="false">RANDBETWEEN(0,10)</f>
        <v>7</v>
      </c>
      <c r="L11" s="67" t="n">
        <v>13600</v>
      </c>
      <c r="M11" s="67" t="n">
        <f aca="false">L11*0.15</f>
        <v>2040</v>
      </c>
      <c r="N11" s="67" t="n">
        <f aca="false">L11*0.5</f>
        <v>6800</v>
      </c>
      <c r="O11" s="67" t="n">
        <f aca="false">L11*0.05</f>
        <v>680</v>
      </c>
      <c r="P11" s="67" t="n">
        <f aca="false">SUM(L11:O11)*0.1</f>
        <v>2312</v>
      </c>
      <c r="Q11" s="67" t="n">
        <f aca="false">IF(SUM(L11:O11)&gt;50000,3000,2000)</f>
        <v>2000</v>
      </c>
      <c r="R11" s="67" t="n">
        <f aca="false">SUM(L11:O11)-SUM(P11:Q11)</f>
        <v>18808</v>
      </c>
    </row>
    <row r="12" customFormat="false" ht="15" hidden="false" customHeight="false" outlineLevel="0" collapsed="false">
      <c r="A12" s="65" t="n">
        <f aca="false">'Employee Details'!A12</f>
        <v>9</v>
      </c>
      <c r="B12" s="65" t="str">
        <f aca="false">'Employee Details'!B12</f>
        <v>MW09</v>
      </c>
      <c r="C12" s="65" t="str">
        <f aca="false">'Employee Details'!C12</f>
        <v>Supriya</v>
      </c>
      <c r="D12" s="65" t="n">
        <f aca="false">'Employee Details'!D12</f>
        <v>40461</v>
      </c>
      <c r="E12" s="65" t="str">
        <f aca="false">'Employee Details'!E12</f>
        <v>Developer</v>
      </c>
      <c r="F12" s="65" t="str">
        <f aca="false">'Employee Details'!F12</f>
        <v>HR</v>
      </c>
      <c r="G12" s="65" t="str">
        <f aca="false">'Employee Details'!G12</f>
        <v>Ahmedabad</v>
      </c>
      <c r="H12" s="65" t="str">
        <f aca="false">'Employee Details'!H12</f>
        <v> Gujarat</v>
      </c>
      <c r="I12" s="65" t="str">
        <f aca="false">'Employee Details'!I12</f>
        <v>Female</v>
      </c>
      <c r="J12" s="66" t="n">
        <f aca="false">(R12/$F$2)*($F$2-K12)</f>
        <v>11911.0322580645</v>
      </c>
      <c r="K12" s="67" t="n">
        <f aca="false">RANDBETWEEN(0,10)</f>
        <v>8</v>
      </c>
      <c r="L12" s="67" t="n">
        <v>11800</v>
      </c>
      <c r="M12" s="67" t="n">
        <f aca="false">L12*0.15</f>
        <v>1770</v>
      </c>
      <c r="N12" s="67" t="n">
        <f aca="false">L12*0.5</f>
        <v>5900</v>
      </c>
      <c r="O12" s="67" t="n">
        <f aca="false">L12*0.05</f>
        <v>590</v>
      </c>
      <c r="P12" s="67" t="n">
        <f aca="false">SUM(L12:O12)*0.1</f>
        <v>2006</v>
      </c>
      <c r="Q12" s="67" t="n">
        <f aca="false">IF(SUM(L12:O12)&gt;50000,3000,2000)</f>
        <v>2000</v>
      </c>
      <c r="R12" s="67" t="n">
        <f aca="false">SUM(L12:O12)-SUM(P12:Q12)</f>
        <v>16054</v>
      </c>
    </row>
    <row r="13" customFormat="false" ht="15" hidden="false" customHeight="false" outlineLevel="0" collapsed="false">
      <c r="A13" s="65" t="n">
        <f aca="false">'Employee Details'!A13</f>
        <v>10</v>
      </c>
      <c r="B13" s="65" t="str">
        <f aca="false">'Employee Details'!B13</f>
        <v>MW10</v>
      </c>
      <c r="C13" s="65" t="str">
        <f aca="false">'Employee Details'!C13</f>
        <v>Sharadhi</v>
      </c>
      <c r="D13" s="65" t="n">
        <f aca="false">'Employee Details'!D13</f>
        <v>40858</v>
      </c>
      <c r="E13" s="65" t="str">
        <f aca="false">'Employee Details'!E13</f>
        <v>Graphic Designer</v>
      </c>
      <c r="F13" s="65" t="str">
        <f aca="false">'Employee Details'!F13</f>
        <v>R&amp;D</v>
      </c>
      <c r="G13" s="65" t="str">
        <f aca="false">'Employee Details'!G13</f>
        <v>Kanpur</v>
      </c>
      <c r="H13" s="65" t="str">
        <f aca="false">'Employee Details'!H13</f>
        <v> Uttar Pradesh</v>
      </c>
      <c r="I13" s="65" t="str">
        <f aca="false">'Employee Details'!I13</f>
        <v>Female</v>
      </c>
      <c r="J13" s="66" t="n">
        <f aca="false">(R13/$F$2)*($F$2-K13)</f>
        <v>20911.935483871</v>
      </c>
      <c r="K13" s="67" t="n">
        <f aca="false">RANDBETWEEN(0,10)</f>
        <v>4</v>
      </c>
      <c r="L13" s="67" t="n">
        <v>17000</v>
      </c>
      <c r="M13" s="67" t="n">
        <f aca="false">L13*0.15</f>
        <v>2550</v>
      </c>
      <c r="N13" s="67" t="n">
        <f aca="false">L13*0.5</f>
        <v>8500</v>
      </c>
      <c r="O13" s="67" t="n">
        <f aca="false">L13*0.05</f>
        <v>850</v>
      </c>
      <c r="P13" s="67" t="n">
        <f aca="false">SUM(L13:O13)*0.1</f>
        <v>2890</v>
      </c>
      <c r="Q13" s="67" t="n">
        <f aca="false">IF(SUM(L13:O13)&gt;50000,3000,2000)</f>
        <v>2000</v>
      </c>
      <c r="R13" s="67" t="n">
        <f aca="false">SUM(L13:O13)-SUM(P13:Q13)</f>
        <v>24010</v>
      </c>
    </row>
    <row r="14" customFormat="false" ht="15" hidden="false" customHeight="false" outlineLevel="0" collapsed="false">
      <c r="A14" s="65" t="n">
        <f aca="false">'Employee Details'!A14</f>
        <v>11</v>
      </c>
      <c r="B14" s="65" t="str">
        <f aca="false">'Employee Details'!B14</f>
        <v>MW11</v>
      </c>
      <c r="C14" s="65" t="str">
        <f aca="false">'Employee Details'!C14</f>
        <v>Raghu</v>
      </c>
      <c r="D14" s="65" t="n">
        <f aca="false">'Employee Details'!D14</f>
        <v>40535</v>
      </c>
      <c r="E14" s="65" t="str">
        <f aca="false">'Employee Details'!E14</f>
        <v>Sr. Developer</v>
      </c>
      <c r="F14" s="65" t="str">
        <f aca="false">'Employee Details'!F14</f>
        <v>Development</v>
      </c>
      <c r="G14" s="65" t="str">
        <f aca="false">'Employee Details'!G14</f>
        <v>Surat</v>
      </c>
      <c r="H14" s="65" t="str">
        <f aca="false">'Employee Details'!H14</f>
        <v> Gujarat</v>
      </c>
      <c r="I14" s="65" t="str">
        <f aca="false">'Employee Details'!I14</f>
        <v>Male</v>
      </c>
      <c r="J14" s="66" t="n">
        <f aca="false">(R14/$F$2)*($F$2-K14)</f>
        <v>22468.3870967742</v>
      </c>
      <c r="K14" s="67" t="n">
        <f aca="false">RANDBETWEEN(0,10)</f>
        <v>9</v>
      </c>
      <c r="L14" s="67" t="n">
        <v>22000</v>
      </c>
      <c r="M14" s="67" t="n">
        <f aca="false">L14*0.15</f>
        <v>3300</v>
      </c>
      <c r="N14" s="67" t="n">
        <f aca="false">L14*0.5</f>
        <v>11000</v>
      </c>
      <c r="O14" s="67" t="n">
        <f aca="false">L14*0.05</f>
        <v>1100</v>
      </c>
      <c r="P14" s="67" t="n">
        <f aca="false">SUM(L14:O14)*0.1</f>
        <v>3740</v>
      </c>
      <c r="Q14" s="67" t="n">
        <f aca="false">IF(SUM(L14:O14)&gt;50000,3000,2000)</f>
        <v>2000</v>
      </c>
      <c r="R14" s="67" t="n">
        <f aca="false">SUM(L14:O14)-SUM(P14:Q14)</f>
        <v>31660</v>
      </c>
    </row>
    <row r="15" customFormat="false" ht="15" hidden="false" customHeight="false" outlineLevel="0" collapsed="false">
      <c r="A15" s="65" t="n">
        <f aca="false">'Employee Details'!A15</f>
        <v>12</v>
      </c>
      <c r="B15" s="65" t="str">
        <f aca="false">'Employee Details'!B15</f>
        <v>MW12</v>
      </c>
      <c r="C15" s="65" t="str">
        <f aca="false">'Employee Details'!C15</f>
        <v>Indira</v>
      </c>
      <c r="D15" s="65" t="n">
        <f aca="false">'Employee Details'!D15</f>
        <v>37937</v>
      </c>
      <c r="E15" s="65" t="str">
        <f aca="false">'Employee Details'!E15</f>
        <v>Graphic Designer</v>
      </c>
      <c r="F15" s="65" t="str">
        <f aca="false">'Employee Details'!F15</f>
        <v>Quality Control</v>
      </c>
      <c r="G15" s="65" t="str">
        <f aca="false">'Employee Details'!G15</f>
        <v>Thane</v>
      </c>
      <c r="H15" s="65" t="str">
        <f aca="false">'Employee Details'!H15</f>
        <v> Maharashtra</v>
      </c>
      <c r="I15" s="65" t="str">
        <f aca="false">'Employee Details'!I15</f>
        <v>Female</v>
      </c>
      <c r="J15" s="66" t="n">
        <f aca="false">(R15/$F$2)*($F$2-K15)</f>
        <v>25760</v>
      </c>
      <c r="K15" s="67" t="n">
        <f aca="false">RANDBETWEEN(0,10)</f>
        <v>8</v>
      </c>
      <c r="L15" s="67" t="n">
        <v>24000</v>
      </c>
      <c r="M15" s="67" t="n">
        <f aca="false">L15*0.15</f>
        <v>3600</v>
      </c>
      <c r="N15" s="67" t="n">
        <f aca="false">L15*0.5</f>
        <v>12000</v>
      </c>
      <c r="O15" s="67" t="n">
        <f aca="false">L15*0.05</f>
        <v>1200</v>
      </c>
      <c r="P15" s="67" t="n">
        <f aca="false">SUM(L15:O15)*0.1</f>
        <v>4080</v>
      </c>
      <c r="Q15" s="67" t="n">
        <f aca="false">IF(SUM(L15:O15)&gt;50000,3000,2000)</f>
        <v>2000</v>
      </c>
      <c r="R15" s="67" t="n">
        <f aca="false">SUM(L15:O15)-SUM(P15:Q15)</f>
        <v>34720</v>
      </c>
    </row>
    <row r="16" customFormat="false" ht="15" hidden="false" customHeight="false" outlineLevel="0" collapsed="false">
      <c r="A16" s="65" t="n">
        <f aca="false">'Employee Details'!A16</f>
        <v>13</v>
      </c>
      <c r="B16" s="65" t="str">
        <f aca="false">'Employee Details'!B16</f>
        <v>MW13</v>
      </c>
      <c r="C16" s="65" t="str">
        <f aca="false">'Employee Details'!C16</f>
        <v>Shane</v>
      </c>
      <c r="D16" s="65" t="n">
        <f aca="false">'Employee Details'!D16</f>
        <v>41255</v>
      </c>
      <c r="E16" s="65" t="str">
        <f aca="false">'Employee Details'!E16</f>
        <v>Office Admin</v>
      </c>
      <c r="F16" s="65" t="str">
        <f aca="false">'Employee Details'!F16</f>
        <v>R&amp;D</v>
      </c>
      <c r="G16" s="65" t="str">
        <f aca="false">'Employee Details'!G16</f>
        <v>Udupi</v>
      </c>
      <c r="H16" s="65" t="str">
        <f aca="false">'Employee Details'!H16</f>
        <v> Karnataka</v>
      </c>
      <c r="I16" s="65" t="str">
        <f aca="false">'Employee Details'!I16</f>
        <v>Male</v>
      </c>
      <c r="J16" s="66" t="n">
        <f aca="false">(R16/$F$2)*($F$2-K16)</f>
        <v>42994.8387096774</v>
      </c>
      <c r="K16" s="67" t="n">
        <f aca="false">RANDBETWEEN(0,10)</f>
        <v>2</v>
      </c>
      <c r="L16" s="67" t="n">
        <v>32000</v>
      </c>
      <c r="M16" s="67" t="n">
        <f aca="false">L16*0.15</f>
        <v>4800</v>
      </c>
      <c r="N16" s="67" t="n">
        <f aca="false">L16*0.5</f>
        <v>16000</v>
      </c>
      <c r="O16" s="67" t="n">
        <f aca="false">L16*0.05</f>
        <v>1600</v>
      </c>
      <c r="P16" s="67" t="n">
        <f aca="false">SUM(L16:O16)*0.1</f>
        <v>5440</v>
      </c>
      <c r="Q16" s="67" t="n">
        <f aca="false">IF(SUM(L16:O16)&gt;50000,3000,2000)</f>
        <v>3000</v>
      </c>
      <c r="R16" s="67" t="n">
        <f aca="false">SUM(L16:O16)-SUM(P16:Q16)</f>
        <v>45960</v>
      </c>
    </row>
    <row r="17" customFormat="false" ht="15" hidden="false" customHeight="false" outlineLevel="0" collapsed="false">
      <c r="A17" s="65" t="n">
        <f aca="false">'Employee Details'!A17</f>
        <v>14</v>
      </c>
      <c r="B17" s="65" t="str">
        <f aca="false">'Employee Details'!B17</f>
        <v>MW14</v>
      </c>
      <c r="C17" s="65" t="str">
        <f aca="false">'Employee Details'!C17</f>
        <v>Imran Abha</v>
      </c>
      <c r="D17" s="65" t="n">
        <f aca="false">'Employee Details'!D17</f>
        <v>40461</v>
      </c>
      <c r="E17" s="65" t="str">
        <f aca="false">'Employee Details'!E17</f>
        <v>Graphic Designer</v>
      </c>
      <c r="F17" s="65" t="str">
        <f aca="false">'Employee Details'!F17</f>
        <v>Administration</v>
      </c>
      <c r="G17" s="65" t="str">
        <f aca="false">'Employee Details'!G17</f>
        <v>Chennai</v>
      </c>
      <c r="H17" s="65" t="str">
        <f aca="false">'Employee Details'!H17</f>
        <v> Tamil Nadu</v>
      </c>
      <c r="I17" s="65" t="str">
        <f aca="false">'Employee Details'!I17</f>
        <v>Male</v>
      </c>
      <c r="J17" s="66" t="n">
        <f aca="false">(R17/$F$2)*($F$2-K17)</f>
        <v>19892.4193548387</v>
      </c>
      <c r="K17" s="67" t="n">
        <f aca="false">RANDBETWEEN(0,10)</f>
        <v>10</v>
      </c>
      <c r="L17" s="67" t="n">
        <v>20500</v>
      </c>
      <c r="M17" s="67" t="n">
        <f aca="false">L17*0.15</f>
        <v>3075</v>
      </c>
      <c r="N17" s="67" t="n">
        <f aca="false">L17*0.5</f>
        <v>10250</v>
      </c>
      <c r="O17" s="67" t="n">
        <f aca="false">L17*0.05</f>
        <v>1025</v>
      </c>
      <c r="P17" s="67" t="n">
        <f aca="false">SUM(L17:O17)*0.1</f>
        <v>3485</v>
      </c>
      <c r="Q17" s="67" t="n">
        <f aca="false">IF(SUM(L17:O17)&gt;50000,3000,2000)</f>
        <v>2000</v>
      </c>
      <c r="R17" s="67" t="n">
        <f aca="false">SUM(L17:O17)-SUM(P17:Q17)</f>
        <v>29365</v>
      </c>
    </row>
    <row r="18" customFormat="false" ht="15" hidden="false" customHeight="false" outlineLevel="0" collapsed="false">
      <c r="A18" s="65" t="n">
        <f aca="false">'Employee Details'!A18</f>
        <v>15</v>
      </c>
      <c r="B18" s="65" t="str">
        <f aca="false">'Employee Details'!B18</f>
        <v>MW15</v>
      </c>
      <c r="C18" s="65" t="str">
        <f aca="false">'Employee Details'!C18</f>
        <v>Jitendra Pande</v>
      </c>
      <c r="D18" s="65" t="n">
        <f aca="false">'Employee Details'!D18</f>
        <v>41255</v>
      </c>
      <c r="E18" s="65" t="str">
        <f aca="false">'Employee Details'!E18</f>
        <v>HR Head</v>
      </c>
      <c r="F18" s="65" t="str">
        <f aca="false">'Employee Details'!F18</f>
        <v>HR</v>
      </c>
      <c r="G18" s="65" t="str">
        <f aca="false">'Employee Details'!G18</f>
        <v>Bangalore</v>
      </c>
      <c r="H18" s="65" t="str">
        <f aca="false">'Employee Details'!H18</f>
        <v> Karnataka</v>
      </c>
      <c r="I18" s="65" t="str">
        <f aca="false">'Employee Details'!I18</f>
        <v>Male</v>
      </c>
      <c r="J18" s="66" t="n">
        <f aca="false">(R18/$F$2)*($F$2-K18)</f>
        <v>30433.5483870968</v>
      </c>
      <c r="K18" s="67" t="n">
        <f aca="false">RANDBETWEEN(0,10)</f>
        <v>7</v>
      </c>
      <c r="L18" s="67" t="n">
        <v>27000</v>
      </c>
      <c r="M18" s="67" t="n">
        <f aca="false">L18*0.15</f>
        <v>4050</v>
      </c>
      <c r="N18" s="67" t="n">
        <f aca="false">L18*0.5</f>
        <v>13500</v>
      </c>
      <c r="O18" s="67" t="n">
        <f aca="false">L18*0.05</f>
        <v>1350</v>
      </c>
      <c r="P18" s="67" t="n">
        <f aca="false">SUM(L18:O18)*0.1</f>
        <v>4590</v>
      </c>
      <c r="Q18" s="67" t="n">
        <f aca="false">IF(SUM(L18:O18)&gt;50000,3000,2000)</f>
        <v>2000</v>
      </c>
      <c r="R18" s="67" t="n">
        <f aca="false">SUM(L18:O18)-SUM(P18:Q18)</f>
        <v>39310</v>
      </c>
    </row>
    <row r="19" customFormat="false" ht="15" hidden="false" customHeight="false" outlineLevel="0" collapsed="false">
      <c r="A19" s="65" t="n">
        <f aca="false">'Employee Details'!A19</f>
        <v>16</v>
      </c>
      <c r="B19" s="65" t="str">
        <f aca="false">'Employee Details'!B19</f>
        <v>MW16</v>
      </c>
      <c r="C19" s="65" t="str">
        <f aca="false">'Employee Details'!C19</f>
        <v>Kailash Rane</v>
      </c>
      <c r="D19" s="65" t="n">
        <f aca="false">'Employee Details'!D19</f>
        <v>40461</v>
      </c>
      <c r="E19" s="65" t="str">
        <f aca="false">'Employee Details'!E19</f>
        <v>Manager</v>
      </c>
      <c r="F19" s="65" t="str">
        <f aca="false">'Employee Details'!F19</f>
        <v>Finance</v>
      </c>
      <c r="G19" s="65" t="str">
        <f aca="false">'Employee Details'!G19</f>
        <v>Hyderabad</v>
      </c>
      <c r="H19" s="65" t="str">
        <f aca="false">'Employee Details'!H19</f>
        <v> Telangana</v>
      </c>
      <c r="I19" s="65" t="str">
        <f aca="false">'Employee Details'!I19</f>
        <v>Male</v>
      </c>
      <c r="J19" s="66" t="n">
        <f aca="false">(R19/$F$2)*($F$2-K19)</f>
        <v>27070</v>
      </c>
      <c r="K19" s="67" t="n">
        <f aca="false">RANDBETWEEN(0,10)</f>
        <v>0</v>
      </c>
      <c r="L19" s="67" t="n">
        <v>19000</v>
      </c>
      <c r="M19" s="67" t="n">
        <f aca="false">L19*0.15</f>
        <v>2850</v>
      </c>
      <c r="N19" s="67" t="n">
        <f aca="false">L19*0.5</f>
        <v>9500</v>
      </c>
      <c r="O19" s="67" t="n">
        <f aca="false">L19*0.05</f>
        <v>950</v>
      </c>
      <c r="P19" s="67" t="n">
        <f aca="false">SUM(L19:O19)*0.1</f>
        <v>3230</v>
      </c>
      <c r="Q19" s="67" t="n">
        <f aca="false">IF(SUM(L19:O19)&gt;50000,3000,2000)</f>
        <v>2000</v>
      </c>
      <c r="R19" s="67" t="n">
        <f aca="false">SUM(L19:O19)-SUM(P19:Q19)</f>
        <v>27070</v>
      </c>
    </row>
    <row r="20" customFormat="false" ht="15" hidden="false" customHeight="false" outlineLevel="0" collapsed="false">
      <c r="A20" s="65" t="n">
        <f aca="false">'Employee Details'!A20</f>
        <v>17</v>
      </c>
      <c r="B20" s="65" t="str">
        <f aca="false">'Employee Details'!B20</f>
        <v>MW17</v>
      </c>
      <c r="C20" s="65" t="str">
        <f aca="false">'Employee Details'!C20</f>
        <v>Luv Patel</v>
      </c>
      <c r="D20" s="65" t="n">
        <f aca="false">'Employee Details'!D20</f>
        <v>40858</v>
      </c>
      <c r="E20" s="65" t="str">
        <f aca="false">'Employee Details'!E20</f>
        <v>Delivery Boy</v>
      </c>
      <c r="F20" s="65" t="str">
        <f aca="false">'Employee Details'!F20</f>
        <v>Development</v>
      </c>
      <c r="G20" s="65" t="str">
        <f aca="false">'Employee Details'!G20</f>
        <v>Pune</v>
      </c>
      <c r="H20" s="65" t="str">
        <f aca="false">'Employee Details'!H20</f>
        <v> Maharashtra</v>
      </c>
      <c r="I20" s="65" t="str">
        <f aca="false">'Employee Details'!I20</f>
        <v>Male</v>
      </c>
      <c r="J20" s="66" t="n">
        <f aca="false">(R20/$F$2)*($F$2-K20)</f>
        <v>18125.1612903226</v>
      </c>
      <c r="K20" s="67" t="n">
        <f aca="false">RANDBETWEEN(0,10)</f>
        <v>9</v>
      </c>
      <c r="L20" s="67" t="n">
        <v>18000</v>
      </c>
      <c r="M20" s="67" t="n">
        <f aca="false">L20*0.15</f>
        <v>2700</v>
      </c>
      <c r="N20" s="67" t="n">
        <f aca="false">L20*0.5</f>
        <v>9000</v>
      </c>
      <c r="O20" s="67" t="n">
        <f aca="false">L20*0.05</f>
        <v>900</v>
      </c>
      <c r="P20" s="67" t="n">
        <f aca="false">SUM(L20:O20)*0.1</f>
        <v>3060</v>
      </c>
      <c r="Q20" s="67" t="n">
        <f aca="false">IF(SUM(L20:O20)&gt;50000,3000,2000)</f>
        <v>2000</v>
      </c>
      <c r="R20" s="67" t="n">
        <f aca="false">SUM(L20:O20)-SUM(P20:Q20)</f>
        <v>25540</v>
      </c>
    </row>
    <row r="21" customFormat="false" ht="15" hidden="false" customHeight="false" outlineLevel="0" collapsed="false">
      <c r="A21" s="65" t="n">
        <f aca="false">'Employee Details'!A21</f>
        <v>18</v>
      </c>
      <c r="B21" s="65" t="str">
        <f aca="false">'Employee Details'!B21</f>
        <v>MW18</v>
      </c>
      <c r="C21" s="65" t="str">
        <f aca="false">'Employee Details'!C21</f>
        <v>Manoj Bhide</v>
      </c>
      <c r="D21" s="65" t="n">
        <f aca="false">'Employee Details'!D21</f>
        <v>40535</v>
      </c>
      <c r="E21" s="65" t="str">
        <f aca="false">'Employee Details'!E21</f>
        <v>Peon</v>
      </c>
      <c r="F21" s="65" t="str">
        <f aca="false">'Employee Details'!F21</f>
        <v>Quality Control</v>
      </c>
      <c r="G21" s="65" t="str">
        <f aca="false">'Employee Details'!G21</f>
        <v>Ahmedabad</v>
      </c>
      <c r="H21" s="65" t="str">
        <f aca="false">'Employee Details'!H21</f>
        <v> Gujarat</v>
      </c>
      <c r="I21" s="65" t="str">
        <f aca="false">'Employee Details'!I21</f>
        <v>Male</v>
      </c>
      <c r="J21" s="66" t="n">
        <f aca="false">(R21/$F$2)*($F$2-K21)</f>
        <v>60764.5161290323</v>
      </c>
      <c r="K21" s="67" t="n">
        <f aca="false">RANDBETWEEN(0,10)</f>
        <v>1</v>
      </c>
      <c r="L21" s="67" t="n">
        <v>43000</v>
      </c>
      <c r="M21" s="67" t="n">
        <f aca="false">L21*0.15</f>
        <v>6450</v>
      </c>
      <c r="N21" s="67" t="n">
        <f aca="false">L21*0.5</f>
        <v>21500</v>
      </c>
      <c r="O21" s="67" t="n">
        <f aca="false">L21*0.05</f>
        <v>2150</v>
      </c>
      <c r="P21" s="67" t="n">
        <f aca="false">SUM(L21:O21)*0.1</f>
        <v>7310</v>
      </c>
      <c r="Q21" s="67" t="n">
        <f aca="false">IF(SUM(L21:O21)&gt;50000,3000,2000)</f>
        <v>3000</v>
      </c>
      <c r="R21" s="67" t="n">
        <f aca="false">SUM(L21:O21)-SUM(P21:Q21)</f>
        <v>62790</v>
      </c>
    </row>
    <row r="22" customFormat="false" ht="15" hidden="false" customHeight="false" outlineLevel="0" collapsed="false">
      <c r="A22" s="65" t="n">
        <f aca="false">'Employee Details'!A22</f>
        <v>19</v>
      </c>
      <c r="B22" s="65" t="str">
        <f aca="false">'Employee Details'!B22</f>
        <v>MW19</v>
      </c>
      <c r="C22" s="65" t="str">
        <f aca="false">'Employee Details'!C22</f>
        <v>Nancy Pastor</v>
      </c>
      <c r="D22" s="65" t="n">
        <f aca="false">'Employee Details'!D22</f>
        <v>37937</v>
      </c>
      <c r="E22" s="65" t="str">
        <f aca="false">'Employee Details'!E22</f>
        <v>Graphic Designer</v>
      </c>
      <c r="F22" s="65" t="str">
        <f aca="false">'Employee Details'!F22</f>
        <v>R&amp;D</v>
      </c>
      <c r="G22" s="65" t="str">
        <f aca="false">'Employee Details'!G22</f>
        <v>Surat</v>
      </c>
      <c r="H22" s="65" t="str">
        <f aca="false">'Employee Details'!H22</f>
        <v> Gujarat</v>
      </c>
      <c r="I22" s="65" t="str">
        <f aca="false">'Employee Details'!I22</f>
        <v>Female</v>
      </c>
      <c r="J22" s="66" t="n">
        <f aca="false">(R22/$F$2)*($F$2-K22)</f>
        <v>53936.1290322581</v>
      </c>
      <c r="K22" s="67" t="n">
        <f aca="false">RANDBETWEEN(0,10)</f>
        <v>10</v>
      </c>
      <c r="L22" s="67" t="n">
        <v>54000</v>
      </c>
      <c r="M22" s="67" t="n">
        <f aca="false">L22*0.15</f>
        <v>8100</v>
      </c>
      <c r="N22" s="67" t="n">
        <f aca="false">L22*0.5</f>
        <v>27000</v>
      </c>
      <c r="O22" s="67" t="n">
        <f aca="false">L22*0.05</f>
        <v>2700</v>
      </c>
      <c r="P22" s="67" t="n">
        <f aca="false">SUM(L22:O22)*0.1</f>
        <v>9180</v>
      </c>
      <c r="Q22" s="67" t="n">
        <f aca="false">IF(SUM(L22:O22)&gt;50000,3000,2000)</f>
        <v>3000</v>
      </c>
      <c r="R22" s="67" t="n">
        <f aca="false">SUM(L22:O22)-SUM(P22:Q22)</f>
        <v>79620</v>
      </c>
    </row>
    <row r="23" customFormat="false" ht="15" hidden="false" customHeight="false" outlineLevel="0" collapsed="false">
      <c r="A23" s="65" t="n">
        <f aca="false">'Employee Details'!A23</f>
        <v>20</v>
      </c>
      <c r="B23" s="65" t="str">
        <f aca="false">'Employee Details'!B23</f>
        <v>MW20</v>
      </c>
      <c r="C23" s="65" t="str">
        <f aca="false">'Employee Details'!C23</f>
        <v>Omar Shaikh</v>
      </c>
      <c r="D23" s="65" t="n">
        <f aca="false">'Employee Details'!D23</f>
        <v>41255</v>
      </c>
      <c r="E23" s="65" t="str">
        <f aca="false">'Employee Details'!E23</f>
        <v>Sr. Developer</v>
      </c>
      <c r="F23" s="65" t="str">
        <f aca="false">'Employee Details'!F23</f>
        <v>Finance</v>
      </c>
      <c r="G23" s="65" t="str">
        <f aca="false">'Employee Details'!G23</f>
        <v>Jaipur</v>
      </c>
      <c r="H23" s="65" t="str">
        <f aca="false">'Employee Details'!H23</f>
        <v> Rajasthan</v>
      </c>
      <c r="I23" s="65" t="str">
        <f aca="false">'Employee Details'!I23</f>
        <v>Male</v>
      </c>
      <c r="J23" s="66" t="n">
        <f aca="false">(R23/$F$2)*($F$2-K23)</f>
        <v>50151.2903225806</v>
      </c>
      <c r="K23" s="67" t="n">
        <f aca="false">RANDBETWEEN(0,10)</f>
        <v>2</v>
      </c>
      <c r="L23" s="67" t="n">
        <v>37000</v>
      </c>
      <c r="M23" s="67" t="n">
        <f aca="false">L23*0.15</f>
        <v>5550</v>
      </c>
      <c r="N23" s="67" t="n">
        <f aca="false">L23*0.5</f>
        <v>18500</v>
      </c>
      <c r="O23" s="67" t="n">
        <f aca="false">L23*0.05</f>
        <v>1850</v>
      </c>
      <c r="P23" s="67" t="n">
        <f aca="false">SUM(L23:O23)*0.1</f>
        <v>6290</v>
      </c>
      <c r="Q23" s="67" t="n">
        <f aca="false">IF(SUM(L23:O23)&gt;50000,3000,2000)</f>
        <v>3000</v>
      </c>
      <c r="R23" s="67" t="n">
        <f aca="false">SUM(L23:O23)-SUM(P23:Q23)</f>
        <v>53610</v>
      </c>
    </row>
    <row r="24" customFormat="false" ht="15" hidden="false" customHeight="false" outlineLevel="0" collapsed="false">
      <c r="A24" s="65" t="n">
        <f aca="false">'Employee Details'!A24</f>
        <v>21</v>
      </c>
      <c r="B24" s="65" t="str">
        <f aca="false">'Employee Details'!B24</f>
        <v>MW21</v>
      </c>
      <c r="C24" s="65" t="str">
        <f aca="false">'Employee Details'!C24</f>
        <v>Preetam Chavla</v>
      </c>
      <c r="D24" s="65" t="n">
        <f aca="false">'Employee Details'!D24</f>
        <v>40461</v>
      </c>
      <c r="E24" s="65" t="str">
        <f aca="false">'Employee Details'!E24</f>
        <v>Developer</v>
      </c>
      <c r="F24" s="65" t="str">
        <f aca="false">'Employee Details'!F24</f>
        <v>Sales</v>
      </c>
      <c r="G24" s="65" t="str">
        <f aca="false">'Employee Details'!G24</f>
        <v>Lucknow</v>
      </c>
      <c r="H24" s="65" t="str">
        <f aca="false">'Employee Details'!H24</f>
        <v> Uttar Pradesh</v>
      </c>
      <c r="I24" s="65" t="str">
        <f aca="false">'Employee Details'!I24</f>
        <v>Male</v>
      </c>
      <c r="J24" s="66" t="n">
        <f aca="false">(R24/$F$2)*($F$2-K24)</f>
        <v>29617.4193548387</v>
      </c>
      <c r="K24" s="67" t="n">
        <f aca="false">RANDBETWEEN(0,10)</f>
        <v>2</v>
      </c>
      <c r="L24" s="67" t="n">
        <v>22000</v>
      </c>
      <c r="M24" s="67" t="n">
        <f aca="false">L24*0.15</f>
        <v>3300</v>
      </c>
      <c r="N24" s="67" t="n">
        <f aca="false">L24*0.5</f>
        <v>11000</v>
      </c>
      <c r="O24" s="67" t="n">
        <f aca="false">L24*0.05</f>
        <v>1100</v>
      </c>
      <c r="P24" s="67" t="n">
        <f aca="false">SUM(L24:O24)*0.1</f>
        <v>3740</v>
      </c>
      <c r="Q24" s="67" t="n">
        <f aca="false">IF(SUM(L24:O24)&gt;50000,3000,2000)</f>
        <v>2000</v>
      </c>
      <c r="R24" s="67" t="n">
        <f aca="false">SUM(L24:O24)-SUM(P24:Q24)</f>
        <v>31660</v>
      </c>
    </row>
    <row r="25" customFormat="false" ht="15" hidden="false" customHeight="false" outlineLevel="0" collapsed="false">
      <c r="A25" s="65" t="n">
        <f aca="false">'Employee Details'!A25</f>
        <v>22</v>
      </c>
      <c r="B25" s="65" t="str">
        <f aca="false">'Employee Details'!B25</f>
        <v>MW22</v>
      </c>
      <c r="C25" s="65" t="str">
        <f aca="false">'Employee Details'!C25</f>
        <v>Ram Vihaan</v>
      </c>
      <c r="D25" s="65" t="n">
        <f aca="false">'Employee Details'!D25</f>
        <v>41255</v>
      </c>
      <c r="E25" s="65" t="str">
        <f aca="false">'Employee Details'!E25</f>
        <v>Graphic Designer</v>
      </c>
      <c r="F25" s="65" t="str">
        <f aca="false">'Employee Details'!F25</f>
        <v>Marketing</v>
      </c>
      <c r="G25" s="65" t="str">
        <f aca="false">'Employee Details'!G25</f>
        <v>Kanpur</v>
      </c>
      <c r="H25" s="65" t="str">
        <f aca="false">'Employee Details'!H25</f>
        <v> Uttar Pradesh</v>
      </c>
      <c r="I25" s="65" t="str">
        <f aca="false">'Employee Details'!I25</f>
        <v>Male</v>
      </c>
      <c r="J25" s="66" t="n">
        <f aca="false">(R25/$F$2)*($F$2-K25)</f>
        <v>19579.3548387097</v>
      </c>
      <c r="K25" s="67" t="n">
        <f aca="false">RANDBETWEEN(0,10)</f>
        <v>4</v>
      </c>
      <c r="L25" s="67" t="n">
        <v>16000</v>
      </c>
      <c r="M25" s="67" t="n">
        <f aca="false">L25*0.15</f>
        <v>2400</v>
      </c>
      <c r="N25" s="67" t="n">
        <f aca="false">L25*0.5</f>
        <v>8000</v>
      </c>
      <c r="O25" s="67" t="n">
        <f aca="false">L25*0.05</f>
        <v>800</v>
      </c>
      <c r="P25" s="67" t="n">
        <f aca="false">SUM(L25:O25)*0.1</f>
        <v>2720</v>
      </c>
      <c r="Q25" s="67" t="n">
        <f aca="false">IF(SUM(L25:O25)&gt;50000,3000,2000)</f>
        <v>2000</v>
      </c>
      <c r="R25" s="67" t="n">
        <f aca="false">SUM(L25:O25)-SUM(P25:Q25)</f>
        <v>22480</v>
      </c>
    </row>
    <row r="26" customFormat="false" ht="15" hidden="false" customHeight="false" outlineLevel="0" collapsed="false">
      <c r="A26" s="65" t="n">
        <f aca="false">'Employee Details'!A26</f>
        <v>23</v>
      </c>
      <c r="B26" s="65" t="str">
        <f aca="false">'Employee Details'!B26</f>
        <v>MW23</v>
      </c>
      <c r="C26" s="65" t="str">
        <f aca="false">'Employee Details'!C26</f>
        <v>Sunil Upadhay</v>
      </c>
      <c r="D26" s="65" t="n">
        <f aca="false">'Employee Details'!D26</f>
        <v>40461</v>
      </c>
      <c r="E26" s="65" t="str">
        <f aca="false">'Employee Details'!E26</f>
        <v>Developer</v>
      </c>
      <c r="F26" s="65" t="str">
        <f aca="false">'Employee Details'!F26</f>
        <v>Administration</v>
      </c>
      <c r="G26" s="65" t="str">
        <f aca="false">'Employee Details'!G26</f>
        <v>Nagpur</v>
      </c>
      <c r="H26" s="65" t="str">
        <f aca="false">'Employee Details'!H26</f>
        <v> Maharashtra</v>
      </c>
      <c r="I26" s="65" t="str">
        <f aca="false">'Employee Details'!I26</f>
        <v>Male</v>
      </c>
      <c r="J26" s="66" t="n">
        <f aca="false">(R26/$F$2)*($F$2-K26)</f>
        <v>27070</v>
      </c>
      <c r="K26" s="67" t="n">
        <f aca="false">RANDBETWEEN(0,10)</f>
        <v>0</v>
      </c>
      <c r="L26" s="67" t="n">
        <v>19000</v>
      </c>
      <c r="M26" s="67" t="n">
        <f aca="false">L26*0.15</f>
        <v>2850</v>
      </c>
      <c r="N26" s="67" t="n">
        <f aca="false">L26*0.5</f>
        <v>9500</v>
      </c>
      <c r="O26" s="67" t="n">
        <f aca="false">L26*0.05</f>
        <v>950</v>
      </c>
      <c r="P26" s="67" t="n">
        <f aca="false">SUM(L26:O26)*0.1</f>
        <v>3230</v>
      </c>
      <c r="Q26" s="67" t="n">
        <f aca="false">IF(SUM(L26:O26)&gt;50000,3000,2000)</f>
        <v>2000</v>
      </c>
      <c r="R26" s="67" t="n">
        <f aca="false">SUM(L26:O26)-SUM(P26:Q26)</f>
        <v>27070</v>
      </c>
    </row>
    <row r="27" customFormat="false" ht="15" hidden="false" customHeight="false" outlineLevel="0" collapsed="false">
      <c r="A27" s="65" t="n">
        <f aca="false">'Employee Details'!A27</f>
        <v>24</v>
      </c>
      <c r="B27" s="65" t="str">
        <f aca="false">'Employee Details'!B27</f>
        <v>MW24</v>
      </c>
      <c r="C27" s="65" t="str">
        <f aca="false">'Employee Details'!C27</f>
        <v>Tirth Chobe</v>
      </c>
      <c r="D27" s="65" t="n">
        <f aca="false">'Employee Details'!D27</f>
        <v>40858</v>
      </c>
      <c r="E27" s="65" t="str">
        <f aca="false">'Employee Details'!E27</f>
        <v>Developer</v>
      </c>
      <c r="F27" s="65" t="str">
        <f aca="false">'Employee Details'!F27</f>
        <v>HR</v>
      </c>
      <c r="G27" s="65" t="str">
        <f aca="false">'Employee Details'!G27</f>
        <v>Indore</v>
      </c>
      <c r="H27" s="65" t="str">
        <f aca="false">'Employee Details'!H27</f>
        <v> Madhya Pradesh</v>
      </c>
      <c r="I27" s="65" t="str">
        <f aca="false">'Employee Details'!I27</f>
        <v>Male</v>
      </c>
      <c r="J27" s="66" t="n">
        <f aca="false">(R27/$F$2)*($F$2-K27)</f>
        <v>26242.2580645161</v>
      </c>
      <c r="K27" s="67" t="n">
        <f aca="false">RANDBETWEEN(0,10)</f>
        <v>4</v>
      </c>
      <c r="L27" s="67" t="n">
        <v>21000</v>
      </c>
      <c r="M27" s="67" t="n">
        <f aca="false">L27*0.15</f>
        <v>3150</v>
      </c>
      <c r="N27" s="67" t="n">
        <f aca="false">L27*0.5</f>
        <v>10500</v>
      </c>
      <c r="O27" s="67" t="n">
        <f aca="false">L27*0.05</f>
        <v>1050</v>
      </c>
      <c r="P27" s="67" t="n">
        <f aca="false">SUM(L27:O27)*0.1</f>
        <v>3570</v>
      </c>
      <c r="Q27" s="67" t="n">
        <f aca="false">IF(SUM(L27:O27)&gt;50000,3000,2000)</f>
        <v>2000</v>
      </c>
      <c r="R27" s="67" t="n">
        <f aca="false">SUM(L27:O27)-SUM(P27:Q27)</f>
        <v>30130</v>
      </c>
    </row>
    <row r="28" customFormat="false" ht="15" hidden="false" customHeight="false" outlineLevel="0" collapsed="false">
      <c r="A28" s="65" t="n">
        <f aca="false">'Employee Details'!A28</f>
        <v>25</v>
      </c>
      <c r="B28" s="65" t="str">
        <f aca="false">'Employee Details'!B28</f>
        <v>MW25</v>
      </c>
      <c r="C28" s="65" t="str">
        <f aca="false">'Employee Details'!C28</f>
        <v>Umesh Bajrang</v>
      </c>
      <c r="D28" s="65" t="n">
        <f aca="false">'Employee Details'!D28</f>
        <v>40535</v>
      </c>
      <c r="E28" s="65" t="str">
        <f aca="false">'Employee Details'!E28</f>
        <v>Sr. Developer</v>
      </c>
      <c r="F28" s="65" t="str">
        <f aca="false">'Employee Details'!F28</f>
        <v>R&amp;D</v>
      </c>
      <c r="G28" s="65" t="str">
        <f aca="false">'Employee Details'!G28</f>
        <v>Thane</v>
      </c>
      <c r="H28" s="65" t="str">
        <f aca="false">'Employee Details'!H28</f>
        <v> Maharashtra</v>
      </c>
      <c r="I28" s="65" t="str">
        <f aca="false">'Employee Details'!I28</f>
        <v>Female</v>
      </c>
      <c r="J28" s="66" t="n">
        <f aca="false">(R28/$F$2)*($F$2-K28)</f>
        <v>42535.1612903226</v>
      </c>
      <c r="K28" s="67" t="n">
        <f aca="false">RANDBETWEEN(0,10)</f>
        <v>10</v>
      </c>
      <c r="L28" s="67" t="n">
        <v>43000</v>
      </c>
      <c r="M28" s="67" t="n">
        <f aca="false">L28*0.15</f>
        <v>6450</v>
      </c>
      <c r="N28" s="67" t="n">
        <f aca="false">L28*0.5</f>
        <v>21500</v>
      </c>
      <c r="O28" s="67" t="n">
        <f aca="false">L28*0.05</f>
        <v>2150</v>
      </c>
      <c r="P28" s="67" t="n">
        <f aca="false">SUM(L28:O28)*0.1</f>
        <v>7310</v>
      </c>
      <c r="Q28" s="67" t="n">
        <f aca="false">IF(SUM(L28:O28)&gt;50000,3000,2000)</f>
        <v>3000</v>
      </c>
      <c r="R28" s="67" t="n">
        <f aca="false">SUM(L28:O28)-SUM(P28:Q28)</f>
        <v>62790</v>
      </c>
    </row>
    <row r="29" customFormat="false" ht="15" hidden="false" customHeight="false" outlineLevel="0" collapsed="false">
      <c r="A29" s="68" t="s">
        <v>128</v>
      </c>
      <c r="B29" s="68"/>
      <c r="C29" s="68"/>
      <c r="D29" s="68"/>
      <c r="E29" s="68"/>
      <c r="F29" s="68"/>
      <c r="G29" s="68"/>
      <c r="H29" s="68"/>
      <c r="I29" s="68"/>
      <c r="J29" s="63" t="n">
        <f aca="false">SUM(J4:J28)</f>
        <v>719690.612903226</v>
      </c>
      <c r="K29" s="64"/>
      <c r="L29" s="64" t="n">
        <f aca="false">SUM(L4:L28)</f>
        <v>605500</v>
      </c>
      <c r="M29" s="64" t="n">
        <f aca="false">SUM(M4:M28)</f>
        <v>90825</v>
      </c>
      <c r="N29" s="64" t="n">
        <f aca="false">SUM(N4:N28)</f>
        <v>302750</v>
      </c>
      <c r="O29" s="64" t="n">
        <f aca="false">SUM(O4:O28)</f>
        <v>30275</v>
      </c>
      <c r="P29" s="64" t="n">
        <f aca="false">SUM(P4:P28)</f>
        <v>102935</v>
      </c>
      <c r="Q29" s="64" t="n">
        <f aca="false">SUM(Q4:Q28)</f>
        <v>55000</v>
      </c>
      <c r="R29" s="64" t="n">
        <f aca="false">SUM(R4:R28)</f>
        <v>871415</v>
      </c>
    </row>
  </sheetData>
  <mergeCells count="7">
    <mergeCell ref="A1:G1"/>
    <mergeCell ref="I1:J1"/>
    <mergeCell ref="K1:R2"/>
    <mergeCell ref="A2:E2"/>
    <mergeCell ref="F2:G2"/>
    <mergeCell ref="I2:J2"/>
    <mergeCell ref="A29:I29"/>
  </mergeCells>
  <dataValidations count="2">
    <dataValidation allowBlank="true" errorStyle="stop" operator="between" showDropDown="false" showErrorMessage="true" showInputMessage="false" sqref="H1" type="list">
      <formula1>"January,February,March,April,May,June,July,August,September,October,November,December"</formula1>
      <formula2>0</formula2>
    </dataValidation>
    <dataValidation allowBlank="true" errorStyle="stop" operator="between" showDropDown="false" showErrorMessage="true" showInputMessage="false" sqref="I1" type="list">
      <formula1>"2000,2001,2002,2003,2004,2005,2006,2007,2008,2009,2010,2011,2012,2013,2014,2015,2016,2017,2018,2019,2020,2021,2022,2023"</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 activeCellId="0" sqref="H1"/>
    </sheetView>
  </sheetViews>
  <sheetFormatPr defaultColWidth="8.6796875" defaultRowHeight="15" zeroHeight="false" outlineLevelRow="0" outlineLevelCol="0"/>
  <cols>
    <col collapsed="false" customWidth="true" hidden="false" outlineLevel="0" max="1" min="1" style="0" width="6.85"/>
    <col collapsed="false" customWidth="true" hidden="false" outlineLevel="0" max="2" min="2" style="0" width="10.42"/>
    <col collapsed="false" customWidth="true" hidden="false" outlineLevel="0" max="3" min="3" style="0" width="15.71"/>
    <col collapsed="false" customWidth="true" hidden="false" outlineLevel="0" max="4" min="4" style="0" width="14.29"/>
    <col collapsed="false" customWidth="true" hidden="false" outlineLevel="0" max="5" min="5" style="0" width="11.57"/>
    <col collapsed="false" customWidth="true" hidden="false" outlineLevel="0" max="7" min="6" style="0" width="11.71"/>
    <col collapsed="false" customWidth="true" hidden="false" outlineLevel="0" max="8" min="8" style="0" width="16.71"/>
    <col collapsed="false" customWidth="true" hidden="false" outlineLevel="0" max="9" min="9" style="0" width="10.42"/>
    <col collapsed="false" customWidth="true" hidden="false" outlineLevel="0" max="10" min="10" style="0" width="12.29"/>
    <col collapsed="false" customWidth="true" hidden="false" outlineLevel="0" max="11" min="11" style="0" width="26.29"/>
    <col collapsed="false" customWidth="true" hidden="false" outlineLevel="0" max="12" min="12" style="0" width="12.15"/>
    <col collapsed="false" customWidth="true" hidden="false" outlineLevel="0" max="14" min="13" style="0" width="24"/>
    <col collapsed="false" customWidth="true" hidden="false" outlineLevel="0" max="15" min="15" style="0" width="27"/>
    <col collapsed="false" customWidth="true" hidden="false" outlineLevel="0" max="16" min="16" style="0" width="14.57"/>
    <col collapsed="false" customWidth="true" hidden="false" outlineLevel="0" max="17" min="17" style="0" width="18.86"/>
  </cols>
  <sheetData>
    <row r="1" s="59" customFormat="true" ht="22.05" hidden="false" customHeight="false" outlineLevel="0" collapsed="false">
      <c r="A1" s="56" t="s">
        <v>140</v>
      </c>
      <c r="B1" s="56"/>
      <c r="C1" s="56"/>
      <c r="D1" s="56"/>
      <c r="E1" s="56"/>
      <c r="F1" s="56"/>
      <c r="G1" s="56"/>
      <c r="H1" s="57" t="s">
        <v>161</v>
      </c>
      <c r="I1" s="57" t="n">
        <v>2023</v>
      </c>
      <c r="J1" s="57"/>
      <c r="K1" s="58" t="s">
        <v>142</v>
      </c>
      <c r="L1" s="58"/>
      <c r="M1" s="58"/>
      <c r="N1" s="58"/>
      <c r="O1" s="58"/>
      <c r="P1" s="58"/>
      <c r="Q1" s="58"/>
      <c r="R1" s="58"/>
    </row>
    <row r="2" s="59" customFormat="true" ht="23.85" hidden="false" customHeight="false" outlineLevel="0" collapsed="false">
      <c r="A2" s="56" t="s">
        <v>143</v>
      </c>
      <c r="B2" s="56"/>
      <c r="C2" s="56"/>
      <c r="D2" s="56"/>
      <c r="E2" s="56"/>
      <c r="F2" s="60" t="n">
        <f aca="false">IF(OR(H1="January", H1="March", H1="May", H1="July", H1="August", H1="October", H1="December"), 31,IF(H1="February",IF(AND(H1="February", OR(MOD(I1,4)=0, AND(MOD(I1,100)&lt;&gt;0, MOD(I1,400)=0))), 29, 28),30))</f>
        <v>30</v>
      </c>
      <c r="G2" s="60"/>
      <c r="H2" s="61" t="s">
        <v>144</v>
      </c>
      <c r="I2" s="60" t="n">
        <v>2</v>
      </c>
      <c r="J2" s="60"/>
      <c r="K2" s="58"/>
      <c r="L2" s="58"/>
      <c r="M2" s="58"/>
      <c r="N2" s="58"/>
      <c r="O2" s="58"/>
      <c r="P2" s="58"/>
      <c r="Q2" s="58"/>
      <c r="R2" s="58"/>
    </row>
    <row r="3" customFormat="false" ht="35.05" hidden="false" customHeight="false" outlineLevel="0" collapsed="false">
      <c r="A3" s="62" t="str">
        <f aca="false">'Employee Details'!A3</f>
        <v>Sr. No.</v>
      </c>
      <c r="B3" s="62" t="str">
        <f aca="false">'Employee Details'!B3</f>
        <v>Emp. Code</v>
      </c>
      <c r="C3" s="62" t="str">
        <f aca="false">'Employee Details'!C3</f>
        <v>Employee Name</v>
      </c>
      <c r="D3" s="62" t="str">
        <f aca="false">'Employee Details'!D3</f>
        <v>Date of Joining</v>
      </c>
      <c r="E3" s="62" t="str">
        <f aca="false">'Employee Details'!E3</f>
        <v>Designation</v>
      </c>
      <c r="F3" s="62" t="str">
        <f aca="false">'Employee Details'!F3</f>
        <v>Department</v>
      </c>
      <c r="G3" s="62" t="str">
        <f aca="false">'Employee Details'!G3</f>
        <v>City</v>
      </c>
      <c r="H3" s="62" t="str">
        <f aca="false">'Employee Details'!H3</f>
        <v>State</v>
      </c>
      <c r="I3" s="62" t="str">
        <f aca="false">'Employee Details'!I3</f>
        <v>Gender</v>
      </c>
      <c r="J3" s="63" t="s">
        <v>145</v>
      </c>
      <c r="K3" s="64" t="s">
        <v>146</v>
      </c>
      <c r="L3" s="64" t="s">
        <v>147</v>
      </c>
      <c r="M3" s="64" t="s">
        <v>148</v>
      </c>
      <c r="N3" s="64" t="s">
        <v>149</v>
      </c>
      <c r="O3" s="64" t="s">
        <v>150</v>
      </c>
      <c r="P3" s="64" t="s">
        <v>151</v>
      </c>
      <c r="Q3" s="64" t="s">
        <v>152</v>
      </c>
      <c r="R3" s="64" t="s">
        <v>153</v>
      </c>
    </row>
    <row r="4" customFormat="false" ht="15" hidden="false" customHeight="false" outlineLevel="0" collapsed="false">
      <c r="A4" s="65" t="n">
        <f aca="false">'Employee Details'!A4</f>
        <v>1</v>
      </c>
      <c r="B4" s="65" t="str">
        <f aca="false">'Employee Details'!B4</f>
        <v>MW01</v>
      </c>
      <c r="C4" s="65" t="str">
        <f aca="false">'Employee Details'!C4</f>
        <v>Astha Puri</v>
      </c>
      <c r="D4" s="65" t="n">
        <f aca="false">'Employee Details'!D4</f>
        <v>41255</v>
      </c>
      <c r="E4" s="65" t="str">
        <f aca="false">'Employee Details'!E4</f>
        <v>Developer</v>
      </c>
      <c r="F4" s="65" t="str">
        <f aca="false">'Employee Details'!F4</f>
        <v>HR</v>
      </c>
      <c r="G4" s="65" t="str">
        <f aca="false">'Employee Details'!G4</f>
        <v>Udupi</v>
      </c>
      <c r="H4" s="65" t="str">
        <f aca="false">'Employee Details'!H4</f>
        <v> Karnataka</v>
      </c>
      <c r="I4" s="65" t="str">
        <f aca="false">'Employee Details'!I4</f>
        <v>Female</v>
      </c>
      <c r="J4" s="66" t="n">
        <f aca="false">(R4/$F$2)*($F$2-K4)</f>
        <v>31416.6666666667</v>
      </c>
      <c r="K4" s="67" t="n">
        <f aca="false">RANDBETWEEN(0,10)</f>
        <v>4</v>
      </c>
      <c r="L4" s="67" t="n">
        <v>25000</v>
      </c>
      <c r="M4" s="67" t="n">
        <f aca="false">L4*0.15</f>
        <v>3750</v>
      </c>
      <c r="N4" s="67" t="n">
        <f aca="false">L4*0.5</f>
        <v>12500</v>
      </c>
      <c r="O4" s="67" t="n">
        <f aca="false">L4*0.05</f>
        <v>1250</v>
      </c>
      <c r="P4" s="67" t="n">
        <f aca="false">SUM(L4:O4)*0.1</f>
        <v>4250</v>
      </c>
      <c r="Q4" s="67" t="n">
        <f aca="false">IF(SUM(L4:O4)&gt;50000,3000,2000)</f>
        <v>2000</v>
      </c>
      <c r="R4" s="67" t="n">
        <f aca="false">SUM(L4:O4)-SUM(P4:Q4)</f>
        <v>36250</v>
      </c>
    </row>
    <row r="5" customFormat="false" ht="15" hidden="false" customHeight="false" outlineLevel="0" collapsed="false">
      <c r="A5" s="65" t="n">
        <f aca="false">'Employee Details'!A5</f>
        <v>2</v>
      </c>
      <c r="B5" s="65" t="str">
        <f aca="false">'Employee Details'!B5</f>
        <v>MW02</v>
      </c>
      <c r="C5" s="65" t="str">
        <f aca="false">'Employee Details'!C5</f>
        <v>Bijal Pande</v>
      </c>
      <c r="D5" s="65" t="n">
        <f aca="false">'Employee Details'!D5</f>
        <v>40461</v>
      </c>
      <c r="E5" s="65" t="str">
        <f aca="false">'Employee Details'!E5</f>
        <v>Graphic Designer</v>
      </c>
      <c r="F5" s="65" t="str">
        <f aca="false">'Employee Details'!F5</f>
        <v>R&amp;D</v>
      </c>
      <c r="G5" s="65" t="str">
        <f aca="false">'Employee Details'!G5</f>
        <v>Mangalore</v>
      </c>
      <c r="H5" s="65" t="str">
        <f aca="false">'Employee Details'!H5</f>
        <v> Karnataka</v>
      </c>
      <c r="I5" s="65" t="str">
        <f aca="false">'Employee Details'!I5</f>
        <v>Male</v>
      </c>
      <c r="J5" s="66" t="n">
        <f aca="false">(R5/$F$2)*($F$2-K5)</f>
        <v>34068.6666666667</v>
      </c>
      <c r="K5" s="67" t="n">
        <f aca="false">RANDBETWEEN(0,10)</f>
        <v>4</v>
      </c>
      <c r="L5" s="67" t="n">
        <v>27000</v>
      </c>
      <c r="M5" s="67" t="n">
        <f aca="false">L5*0.15</f>
        <v>4050</v>
      </c>
      <c r="N5" s="67" t="n">
        <f aca="false">L5*0.5</f>
        <v>13500</v>
      </c>
      <c r="O5" s="67" t="n">
        <f aca="false">L5*0.05</f>
        <v>1350</v>
      </c>
      <c r="P5" s="67" t="n">
        <f aca="false">SUM(L5:O5)*0.1</f>
        <v>4590</v>
      </c>
      <c r="Q5" s="67" t="n">
        <f aca="false">IF(SUM(L5:O5)&gt;50000,3000,2000)</f>
        <v>2000</v>
      </c>
      <c r="R5" s="67" t="n">
        <f aca="false">SUM(L5:O5)-SUM(P5:Q5)</f>
        <v>39310</v>
      </c>
    </row>
    <row r="6" customFormat="false" ht="15" hidden="false" customHeight="false" outlineLevel="0" collapsed="false">
      <c r="A6" s="65" t="n">
        <f aca="false">'Employee Details'!A6</f>
        <v>3</v>
      </c>
      <c r="B6" s="65" t="str">
        <f aca="false">'Employee Details'!B6</f>
        <v>MW03</v>
      </c>
      <c r="C6" s="65" t="str">
        <f aca="false">'Employee Details'!C6</f>
        <v>Chirag Sharma</v>
      </c>
      <c r="D6" s="65" t="n">
        <f aca="false">'Employee Details'!D6</f>
        <v>40858</v>
      </c>
      <c r="E6" s="65" t="str">
        <f aca="false">'Employee Details'!E6</f>
        <v>Sr. Developer</v>
      </c>
      <c r="F6" s="65" t="str">
        <f aca="false">'Employee Details'!F6</f>
        <v>Development</v>
      </c>
      <c r="G6" s="65" t="str">
        <f aca="false">'Employee Details'!G6</f>
        <v>Honnavar</v>
      </c>
      <c r="H6" s="65" t="str">
        <f aca="false">'Employee Details'!H6</f>
        <v> Karnataka</v>
      </c>
      <c r="I6" s="65" t="str">
        <f aca="false">'Employee Details'!I6</f>
        <v>Male</v>
      </c>
      <c r="J6" s="66" t="n">
        <f aca="false">(R6/$F$2)*($F$2-K6)</f>
        <v>20808.6666666667</v>
      </c>
      <c r="K6" s="67" t="n">
        <f aca="false">RANDBETWEEN(0,10)</f>
        <v>4</v>
      </c>
      <c r="L6" s="67" t="n">
        <v>17000</v>
      </c>
      <c r="M6" s="67" t="n">
        <f aca="false">L6*0.15</f>
        <v>2550</v>
      </c>
      <c r="N6" s="67" t="n">
        <f aca="false">L6*0.5</f>
        <v>8500</v>
      </c>
      <c r="O6" s="67" t="n">
        <f aca="false">L6*0.05</f>
        <v>850</v>
      </c>
      <c r="P6" s="67" t="n">
        <f aca="false">SUM(L6:O6)*0.1</f>
        <v>2890</v>
      </c>
      <c r="Q6" s="67" t="n">
        <f aca="false">IF(SUM(L6:O6)&gt;50000,3000,2000)</f>
        <v>2000</v>
      </c>
      <c r="R6" s="67" t="n">
        <f aca="false">SUM(L6:O6)-SUM(P6:Q6)</f>
        <v>24010</v>
      </c>
    </row>
    <row r="7" customFormat="false" ht="15" hidden="false" customHeight="false" outlineLevel="0" collapsed="false">
      <c r="A7" s="65" t="n">
        <f aca="false">'Employee Details'!A7</f>
        <v>4</v>
      </c>
      <c r="B7" s="65" t="str">
        <f aca="false">'Employee Details'!B7</f>
        <v>MW04</v>
      </c>
      <c r="C7" s="65" t="str">
        <f aca="false">'Employee Details'!C7</f>
        <v>Divya Soni</v>
      </c>
      <c r="D7" s="65" t="n">
        <f aca="false">'Employee Details'!D7</f>
        <v>40535</v>
      </c>
      <c r="E7" s="65" t="str">
        <f aca="false">'Employee Details'!E7</f>
        <v>Graphic Designer</v>
      </c>
      <c r="F7" s="65" t="str">
        <f aca="false">'Employee Details'!F7</f>
        <v>Quality Control</v>
      </c>
      <c r="G7" s="65" t="str">
        <f aca="false">'Employee Details'!G7</f>
        <v>Pune</v>
      </c>
      <c r="H7" s="65" t="str">
        <f aca="false">'Employee Details'!H7</f>
        <v> Maharashtra</v>
      </c>
      <c r="I7" s="65" t="str">
        <f aca="false">'Employee Details'!I7</f>
        <v>Female</v>
      </c>
      <c r="J7" s="66" t="n">
        <f aca="false">(R7/$F$2)*($F$2-K7)</f>
        <v>28246.6666666667</v>
      </c>
      <c r="K7" s="67" t="n">
        <f aca="false">RANDBETWEEN(0,10)</f>
        <v>10</v>
      </c>
      <c r="L7" s="67" t="n">
        <v>29000</v>
      </c>
      <c r="M7" s="67" t="n">
        <f aca="false">L7*0.15</f>
        <v>4350</v>
      </c>
      <c r="N7" s="67" t="n">
        <f aca="false">L7*0.5</f>
        <v>14500</v>
      </c>
      <c r="O7" s="67" t="n">
        <f aca="false">L7*0.05</f>
        <v>1450</v>
      </c>
      <c r="P7" s="67" t="n">
        <f aca="false">SUM(L7:O7)*0.1</f>
        <v>4930</v>
      </c>
      <c r="Q7" s="67" t="n">
        <f aca="false">IF(SUM(L7:O7)&gt;50000,3000,2000)</f>
        <v>2000</v>
      </c>
      <c r="R7" s="67" t="n">
        <f aca="false">SUM(L7:O7)-SUM(P7:Q7)</f>
        <v>42370</v>
      </c>
    </row>
    <row r="8" customFormat="false" ht="15" hidden="false" customHeight="false" outlineLevel="0" collapsed="false">
      <c r="A8" s="65" t="n">
        <f aca="false">'Employee Details'!A8</f>
        <v>5</v>
      </c>
      <c r="B8" s="65" t="str">
        <f aca="false">'Employee Details'!B8</f>
        <v>MW05</v>
      </c>
      <c r="C8" s="65" t="str">
        <f aca="false">'Employee Details'!C8</f>
        <v>Erum Rastogi</v>
      </c>
      <c r="D8" s="65" t="n">
        <f aca="false">'Employee Details'!D8</f>
        <v>37937</v>
      </c>
      <c r="E8" s="65" t="str">
        <f aca="false">'Employee Details'!E8</f>
        <v>Office Admin</v>
      </c>
      <c r="F8" s="65" t="str">
        <f aca="false">'Employee Details'!F8</f>
        <v>Marketing</v>
      </c>
      <c r="G8" s="65" t="str">
        <f aca="false">'Employee Details'!G8</f>
        <v>Mumbai</v>
      </c>
      <c r="H8" s="65" t="str">
        <f aca="false">'Employee Details'!H8</f>
        <v> Maharashtra</v>
      </c>
      <c r="I8" s="65" t="str">
        <f aca="false">'Employee Details'!I8</f>
        <v>Female</v>
      </c>
      <c r="J8" s="66" t="n">
        <f aca="false">(R8/$F$2)*($F$2-K8)</f>
        <v>13966.6666666667</v>
      </c>
      <c r="K8" s="67" t="n">
        <f aca="false">RANDBETWEEN(0,10)</f>
        <v>10</v>
      </c>
      <c r="L8" s="67" t="n">
        <v>15000</v>
      </c>
      <c r="M8" s="67" t="n">
        <f aca="false">L8*0.15</f>
        <v>2250</v>
      </c>
      <c r="N8" s="67" t="n">
        <f aca="false">L8*0.5</f>
        <v>7500</v>
      </c>
      <c r="O8" s="67" t="n">
        <f aca="false">L8*0.05</f>
        <v>750</v>
      </c>
      <c r="P8" s="67" t="n">
        <f aca="false">SUM(L8:O8)*0.1</f>
        <v>2550</v>
      </c>
      <c r="Q8" s="67" t="n">
        <f aca="false">IF(SUM(L8:O8)&gt;50000,3000,2000)</f>
        <v>2000</v>
      </c>
      <c r="R8" s="67" t="n">
        <f aca="false">SUM(L8:O8)-SUM(P8:Q8)</f>
        <v>20950</v>
      </c>
    </row>
    <row r="9" customFormat="false" ht="15" hidden="false" customHeight="false" outlineLevel="0" collapsed="false">
      <c r="A9" s="65" t="n">
        <f aca="false">'Employee Details'!A9</f>
        <v>6</v>
      </c>
      <c r="B9" s="65" t="str">
        <f aca="false">'Employee Details'!B9</f>
        <v>MW06</v>
      </c>
      <c r="C9" s="65" t="str">
        <f aca="false">'Employee Details'!C9</f>
        <v>Farhan Patel</v>
      </c>
      <c r="D9" s="65" t="n">
        <f aca="false">'Employee Details'!D9</f>
        <v>41255</v>
      </c>
      <c r="E9" s="65" t="str">
        <f aca="false">'Employee Details'!E9</f>
        <v>Developer</v>
      </c>
      <c r="F9" s="65" t="str">
        <f aca="false">'Employee Details'!F9</f>
        <v>Finance</v>
      </c>
      <c r="G9" s="65" t="str">
        <f aca="false">'Employee Details'!G9</f>
        <v>Bhopal</v>
      </c>
      <c r="H9" s="65" t="str">
        <f aca="false">'Employee Details'!H9</f>
        <v> Madhya Pradesh</v>
      </c>
      <c r="I9" s="65" t="str">
        <f aca="false">'Employee Details'!I9</f>
        <v>Male</v>
      </c>
      <c r="J9" s="66" t="n">
        <f aca="false">(R9/$F$2)*($F$2-K9)</f>
        <v>17021.2</v>
      </c>
      <c r="K9" s="67" t="n">
        <f aca="false">RANDBETWEEN(0,10)</f>
        <v>9</v>
      </c>
      <c r="L9" s="67" t="n">
        <v>17200</v>
      </c>
      <c r="M9" s="67" t="n">
        <f aca="false">L9*0.15</f>
        <v>2580</v>
      </c>
      <c r="N9" s="67" t="n">
        <f aca="false">L9*0.5</f>
        <v>8600</v>
      </c>
      <c r="O9" s="67" t="n">
        <f aca="false">L9*0.05</f>
        <v>860</v>
      </c>
      <c r="P9" s="67" t="n">
        <f aca="false">SUM(L9:O9)*0.1</f>
        <v>2924</v>
      </c>
      <c r="Q9" s="67" t="n">
        <f aca="false">IF(SUM(L9:O9)&gt;50000,3000,2000)</f>
        <v>2000</v>
      </c>
      <c r="R9" s="67" t="n">
        <f aca="false">SUM(L9:O9)-SUM(P9:Q9)</f>
        <v>24316</v>
      </c>
    </row>
    <row r="10" customFormat="false" ht="15" hidden="false" customHeight="false" outlineLevel="0" collapsed="false">
      <c r="A10" s="65" t="n">
        <f aca="false">'Employee Details'!A10</f>
        <v>7</v>
      </c>
      <c r="B10" s="65" t="str">
        <f aca="false">'Employee Details'!B10</f>
        <v>MW07</v>
      </c>
      <c r="C10" s="65" t="str">
        <f aca="false">'Employee Details'!C10</f>
        <v>Geet Sahu</v>
      </c>
      <c r="D10" s="65" t="n">
        <f aca="false">'Employee Details'!D10</f>
        <v>40461</v>
      </c>
      <c r="E10" s="65" t="str">
        <f aca="false">'Employee Details'!E10</f>
        <v>Sr. Accountant</v>
      </c>
      <c r="F10" s="65" t="str">
        <f aca="false">'Employee Details'!F10</f>
        <v>Marketing</v>
      </c>
      <c r="G10" s="65" t="str">
        <f aca="false">'Employee Details'!G10</f>
        <v>Mumbai</v>
      </c>
      <c r="H10" s="65" t="str">
        <f aca="false">'Employee Details'!H10</f>
        <v> Maharashtra</v>
      </c>
      <c r="I10" s="65" t="str">
        <f aca="false">'Employee Details'!I10</f>
        <v>Male</v>
      </c>
      <c r="J10" s="66" t="n">
        <f aca="false">(R10/$F$2)*($F$2-K10)</f>
        <v>19405.8</v>
      </c>
      <c r="K10" s="67" t="n">
        <f aca="false">RANDBETWEEN(0,10)</f>
        <v>3</v>
      </c>
      <c r="L10" s="67" t="n">
        <v>15400</v>
      </c>
      <c r="M10" s="67" t="n">
        <f aca="false">L10*0.15</f>
        <v>2310</v>
      </c>
      <c r="N10" s="67" t="n">
        <f aca="false">L10*0.5</f>
        <v>7700</v>
      </c>
      <c r="O10" s="67" t="n">
        <f aca="false">L10*0.05</f>
        <v>770</v>
      </c>
      <c r="P10" s="67" t="n">
        <f aca="false">SUM(L10:O10)*0.1</f>
        <v>2618</v>
      </c>
      <c r="Q10" s="67" t="n">
        <f aca="false">IF(SUM(L10:O10)&gt;50000,3000,2000)</f>
        <v>2000</v>
      </c>
      <c r="R10" s="67" t="n">
        <f aca="false">SUM(L10:O10)-SUM(P10:Q10)</f>
        <v>21562</v>
      </c>
    </row>
    <row r="11" customFormat="false" ht="15" hidden="false" customHeight="false" outlineLevel="0" collapsed="false">
      <c r="A11" s="65" t="n">
        <f aca="false">'Employee Details'!A11</f>
        <v>8</v>
      </c>
      <c r="B11" s="65" t="str">
        <f aca="false">'Employee Details'!B11</f>
        <v>MW08</v>
      </c>
      <c r="C11" s="65" t="str">
        <f aca="false">'Employee Details'!C11</f>
        <v>Himesh Surya</v>
      </c>
      <c r="D11" s="65" t="n">
        <f aca="false">'Employee Details'!D11</f>
        <v>41255</v>
      </c>
      <c r="E11" s="65" t="str">
        <f aca="false">'Employee Details'!E11</f>
        <v>Jr. Accountant</v>
      </c>
      <c r="F11" s="65" t="str">
        <f aca="false">'Employee Details'!F11</f>
        <v>Marketing</v>
      </c>
      <c r="G11" s="65" t="str">
        <f aca="false">'Employee Details'!G11</f>
        <v>Kolkata</v>
      </c>
      <c r="H11" s="65" t="str">
        <f aca="false">'Employee Details'!H11</f>
        <v> West Bengal</v>
      </c>
      <c r="I11" s="65" t="str">
        <f aca="false">'Employee Details'!I11</f>
        <v>Male</v>
      </c>
      <c r="J11" s="66" t="n">
        <f aca="false">(R11/$F$2)*($F$2-K11)</f>
        <v>16300.2666666667</v>
      </c>
      <c r="K11" s="67" t="n">
        <f aca="false">RANDBETWEEN(0,10)</f>
        <v>4</v>
      </c>
      <c r="L11" s="67" t="n">
        <v>13600</v>
      </c>
      <c r="M11" s="67" t="n">
        <f aca="false">L11*0.15</f>
        <v>2040</v>
      </c>
      <c r="N11" s="67" t="n">
        <f aca="false">L11*0.5</f>
        <v>6800</v>
      </c>
      <c r="O11" s="67" t="n">
        <f aca="false">L11*0.05</f>
        <v>680</v>
      </c>
      <c r="P11" s="67" t="n">
        <f aca="false">SUM(L11:O11)*0.1</f>
        <v>2312</v>
      </c>
      <c r="Q11" s="67" t="n">
        <f aca="false">IF(SUM(L11:O11)&gt;50000,3000,2000)</f>
        <v>2000</v>
      </c>
      <c r="R11" s="67" t="n">
        <f aca="false">SUM(L11:O11)-SUM(P11:Q11)</f>
        <v>18808</v>
      </c>
    </row>
    <row r="12" customFormat="false" ht="15" hidden="false" customHeight="false" outlineLevel="0" collapsed="false">
      <c r="A12" s="65" t="n">
        <f aca="false">'Employee Details'!A12</f>
        <v>9</v>
      </c>
      <c r="B12" s="65" t="str">
        <f aca="false">'Employee Details'!B12</f>
        <v>MW09</v>
      </c>
      <c r="C12" s="65" t="str">
        <f aca="false">'Employee Details'!C12</f>
        <v>Supriya</v>
      </c>
      <c r="D12" s="65" t="n">
        <f aca="false">'Employee Details'!D12</f>
        <v>40461</v>
      </c>
      <c r="E12" s="65" t="str">
        <f aca="false">'Employee Details'!E12</f>
        <v>Developer</v>
      </c>
      <c r="F12" s="65" t="str">
        <f aca="false">'Employee Details'!F12</f>
        <v>HR</v>
      </c>
      <c r="G12" s="65" t="str">
        <f aca="false">'Employee Details'!G12</f>
        <v>Ahmedabad</v>
      </c>
      <c r="H12" s="65" t="str">
        <f aca="false">'Employee Details'!H12</f>
        <v> Gujarat</v>
      </c>
      <c r="I12" s="65" t="str">
        <f aca="false">'Employee Details'!I12</f>
        <v>Female</v>
      </c>
      <c r="J12" s="66" t="n">
        <f aca="false">(R12/$F$2)*($F$2-K12)</f>
        <v>11237.8</v>
      </c>
      <c r="K12" s="67" t="n">
        <f aca="false">RANDBETWEEN(0,10)</f>
        <v>9</v>
      </c>
      <c r="L12" s="67" t="n">
        <v>11800</v>
      </c>
      <c r="M12" s="67" t="n">
        <f aca="false">L12*0.15</f>
        <v>1770</v>
      </c>
      <c r="N12" s="67" t="n">
        <f aca="false">L12*0.5</f>
        <v>5900</v>
      </c>
      <c r="O12" s="67" t="n">
        <f aca="false">L12*0.05</f>
        <v>590</v>
      </c>
      <c r="P12" s="67" t="n">
        <f aca="false">SUM(L12:O12)*0.1</f>
        <v>2006</v>
      </c>
      <c r="Q12" s="67" t="n">
        <f aca="false">IF(SUM(L12:O12)&gt;50000,3000,2000)</f>
        <v>2000</v>
      </c>
      <c r="R12" s="67" t="n">
        <f aca="false">SUM(L12:O12)-SUM(P12:Q12)</f>
        <v>16054</v>
      </c>
    </row>
    <row r="13" customFormat="false" ht="15" hidden="false" customHeight="false" outlineLevel="0" collapsed="false">
      <c r="A13" s="65" t="n">
        <f aca="false">'Employee Details'!A13</f>
        <v>10</v>
      </c>
      <c r="B13" s="65" t="str">
        <f aca="false">'Employee Details'!B13</f>
        <v>MW10</v>
      </c>
      <c r="C13" s="65" t="str">
        <f aca="false">'Employee Details'!C13</f>
        <v>Sharadhi</v>
      </c>
      <c r="D13" s="65" t="n">
        <f aca="false">'Employee Details'!D13</f>
        <v>40858</v>
      </c>
      <c r="E13" s="65" t="str">
        <f aca="false">'Employee Details'!E13</f>
        <v>Graphic Designer</v>
      </c>
      <c r="F13" s="65" t="str">
        <f aca="false">'Employee Details'!F13</f>
        <v>R&amp;D</v>
      </c>
      <c r="G13" s="65" t="str">
        <f aca="false">'Employee Details'!G13</f>
        <v>Kanpur</v>
      </c>
      <c r="H13" s="65" t="str">
        <f aca="false">'Employee Details'!H13</f>
        <v> Uttar Pradesh</v>
      </c>
      <c r="I13" s="65" t="str">
        <f aca="false">'Employee Details'!I13</f>
        <v>Female</v>
      </c>
      <c r="J13" s="66" t="n">
        <f aca="false">(R13/$F$2)*($F$2-K13)</f>
        <v>20008.3333333333</v>
      </c>
      <c r="K13" s="67" t="n">
        <f aca="false">RANDBETWEEN(0,10)</f>
        <v>5</v>
      </c>
      <c r="L13" s="67" t="n">
        <v>17000</v>
      </c>
      <c r="M13" s="67" t="n">
        <f aca="false">L13*0.15</f>
        <v>2550</v>
      </c>
      <c r="N13" s="67" t="n">
        <f aca="false">L13*0.5</f>
        <v>8500</v>
      </c>
      <c r="O13" s="67" t="n">
        <f aca="false">L13*0.05</f>
        <v>850</v>
      </c>
      <c r="P13" s="67" t="n">
        <f aca="false">SUM(L13:O13)*0.1</f>
        <v>2890</v>
      </c>
      <c r="Q13" s="67" t="n">
        <f aca="false">IF(SUM(L13:O13)&gt;50000,3000,2000)</f>
        <v>2000</v>
      </c>
      <c r="R13" s="67" t="n">
        <f aca="false">SUM(L13:O13)-SUM(P13:Q13)</f>
        <v>24010</v>
      </c>
    </row>
    <row r="14" customFormat="false" ht="15" hidden="false" customHeight="false" outlineLevel="0" collapsed="false">
      <c r="A14" s="65" t="n">
        <f aca="false">'Employee Details'!A14</f>
        <v>11</v>
      </c>
      <c r="B14" s="65" t="str">
        <f aca="false">'Employee Details'!B14</f>
        <v>MW11</v>
      </c>
      <c r="C14" s="65" t="str">
        <f aca="false">'Employee Details'!C14</f>
        <v>Raghu</v>
      </c>
      <c r="D14" s="65" t="n">
        <f aca="false">'Employee Details'!D14</f>
        <v>40535</v>
      </c>
      <c r="E14" s="65" t="str">
        <f aca="false">'Employee Details'!E14</f>
        <v>Sr. Developer</v>
      </c>
      <c r="F14" s="65" t="str">
        <f aca="false">'Employee Details'!F14</f>
        <v>Development</v>
      </c>
      <c r="G14" s="65" t="str">
        <f aca="false">'Employee Details'!G14</f>
        <v>Surat</v>
      </c>
      <c r="H14" s="65" t="str">
        <f aca="false">'Employee Details'!H14</f>
        <v> Gujarat</v>
      </c>
      <c r="I14" s="65" t="str">
        <f aca="false">'Employee Details'!I14</f>
        <v>Male</v>
      </c>
      <c r="J14" s="66" t="n">
        <f aca="false">(R14/$F$2)*($F$2-K14)</f>
        <v>28494</v>
      </c>
      <c r="K14" s="67" t="n">
        <f aca="false">RANDBETWEEN(0,10)</f>
        <v>3</v>
      </c>
      <c r="L14" s="67" t="n">
        <v>22000</v>
      </c>
      <c r="M14" s="67" t="n">
        <f aca="false">L14*0.15</f>
        <v>3300</v>
      </c>
      <c r="N14" s="67" t="n">
        <f aca="false">L14*0.5</f>
        <v>11000</v>
      </c>
      <c r="O14" s="67" t="n">
        <f aca="false">L14*0.05</f>
        <v>1100</v>
      </c>
      <c r="P14" s="67" t="n">
        <f aca="false">SUM(L14:O14)*0.1</f>
        <v>3740</v>
      </c>
      <c r="Q14" s="67" t="n">
        <f aca="false">IF(SUM(L14:O14)&gt;50000,3000,2000)</f>
        <v>2000</v>
      </c>
      <c r="R14" s="67" t="n">
        <f aca="false">SUM(L14:O14)-SUM(P14:Q14)</f>
        <v>31660</v>
      </c>
    </row>
    <row r="15" customFormat="false" ht="15" hidden="false" customHeight="false" outlineLevel="0" collapsed="false">
      <c r="A15" s="65" t="n">
        <f aca="false">'Employee Details'!A15</f>
        <v>12</v>
      </c>
      <c r="B15" s="65" t="str">
        <f aca="false">'Employee Details'!B15</f>
        <v>MW12</v>
      </c>
      <c r="C15" s="65" t="str">
        <f aca="false">'Employee Details'!C15</f>
        <v>Indira</v>
      </c>
      <c r="D15" s="65" t="n">
        <f aca="false">'Employee Details'!D15</f>
        <v>37937</v>
      </c>
      <c r="E15" s="65" t="str">
        <f aca="false">'Employee Details'!E15</f>
        <v>Graphic Designer</v>
      </c>
      <c r="F15" s="65" t="str">
        <f aca="false">'Employee Details'!F15</f>
        <v>Quality Control</v>
      </c>
      <c r="G15" s="65" t="str">
        <f aca="false">'Employee Details'!G15</f>
        <v>Thane</v>
      </c>
      <c r="H15" s="65" t="str">
        <f aca="false">'Employee Details'!H15</f>
        <v> Maharashtra</v>
      </c>
      <c r="I15" s="65" t="str">
        <f aca="false">'Employee Details'!I15</f>
        <v>Female</v>
      </c>
      <c r="J15" s="66" t="n">
        <f aca="false">(R15/$F$2)*($F$2-K15)</f>
        <v>34720</v>
      </c>
      <c r="K15" s="67" t="n">
        <f aca="false">RANDBETWEEN(0,10)</f>
        <v>0</v>
      </c>
      <c r="L15" s="67" t="n">
        <v>24000</v>
      </c>
      <c r="M15" s="67" t="n">
        <f aca="false">L15*0.15</f>
        <v>3600</v>
      </c>
      <c r="N15" s="67" t="n">
        <f aca="false">L15*0.5</f>
        <v>12000</v>
      </c>
      <c r="O15" s="67" t="n">
        <f aca="false">L15*0.05</f>
        <v>1200</v>
      </c>
      <c r="P15" s="67" t="n">
        <f aca="false">SUM(L15:O15)*0.1</f>
        <v>4080</v>
      </c>
      <c r="Q15" s="67" t="n">
        <f aca="false">IF(SUM(L15:O15)&gt;50000,3000,2000)</f>
        <v>2000</v>
      </c>
      <c r="R15" s="67" t="n">
        <f aca="false">SUM(L15:O15)-SUM(P15:Q15)</f>
        <v>34720</v>
      </c>
    </row>
    <row r="16" customFormat="false" ht="15" hidden="false" customHeight="false" outlineLevel="0" collapsed="false">
      <c r="A16" s="65" t="n">
        <f aca="false">'Employee Details'!A16</f>
        <v>13</v>
      </c>
      <c r="B16" s="65" t="str">
        <f aca="false">'Employee Details'!B16</f>
        <v>MW13</v>
      </c>
      <c r="C16" s="65" t="str">
        <f aca="false">'Employee Details'!C16</f>
        <v>Shane</v>
      </c>
      <c r="D16" s="65" t="n">
        <f aca="false">'Employee Details'!D16</f>
        <v>41255</v>
      </c>
      <c r="E16" s="65" t="str">
        <f aca="false">'Employee Details'!E16</f>
        <v>Office Admin</v>
      </c>
      <c r="F16" s="65" t="str">
        <f aca="false">'Employee Details'!F16</f>
        <v>R&amp;D</v>
      </c>
      <c r="G16" s="65" t="str">
        <f aca="false">'Employee Details'!G16</f>
        <v>Udupi</v>
      </c>
      <c r="H16" s="65" t="str">
        <f aca="false">'Employee Details'!H16</f>
        <v> Karnataka</v>
      </c>
      <c r="I16" s="65" t="str">
        <f aca="false">'Employee Details'!I16</f>
        <v>Male</v>
      </c>
      <c r="J16" s="66" t="n">
        <f aca="false">(R16/$F$2)*($F$2-K16)</f>
        <v>36768</v>
      </c>
      <c r="K16" s="67" t="n">
        <f aca="false">RANDBETWEEN(0,10)</f>
        <v>6</v>
      </c>
      <c r="L16" s="67" t="n">
        <v>32000</v>
      </c>
      <c r="M16" s="67" t="n">
        <f aca="false">L16*0.15</f>
        <v>4800</v>
      </c>
      <c r="N16" s="67" t="n">
        <f aca="false">L16*0.5</f>
        <v>16000</v>
      </c>
      <c r="O16" s="67" t="n">
        <f aca="false">L16*0.05</f>
        <v>1600</v>
      </c>
      <c r="P16" s="67" t="n">
        <f aca="false">SUM(L16:O16)*0.1</f>
        <v>5440</v>
      </c>
      <c r="Q16" s="67" t="n">
        <f aca="false">IF(SUM(L16:O16)&gt;50000,3000,2000)</f>
        <v>3000</v>
      </c>
      <c r="R16" s="67" t="n">
        <f aca="false">SUM(L16:O16)-SUM(P16:Q16)</f>
        <v>45960</v>
      </c>
    </row>
    <row r="17" customFormat="false" ht="15" hidden="false" customHeight="false" outlineLevel="0" collapsed="false">
      <c r="A17" s="65" t="n">
        <f aca="false">'Employee Details'!A17</f>
        <v>14</v>
      </c>
      <c r="B17" s="65" t="str">
        <f aca="false">'Employee Details'!B17</f>
        <v>MW14</v>
      </c>
      <c r="C17" s="65" t="str">
        <f aca="false">'Employee Details'!C17</f>
        <v>Imran Abha</v>
      </c>
      <c r="D17" s="65" t="n">
        <f aca="false">'Employee Details'!D17</f>
        <v>40461</v>
      </c>
      <c r="E17" s="65" t="str">
        <f aca="false">'Employee Details'!E17</f>
        <v>Graphic Designer</v>
      </c>
      <c r="F17" s="65" t="str">
        <f aca="false">'Employee Details'!F17</f>
        <v>Administration</v>
      </c>
      <c r="G17" s="65" t="str">
        <f aca="false">'Employee Details'!G17</f>
        <v>Chennai</v>
      </c>
      <c r="H17" s="65" t="str">
        <f aca="false">'Employee Details'!H17</f>
        <v> Tamil Nadu</v>
      </c>
      <c r="I17" s="65" t="str">
        <f aca="false">'Employee Details'!I17</f>
        <v>Male</v>
      </c>
      <c r="J17" s="66" t="n">
        <f aca="false">(R17/$F$2)*($F$2-K17)</f>
        <v>23492</v>
      </c>
      <c r="K17" s="67" t="n">
        <f aca="false">RANDBETWEEN(0,10)</f>
        <v>6</v>
      </c>
      <c r="L17" s="67" t="n">
        <v>20500</v>
      </c>
      <c r="M17" s="67" t="n">
        <f aca="false">L17*0.15</f>
        <v>3075</v>
      </c>
      <c r="N17" s="67" t="n">
        <f aca="false">L17*0.5</f>
        <v>10250</v>
      </c>
      <c r="O17" s="67" t="n">
        <f aca="false">L17*0.05</f>
        <v>1025</v>
      </c>
      <c r="P17" s="67" t="n">
        <f aca="false">SUM(L17:O17)*0.1</f>
        <v>3485</v>
      </c>
      <c r="Q17" s="67" t="n">
        <f aca="false">IF(SUM(L17:O17)&gt;50000,3000,2000)</f>
        <v>2000</v>
      </c>
      <c r="R17" s="67" t="n">
        <f aca="false">SUM(L17:O17)-SUM(P17:Q17)</f>
        <v>29365</v>
      </c>
    </row>
    <row r="18" customFormat="false" ht="15" hidden="false" customHeight="false" outlineLevel="0" collapsed="false">
      <c r="A18" s="65" t="n">
        <f aca="false">'Employee Details'!A18</f>
        <v>15</v>
      </c>
      <c r="B18" s="65" t="str">
        <f aca="false">'Employee Details'!B18</f>
        <v>MW15</v>
      </c>
      <c r="C18" s="65" t="str">
        <f aca="false">'Employee Details'!C18</f>
        <v>Jitendra Pande</v>
      </c>
      <c r="D18" s="65" t="n">
        <f aca="false">'Employee Details'!D18</f>
        <v>41255</v>
      </c>
      <c r="E18" s="65" t="str">
        <f aca="false">'Employee Details'!E18</f>
        <v>HR Head</v>
      </c>
      <c r="F18" s="65" t="str">
        <f aca="false">'Employee Details'!F18</f>
        <v>HR</v>
      </c>
      <c r="G18" s="65" t="str">
        <f aca="false">'Employee Details'!G18</f>
        <v>Bangalore</v>
      </c>
      <c r="H18" s="65" t="str">
        <f aca="false">'Employee Details'!H18</f>
        <v> Karnataka</v>
      </c>
      <c r="I18" s="65" t="str">
        <f aca="false">'Employee Details'!I18</f>
        <v>Male</v>
      </c>
      <c r="J18" s="66" t="n">
        <f aca="false">(R18/$F$2)*($F$2-K18)</f>
        <v>37999.6666666667</v>
      </c>
      <c r="K18" s="67" t="n">
        <f aca="false">RANDBETWEEN(0,10)</f>
        <v>1</v>
      </c>
      <c r="L18" s="67" t="n">
        <v>27000</v>
      </c>
      <c r="M18" s="67" t="n">
        <f aca="false">L18*0.15</f>
        <v>4050</v>
      </c>
      <c r="N18" s="67" t="n">
        <f aca="false">L18*0.5</f>
        <v>13500</v>
      </c>
      <c r="O18" s="67" t="n">
        <f aca="false">L18*0.05</f>
        <v>1350</v>
      </c>
      <c r="P18" s="67" t="n">
        <f aca="false">SUM(L18:O18)*0.1</f>
        <v>4590</v>
      </c>
      <c r="Q18" s="67" t="n">
        <f aca="false">IF(SUM(L18:O18)&gt;50000,3000,2000)</f>
        <v>2000</v>
      </c>
      <c r="R18" s="67" t="n">
        <f aca="false">SUM(L18:O18)-SUM(P18:Q18)</f>
        <v>39310</v>
      </c>
    </row>
    <row r="19" customFormat="false" ht="15" hidden="false" customHeight="false" outlineLevel="0" collapsed="false">
      <c r="A19" s="65" t="n">
        <f aca="false">'Employee Details'!A19</f>
        <v>16</v>
      </c>
      <c r="B19" s="65" t="str">
        <f aca="false">'Employee Details'!B19</f>
        <v>MW16</v>
      </c>
      <c r="C19" s="65" t="str">
        <f aca="false">'Employee Details'!C19</f>
        <v>Kailash Rane</v>
      </c>
      <c r="D19" s="65" t="n">
        <f aca="false">'Employee Details'!D19</f>
        <v>40461</v>
      </c>
      <c r="E19" s="65" t="str">
        <f aca="false">'Employee Details'!E19</f>
        <v>Manager</v>
      </c>
      <c r="F19" s="65" t="str">
        <f aca="false">'Employee Details'!F19</f>
        <v>Finance</v>
      </c>
      <c r="G19" s="65" t="str">
        <f aca="false">'Employee Details'!G19</f>
        <v>Hyderabad</v>
      </c>
      <c r="H19" s="65" t="str">
        <f aca="false">'Employee Details'!H19</f>
        <v> Telangana</v>
      </c>
      <c r="I19" s="65" t="str">
        <f aca="false">'Employee Details'!I19</f>
        <v>Male</v>
      </c>
      <c r="J19" s="66" t="n">
        <f aca="false">(R19/$F$2)*($F$2-K19)</f>
        <v>18046.6666666667</v>
      </c>
      <c r="K19" s="67" t="n">
        <f aca="false">RANDBETWEEN(0,10)</f>
        <v>10</v>
      </c>
      <c r="L19" s="67" t="n">
        <v>19000</v>
      </c>
      <c r="M19" s="67" t="n">
        <f aca="false">L19*0.15</f>
        <v>2850</v>
      </c>
      <c r="N19" s="67" t="n">
        <f aca="false">L19*0.5</f>
        <v>9500</v>
      </c>
      <c r="O19" s="67" t="n">
        <f aca="false">L19*0.05</f>
        <v>950</v>
      </c>
      <c r="P19" s="67" t="n">
        <f aca="false">SUM(L19:O19)*0.1</f>
        <v>3230</v>
      </c>
      <c r="Q19" s="67" t="n">
        <f aca="false">IF(SUM(L19:O19)&gt;50000,3000,2000)</f>
        <v>2000</v>
      </c>
      <c r="R19" s="67" t="n">
        <f aca="false">SUM(L19:O19)-SUM(P19:Q19)</f>
        <v>27070</v>
      </c>
    </row>
    <row r="20" customFormat="false" ht="15" hidden="false" customHeight="false" outlineLevel="0" collapsed="false">
      <c r="A20" s="65" t="n">
        <f aca="false">'Employee Details'!A20</f>
        <v>17</v>
      </c>
      <c r="B20" s="65" t="str">
        <f aca="false">'Employee Details'!B20</f>
        <v>MW17</v>
      </c>
      <c r="C20" s="65" t="str">
        <f aca="false">'Employee Details'!C20</f>
        <v>Luv Patel</v>
      </c>
      <c r="D20" s="65" t="n">
        <f aca="false">'Employee Details'!D20</f>
        <v>40858</v>
      </c>
      <c r="E20" s="65" t="str">
        <f aca="false">'Employee Details'!E20</f>
        <v>Delivery Boy</v>
      </c>
      <c r="F20" s="65" t="str">
        <f aca="false">'Employee Details'!F20</f>
        <v>Development</v>
      </c>
      <c r="G20" s="65" t="str">
        <f aca="false">'Employee Details'!G20</f>
        <v>Pune</v>
      </c>
      <c r="H20" s="65" t="str">
        <f aca="false">'Employee Details'!H20</f>
        <v> Maharashtra</v>
      </c>
      <c r="I20" s="65" t="str">
        <f aca="false">'Employee Details'!I20</f>
        <v>Male</v>
      </c>
      <c r="J20" s="66" t="n">
        <f aca="false">(R20/$F$2)*($F$2-K20)</f>
        <v>23837.3333333333</v>
      </c>
      <c r="K20" s="67" t="n">
        <f aca="false">RANDBETWEEN(0,10)</f>
        <v>2</v>
      </c>
      <c r="L20" s="67" t="n">
        <v>18000</v>
      </c>
      <c r="M20" s="67" t="n">
        <f aca="false">L20*0.15</f>
        <v>2700</v>
      </c>
      <c r="N20" s="67" t="n">
        <f aca="false">L20*0.5</f>
        <v>9000</v>
      </c>
      <c r="O20" s="67" t="n">
        <f aca="false">L20*0.05</f>
        <v>900</v>
      </c>
      <c r="P20" s="67" t="n">
        <f aca="false">SUM(L20:O20)*0.1</f>
        <v>3060</v>
      </c>
      <c r="Q20" s="67" t="n">
        <f aca="false">IF(SUM(L20:O20)&gt;50000,3000,2000)</f>
        <v>2000</v>
      </c>
      <c r="R20" s="67" t="n">
        <f aca="false">SUM(L20:O20)-SUM(P20:Q20)</f>
        <v>25540</v>
      </c>
    </row>
    <row r="21" customFormat="false" ht="15" hidden="false" customHeight="false" outlineLevel="0" collapsed="false">
      <c r="A21" s="65" t="n">
        <f aca="false">'Employee Details'!A21</f>
        <v>18</v>
      </c>
      <c r="B21" s="65" t="str">
        <f aca="false">'Employee Details'!B21</f>
        <v>MW18</v>
      </c>
      <c r="C21" s="65" t="str">
        <f aca="false">'Employee Details'!C21</f>
        <v>Manoj Bhide</v>
      </c>
      <c r="D21" s="65" t="n">
        <f aca="false">'Employee Details'!D21</f>
        <v>40535</v>
      </c>
      <c r="E21" s="65" t="str">
        <f aca="false">'Employee Details'!E21</f>
        <v>Peon</v>
      </c>
      <c r="F21" s="65" t="str">
        <f aca="false">'Employee Details'!F21</f>
        <v>Quality Control</v>
      </c>
      <c r="G21" s="65" t="str">
        <f aca="false">'Employee Details'!G21</f>
        <v>Ahmedabad</v>
      </c>
      <c r="H21" s="65" t="str">
        <f aca="false">'Employee Details'!H21</f>
        <v> Gujarat</v>
      </c>
      <c r="I21" s="65" t="str">
        <f aca="false">'Employee Details'!I21</f>
        <v>Male</v>
      </c>
      <c r="J21" s="66" t="n">
        <f aca="false">(R21/$F$2)*($F$2-K21)</f>
        <v>60697</v>
      </c>
      <c r="K21" s="67" t="n">
        <f aca="false">RANDBETWEEN(0,10)</f>
        <v>1</v>
      </c>
      <c r="L21" s="67" t="n">
        <v>43000</v>
      </c>
      <c r="M21" s="67" t="n">
        <f aca="false">L21*0.15</f>
        <v>6450</v>
      </c>
      <c r="N21" s="67" t="n">
        <f aca="false">L21*0.5</f>
        <v>21500</v>
      </c>
      <c r="O21" s="67" t="n">
        <f aca="false">L21*0.05</f>
        <v>2150</v>
      </c>
      <c r="P21" s="67" t="n">
        <f aca="false">SUM(L21:O21)*0.1</f>
        <v>7310</v>
      </c>
      <c r="Q21" s="67" t="n">
        <f aca="false">IF(SUM(L21:O21)&gt;50000,3000,2000)</f>
        <v>3000</v>
      </c>
      <c r="R21" s="67" t="n">
        <f aca="false">SUM(L21:O21)-SUM(P21:Q21)</f>
        <v>62790</v>
      </c>
    </row>
    <row r="22" customFormat="false" ht="15" hidden="false" customHeight="false" outlineLevel="0" collapsed="false">
      <c r="A22" s="65" t="n">
        <f aca="false">'Employee Details'!A22</f>
        <v>19</v>
      </c>
      <c r="B22" s="65" t="str">
        <f aca="false">'Employee Details'!B22</f>
        <v>MW19</v>
      </c>
      <c r="C22" s="65" t="str">
        <f aca="false">'Employee Details'!C22</f>
        <v>Nancy Pastor</v>
      </c>
      <c r="D22" s="65" t="n">
        <f aca="false">'Employee Details'!D22</f>
        <v>37937</v>
      </c>
      <c r="E22" s="65" t="str">
        <f aca="false">'Employee Details'!E22</f>
        <v>Graphic Designer</v>
      </c>
      <c r="F22" s="65" t="str">
        <f aca="false">'Employee Details'!F22</f>
        <v>R&amp;D</v>
      </c>
      <c r="G22" s="65" t="str">
        <f aca="false">'Employee Details'!G22</f>
        <v>Surat</v>
      </c>
      <c r="H22" s="65" t="str">
        <f aca="false">'Employee Details'!H22</f>
        <v> Gujarat</v>
      </c>
      <c r="I22" s="65" t="str">
        <f aca="false">'Employee Details'!I22</f>
        <v>Female</v>
      </c>
      <c r="J22" s="66" t="n">
        <f aca="false">(R22/$F$2)*($F$2-K22)</f>
        <v>69004</v>
      </c>
      <c r="K22" s="67" t="n">
        <f aca="false">RANDBETWEEN(0,10)</f>
        <v>4</v>
      </c>
      <c r="L22" s="67" t="n">
        <v>54000</v>
      </c>
      <c r="M22" s="67" t="n">
        <f aca="false">L22*0.15</f>
        <v>8100</v>
      </c>
      <c r="N22" s="67" t="n">
        <f aca="false">L22*0.5</f>
        <v>27000</v>
      </c>
      <c r="O22" s="67" t="n">
        <f aca="false">L22*0.05</f>
        <v>2700</v>
      </c>
      <c r="P22" s="67" t="n">
        <f aca="false">SUM(L22:O22)*0.1</f>
        <v>9180</v>
      </c>
      <c r="Q22" s="67" t="n">
        <f aca="false">IF(SUM(L22:O22)&gt;50000,3000,2000)</f>
        <v>3000</v>
      </c>
      <c r="R22" s="67" t="n">
        <f aca="false">SUM(L22:O22)-SUM(P22:Q22)</f>
        <v>79620</v>
      </c>
    </row>
    <row r="23" customFormat="false" ht="15" hidden="false" customHeight="false" outlineLevel="0" collapsed="false">
      <c r="A23" s="65" t="n">
        <f aca="false">'Employee Details'!A23</f>
        <v>20</v>
      </c>
      <c r="B23" s="65" t="str">
        <f aca="false">'Employee Details'!B23</f>
        <v>MW20</v>
      </c>
      <c r="C23" s="65" t="str">
        <f aca="false">'Employee Details'!C23</f>
        <v>Omar Shaikh</v>
      </c>
      <c r="D23" s="65" t="n">
        <f aca="false">'Employee Details'!D23</f>
        <v>41255</v>
      </c>
      <c r="E23" s="65" t="str">
        <f aca="false">'Employee Details'!E23</f>
        <v>Sr. Developer</v>
      </c>
      <c r="F23" s="65" t="str">
        <f aca="false">'Employee Details'!F23</f>
        <v>Finance</v>
      </c>
      <c r="G23" s="65" t="str">
        <f aca="false">'Employee Details'!G23</f>
        <v>Jaipur</v>
      </c>
      <c r="H23" s="65" t="str">
        <f aca="false">'Employee Details'!H23</f>
        <v> Rajasthan</v>
      </c>
      <c r="I23" s="65" t="str">
        <f aca="false">'Employee Details'!I23</f>
        <v>Male</v>
      </c>
      <c r="J23" s="66" t="n">
        <f aca="false">(R23/$F$2)*($F$2-K23)</f>
        <v>50036</v>
      </c>
      <c r="K23" s="67" t="n">
        <f aca="false">RANDBETWEEN(0,10)</f>
        <v>2</v>
      </c>
      <c r="L23" s="67" t="n">
        <v>37000</v>
      </c>
      <c r="M23" s="67" t="n">
        <f aca="false">L23*0.15</f>
        <v>5550</v>
      </c>
      <c r="N23" s="67" t="n">
        <f aca="false">L23*0.5</f>
        <v>18500</v>
      </c>
      <c r="O23" s="67" t="n">
        <f aca="false">L23*0.05</f>
        <v>1850</v>
      </c>
      <c r="P23" s="67" t="n">
        <f aca="false">SUM(L23:O23)*0.1</f>
        <v>6290</v>
      </c>
      <c r="Q23" s="67" t="n">
        <f aca="false">IF(SUM(L23:O23)&gt;50000,3000,2000)</f>
        <v>3000</v>
      </c>
      <c r="R23" s="67" t="n">
        <f aca="false">SUM(L23:O23)-SUM(P23:Q23)</f>
        <v>53610</v>
      </c>
    </row>
    <row r="24" customFormat="false" ht="15" hidden="false" customHeight="false" outlineLevel="0" collapsed="false">
      <c r="A24" s="65" t="n">
        <f aca="false">'Employee Details'!A24</f>
        <v>21</v>
      </c>
      <c r="B24" s="65" t="str">
        <f aca="false">'Employee Details'!B24</f>
        <v>MW21</v>
      </c>
      <c r="C24" s="65" t="str">
        <f aca="false">'Employee Details'!C24</f>
        <v>Preetam Chavla</v>
      </c>
      <c r="D24" s="65" t="n">
        <f aca="false">'Employee Details'!D24</f>
        <v>40461</v>
      </c>
      <c r="E24" s="65" t="str">
        <f aca="false">'Employee Details'!E24</f>
        <v>Developer</v>
      </c>
      <c r="F24" s="65" t="str">
        <f aca="false">'Employee Details'!F24</f>
        <v>Sales</v>
      </c>
      <c r="G24" s="65" t="str">
        <f aca="false">'Employee Details'!G24</f>
        <v>Lucknow</v>
      </c>
      <c r="H24" s="65" t="str">
        <f aca="false">'Employee Details'!H24</f>
        <v> Uttar Pradesh</v>
      </c>
      <c r="I24" s="65" t="str">
        <f aca="false">'Employee Details'!I24</f>
        <v>Male</v>
      </c>
      <c r="J24" s="66" t="n">
        <f aca="false">(R24/$F$2)*($F$2-K24)</f>
        <v>29549.3333333333</v>
      </c>
      <c r="K24" s="67" t="n">
        <f aca="false">RANDBETWEEN(0,10)</f>
        <v>2</v>
      </c>
      <c r="L24" s="67" t="n">
        <v>22000</v>
      </c>
      <c r="M24" s="67" t="n">
        <f aca="false">L24*0.15</f>
        <v>3300</v>
      </c>
      <c r="N24" s="67" t="n">
        <f aca="false">L24*0.5</f>
        <v>11000</v>
      </c>
      <c r="O24" s="67" t="n">
        <f aca="false">L24*0.05</f>
        <v>1100</v>
      </c>
      <c r="P24" s="67" t="n">
        <f aca="false">SUM(L24:O24)*0.1</f>
        <v>3740</v>
      </c>
      <c r="Q24" s="67" t="n">
        <f aca="false">IF(SUM(L24:O24)&gt;50000,3000,2000)</f>
        <v>2000</v>
      </c>
      <c r="R24" s="67" t="n">
        <f aca="false">SUM(L24:O24)-SUM(P24:Q24)</f>
        <v>31660</v>
      </c>
    </row>
    <row r="25" customFormat="false" ht="15" hidden="false" customHeight="false" outlineLevel="0" collapsed="false">
      <c r="A25" s="65" t="n">
        <f aca="false">'Employee Details'!A25</f>
        <v>22</v>
      </c>
      <c r="B25" s="65" t="str">
        <f aca="false">'Employee Details'!B25</f>
        <v>MW22</v>
      </c>
      <c r="C25" s="65" t="str">
        <f aca="false">'Employee Details'!C25</f>
        <v>Ram Vihaan</v>
      </c>
      <c r="D25" s="65" t="n">
        <f aca="false">'Employee Details'!D25</f>
        <v>41255</v>
      </c>
      <c r="E25" s="65" t="str">
        <f aca="false">'Employee Details'!E25</f>
        <v>Graphic Designer</v>
      </c>
      <c r="F25" s="65" t="str">
        <f aca="false">'Employee Details'!F25</f>
        <v>Marketing</v>
      </c>
      <c r="G25" s="65" t="str">
        <f aca="false">'Employee Details'!G25</f>
        <v>Kanpur</v>
      </c>
      <c r="H25" s="65" t="str">
        <f aca="false">'Employee Details'!H25</f>
        <v> Uttar Pradesh</v>
      </c>
      <c r="I25" s="65" t="str">
        <f aca="false">'Employee Details'!I25</f>
        <v>Male</v>
      </c>
      <c r="J25" s="66" t="n">
        <f aca="false">(R25/$F$2)*($F$2-K25)</f>
        <v>22480</v>
      </c>
      <c r="K25" s="67" t="n">
        <f aca="false">RANDBETWEEN(0,10)</f>
        <v>0</v>
      </c>
      <c r="L25" s="67" t="n">
        <v>16000</v>
      </c>
      <c r="M25" s="67" t="n">
        <f aca="false">L25*0.15</f>
        <v>2400</v>
      </c>
      <c r="N25" s="67" t="n">
        <f aca="false">L25*0.5</f>
        <v>8000</v>
      </c>
      <c r="O25" s="67" t="n">
        <f aca="false">L25*0.05</f>
        <v>800</v>
      </c>
      <c r="P25" s="67" t="n">
        <f aca="false">SUM(L25:O25)*0.1</f>
        <v>2720</v>
      </c>
      <c r="Q25" s="67" t="n">
        <f aca="false">IF(SUM(L25:O25)&gt;50000,3000,2000)</f>
        <v>2000</v>
      </c>
      <c r="R25" s="67" t="n">
        <f aca="false">SUM(L25:O25)-SUM(P25:Q25)</f>
        <v>22480</v>
      </c>
    </row>
    <row r="26" customFormat="false" ht="15" hidden="false" customHeight="false" outlineLevel="0" collapsed="false">
      <c r="A26" s="65" t="n">
        <f aca="false">'Employee Details'!A26</f>
        <v>23</v>
      </c>
      <c r="B26" s="65" t="str">
        <f aca="false">'Employee Details'!B26</f>
        <v>MW23</v>
      </c>
      <c r="C26" s="65" t="str">
        <f aca="false">'Employee Details'!C26</f>
        <v>Sunil Upadhay</v>
      </c>
      <c r="D26" s="65" t="n">
        <f aca="false">'Employee Details'!D26</f>
        <v>40461</v>
      </c>
      <c r="E26" s="65" t="str">
        <f aca="false">'Employee Details'!E26</f>
        <v>Developer</v>
      </c>
      <c r="F26" s="65" t="str">
        <f aca="false">'Employee Details'!F26</f>
        <v>Administration</v>
      </c>
      <c r="G26" s="65" t="str">
        <f aca="false">'Employee Details'!G26</f>
        <v>Nagpur</v>
      </c>
      <c r="H26" s="65" t="str">
        <f aca="false">'Employee Details'!H26</f>
        <v> Maharashtra</v>
      </c>
      <c r="I26" s="65" t="str">
        <f aca="false">'Employee Details'!I26</f>
        <v>Male</v>
      </c>
      <c r="J26" s="66" t="n">
        <f aca="false">(R26/$F$2)*($F$2-K26)</f>
        <v>24363</v>
      </c>
      <c r="K26" s="67" t="n">
        <f aca="false">RANDBETWEEN(0,10)</f>
        <v>3</v>
      </c>
      <c r="L26" s="67" t="n">
        <v>19000</v>
      </c>
      <c r="M26" s="67" t="n">
        <f aca="false">L26*0.15</f>
        <v>2850</v>
      </c>
      <c r="N26" s="67" t="n">
        <f aca="false">L26*0.5</f>
        <v>9500</v>
      </c>
      <c r="O26" s="67" t="n">
        <f aca="false">L26*0.05</f>
        <v>950</v>
      </c>
      <c r="P26" s="67" t="n">
        <f aca="false">SUM(L26:O26)*0.1</f>
        <v>3230</v>
      </c>
      <c r="Q26" s="67" t="n">
        <f aca="false">IF(SUM(L26:O26)&gt;50000,3000,2000)</f>
        <v>2000</v>
      </c>
      <c r="R26" s="67" t="n">
        <f aca="false">SUM(L26:O26)-SUM(P26:Q26)</f>
        <v>27070</v>
      </c>
    </row>
    <row r="27" customFormat="false" ht="15" hidden="false" customHeight="false" outlineLevel="0" collapsed="false">
      <c r="A27" s="65" t="n">
        <f aca="false">'Employee Details'!A27</f>
        <v>24</v>
      </c>
      <c r="B27" s="65" t="str">
        <f aca="false">'Employee Details'!B27</f>
        <v>MW24</v>
      </c>
      <c r="C27" s="65" t="str">
        <f aca="false">'Employee Details'!C27</f>
        <v>Tirth Chobe</v>
      </c>
      <c r="D27" s="65" t="n">
        <f aca="false">'Employee Details'!D27</f>
        <v>40858</v>
      </c>
      <c r="E27" s="65" t="str">
        <f aca="false">'Employee Details'!E27</f>
        <v>Developer</v>
      </c>
      <c r="F27" s="65" t="str">
        <f aca="false">'Employee Details'!F27</f>
        <v>HR</v>
      </c>
      <c r="G27" s="65" t="str">
        <f aca="false">'Employee Details'!G27</f>
        <v>Indore</v>
      </c>
      <c r="H27" s="65" t="str">
        <f aca="false">'Employee Details'!H27</f>
        <v> Madhya Pradesh</v>
      </c>
      <c r="I27" s="65" t="str">
        <f aca="false">'Employee Details'!I27</f>
        <v>Male</v>
      </c>
      <c r="J27" s="66" t="n">
        <f aca="false">(R27/$F$2)*($F$2-K27)</f>
        <v>25108.3333333333</v>
      </c>
      <c r="K27" s="67" t="n">
        <f aca="false">RANDBETWEEN(0,10)</f>
        <v>5</v>
      </c>
      <c r="L27" s="67" t="n">
        <v>21000</v>
      </c>
      <c r="M27" s="67" t="n">
        <f aca="false">L27*0.15</f>
        <v>3150</v>
      </c>
      <c r="N27" s="67" t="n">
        <f aca="false">L27*0.5</f>
        <v>10500</v>
      </c>
      <c r="O27" s="67" t="n">
        <f aca="false">L27*0.05</f>
        <v>1050</v>
      </c>
      <c r="P27" s="67" t="n">
        <f aca="false">SUM(L27:O27)*0.1</f>
        <v>3570</v>
      </c>
      <c r="Q27" s="67" t="n">
        <f aca="false">IF(SUM(L27:O27)&gt;50000,3000,2000)</f>
        <v>2000</v>
      </c>
      <c r="R27" s="67" t="n">
        <f aca="false">SUM(L27:O27)-SUM(P27:Q27)</f>
        <v>30130</v>
      </c>
    </row>
    <row r="28" customFormat="false" ht="15" hidden="false" customHeight="false" outlineLevel="0" collapsed="false">
      <c r="A28" s="65" t="n">
        <f aca="false">'Employee Details'!A28</f>
        <v>25</v>
      </c>
      <c r="B28" s="65" t="str">
        <f aca="false">'Employee Details'!B28</f>
        <v>MW25</v>
      </c>
      <c r="C28" s="65" t="str">
        <f aca="false">'Employee Details'!C28</f>
        <v>Umesh Bajrang</v>
      </c>
      <c r="D28" s="65" t="n">
        <f aca="false">'Employee Details'!D28</f>
        <v>40535</v>
      </c>
      <c r="E28" s="65" t="str">
        <f aca="false">'Employee Details'!E28</f>
        <v>Sr. Developer</v>
      </c>
      <c r="F28" s="65" t="str">
        <f aca="false">'Employee Details'!F28</f>
        <v>R&amp;D</v>
      </c>
      <c r="G28" s="65" t="str">
        <f aca="false">'Employee Details'!G28</f>
        <v>Thane</v>
      </c>
      <c r="H28" s="65" t="str">
        <f aca="false">'Employee Details'!H28</f>
        <v> Maharashtra</v>
      </c>
      <c r="I28" s="65" t="str">
        <f aca="false">'Employee Details'!I28</f>
        <v>Female</v>
      </c>
      <c r="J28" s="66" t="n">
        <f aca="false">(R28/$F$2)*($F$2-K28)</f>
        <v>41860</v>
      </c>
      <c r="K28" s="67" t="n">
        <f aca="false">RANDBETWEEN(0,10)</f>
        <v>10</v>
      </c>
      <c r="L28" s="67" t="n">
        <v>43000</v>
      </c>
      <c r="M28" s="67" t="n">
        <f aca="false">L28*0.15</f>
        <v>6450</v>
      </c>
      <c r="N28" s="67" t="n">
        <f aca="false">L28*0.5</f>
        <v>21500</v>
      </c>
      <c r="O28" s="67" t="n">
        <f aca="false">L28*0.05</f>
        <v>2150</v>
      </c>
      <c r="P28" s="67" t="n">
        <f aca="false">SUM(L28:O28)*0.1</f>
        <v>7310</v>
      </c>
      <c r="Q28" s="67" t="n">
        <f aca="false">IF(SUM(L28:O28)&gt;50000,3000,2000)</f>
        <v>3000</v>
      </c>
      <c r="R28" s="67" t="n">
        <f aca="false">SUM(L28:O28)-SUM(P28:Q28)</f>
        <v>62790</v>
      </c>
    </row>
    <row r="29" customFormat="false" ht="15" hidden="false" customHeight="false" outlineLevel="0" collapsed="false">
      <c r="A29" s="68" t="s">
        <v>128</v>
      </c>
      <c r="B29" s="68"/>
      <c r="C29" s="68"/>
      <c r="D29" s="68"/>
      <c r="E29" s="68"/>
      <c r="F29" s="68"/>
      <c r="G29" s="68"/>
      <c r="H29" s="68"/>
      <c r="I29" s="68"/>
      <c r="J29" s="63" t="n">
        <f aca="false">SUM(J4:J28)</f>
        <v>738936.066666667</v>
      </c>
      <c r="K29" s="64"/>
      <c r="L29" s="64" t="n">
        <f aca="false">SUM(L4:L28)</f>
        <v>605500</v>
      </c>
      <c r="M29" s="64" t="n">
        <f aca="false">SUM(M4:M28)</f>
        <v>90825</v>
      </c>
      <c r="N29" s="64" t="n">
        <f aca="false">SUM(N4:N28)</f>
        <v>302750</v>
      </c>
      <c r="O29" s="64" t="n">
        <f aca="false">SUM(O4:O28)</f>
        <v>30275</v>
      </c>
      <c r="P29" s="64" t="n">
        <f aca="false">SUM(P4:P28)</f>
        <v>102935</v>
      </c>
      <c r="Q29" s="64" t="n">
        <f aca="false">SUM(Q4:Q28)</f>
        <v>55000</v>
      </c>
      <c r="R29" s="64" t="n">
        <f aca="false">SUM(R4:R28)</f>
        <v>871415</v>
      </c>
    </row>
  </sheetData>
  <mergeCells count="7">
    <mergeCell ref="A1:G1"/>
    <mergeCell ref="I1:J1"/>
    <mergeCell ref="K1:R2"/>
    <mergeCell ref="A2:E2"/>
    <mergeCell ref="F2:G2"/>
    <mergeCell ref="I2:J2"/>
    <mergeCell ref="A29:I29"/>
  </mergeCells>
  <dataValidations count="2">
    <dataValidation allowBlank="true" errorStyle="stop" operator="between" showDropDown="false" showErrorMessage="true" showInputMessage="false" sqref="H1" type="list">
      <formula1>"January,February,March,April,May,June,July,August,September,October,November,December"</formula1>
      <formula2>0</formula2>
    </dataValidation>
    <dataValidation allowBlank="true" errorStyle="stop" operator="between" showDropDown="false" showErrorMessage="true" showInputMessage="false" sqref="I1" type="list">
      <formula1>"2000,2001,2002,2003,2004,2005,2006,2007,2008,2009,2010,2011,2012,2013,2014,2015,2016,2017,2018,2019,2020,2021,2022,2023"</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 activeCellId="0" sqref="H1"/>
    </sheetView>
  </sheetViews>
  <sheetFormatPr defaultColWidth="8.6796875" defaultRowHeight="15" zeroHeight="false" outlineLevelRow="0" outlineLevelCol="0"/>
  <cols>
    <col collapsed="false" customWidth="true" hidden="false" outlineLevel="0" max="1" min="1" style="0" width="6.85"/>
    <col collapsed="false" customWidth="true" hidden="false" outlineLevel="0" max="2" min="2" style="0" width="10.42"/>
    <col collapsed="false" customWidth="true" hidden="false" outlineLevel="0" max="3" min="3" style="0" width="15.71"/>
    <col collapsed="false" customWidth="true" hidden="false" outlineLevel="0" max="4" min="4" style="0" width="14.29"/>
    <col collapsed="false" customWidth="true" hidden="false" outlineLevel="0" max="5" min="5" style="0" width="11.57"/>
    <col collapsed="false" customWidth="true" hidden="false" outlineLevel="0" max="7" min="6" style="0" width="11.71"/>
    <col collapsed="false" customWidth="true" hidden="false" outlineLevel="0" max="8" min="8" style="0" width="16.71"/>
    <col collapsed="false" customWidth="true" hidden="false" outlineLevel="0" max="9" min="9" style="0" width="10.42"/>
    <col collapsed="false" customWidth="true" hidden="false" outlineLevel="0" max="10" min="10" style="0" width="12.29"/>
    <col collapsed="false" customWidth="true" hidden="false" outlineLevel="0" max="11" min="11" style="0" width="26.29"/>
    <col collapsed="false" customWidth="true" hidden="false" outlineLevel="0" max="12" min="12" style="0" width="12.15"/>
    <col collapsed="false" customWidth="true" hidden="false" outlineLevel="0" max="14" min="13" style="0" width="24"/>
    <col collapsed="false" customWidth="true" hidden="false" outlineLevel="0" max="15" min="15" style="0" width="27"/>
    <col collapsed="false" customWidth="true" hidden="false" outlineLevel="0" max="16" min="16" style="0" width="14.57"/>
    <col collapsed="false" customWidth="true" hidden="false" outlineLevel="0" max="17" min="17" style="0" width="18.86"/>
  </cols>
  <sheetData>
    <row r="1" s="59" customFormat="true" ht="22.05" hidden="false" customHeight="false" outlineLevel="0" collapsed="false">
      <c r="A1" s="56" t="s">
        <v>140</v>
      </c>
      <c r="B1" s="56"/>
      <c r="C1" s="56"/>
      <c r="D1" s="56"/>
      <c r="E1" s="56"/>
      <c r="F1" s="56"/>
      <c r="G1" s="56"/>
      <c r="H1" s="57" t="s">
        <v>162</v>
      </c>
      <c r="I1" s="57" t="n">
        <v>2023</v>
      </c>
      <c r="J1" s="57"/>
      <c r="K1" s="58" t="s">
        <v>142</v>
      </c>
      <c r="L1" s="58"/>
      <c r="M1" s="58"/>
      <c r="N1" s="58"/>
      <c r="O1" s="58"/>
      <c r="P1" s="58"/>
      <c r="Q1" s="58"/>
      <c r="R1" s="58"/>
    </row>
    <row r="2" s="59" customFormat="true" ht="23.85" hidden="false" customHeight="false" outlineLevel="0" collapsed="false">
      <c r="A2" s="56" t="s">
        <v>143</v>
      </c>
      <c r="B2" s="56"/>
      <c r="C2" s="56"/>
      <c r="D2" s="56"/>
      <c r="E2" s="56"/>
      <c r="F2" s="60" t="n">
        <f aca="false">IF(OR(H1="January", H1="March", H1="May", H1="July", H1="August", H1="October", H1="December"), 31,IF(H1="February",IF(AND(H1="February", OR(MOD(I1,4)=0, AND(MOD(I1,100)&lt;&gt;0, MOD(I1,400)=0))), 29, 28),30))</f>
        <v>31</v>
      </c>
      <c r="G2" s="60"/>
      <c r="H2" s="61" t="s">
        <v>144</v>
      </c>
      <c r="I2" s="60" t="n">
        <v>2</v>
      </c>
      <c r="J2" s="60"/>
      <c r="K2" s="58"/>
      <c r="L2" s="58"/>
      <c r="M2" s="58"/>
      <c r="N2" s="58"/>
      <c r="O2" s="58"/>
      <c r="P2" s="58"/>
      <c r="Q2" s="58"/>
      <c r="R2" s="58"/>
    </row>
    <row r="3" customFormat="false" ht="35.05" hidden="false" customHeight="false" outlineLevel="0" collapsed="false">
      <c r="A3" s="62" t="str">
        <f aca="false">'Employee Details'!A3</f>
        <v>Sr. No.</v>
      </c>
      <c r="B3" s="62" t="str">
        <f aca="false">'Employee Details'!B3</f>
        <v>Emp. Code</v>
      </c>
      <c r="C3" s="62" t="str">
        <f aca="false">'Employee Details'!C3</f>
        <v>Employee Name</v>
      </c>
      <c r="D3" s="62" t="str">
        <f aca="false">'Employee Details'!D3</f>
        <v>Date of Joining</v>
      </c>
      <c r="E3" s="62" t="str">
        <f aca="false">'Employee Details'!E3</f>
        <v>Designation</v>
      </c>
      <c r="F3" s="62" t="str">
        <f aca="false">'Employee Details'!F3</f>
        <v>Department</v>
      </c>
      <c r="G3" s="62" t="str">
        <f aca="false">'Employee Details'!G3</f>
        <v>City</v>
      </c>
      <c r="H3" s="62" t="str">
        <f aca="false">'Employee Details'!H3</f>
        <v>State</v>
      </c>
      <c r="I3" s="62" t="str">
        <f aca="false">'Employee Details'!I3</f>
        <v>Gender</v>
      </c>
      <c r="J3" s="63" t="s">
        <v>145</v>
      </c>
      <c r="K3" s="64" t="s">
        <v>146</v>
      </c>
      <c r="L3" s="64" t="s">
        <v>147</v>
      </c>
      <c r="M3" s="64" t="s">
        <v>148</v>
      </c>
      <c r="N3" s="64" t="s">
        <v>149</v>
      </c>
      <c r="O3" s="64" t="s">
        <v>150</v>
      </c>
      <c r="P3" s="64" t="s">
        <v>151</v>
      </c>
      <c r="Q3" s="64" t="s">
        <v>152</v>
      </c>
      <c r="R3" s="64" t="s">
        <v>153</v>
      </c>
    </row>
    <row r="4" customFormat="false" ht="15" hidden="false" customHeight="false" outlineLevel="0" collapsed="false">
      <c r="A4" s="65" t="n">
        <f aca="false">'Employee Details'!A4</f>
        <v>1</v>
      </c>
      <c r="B4" s="65" t="str">
        <f aca="false">'Employee Details'!B4</f>
        <v>MW01</v>
      </c>
      <c r="C4" s="65" t="str">
        <f aca="false">'Employee Details'!C4</f>
        <v>Astha Puri</v>
      </c>
      <c r="D4" s="65" t="n">
        <f aca="false">'Employee Details'!D4</f>
        <v>41255</v>
      </c>
      <c r="E4" s="65" t="str">
        <f aca="false">'Employee Details'!E4</f>
        <v>Developer</v>
      </c>
      <c r="F4" s="65" t="str">
        <f aca="false">'Employee Details'!F4</f>
        <v>HR</v>
      </c>
      <c r="G4" s="65" t="str">
        <f aca="false">'Employee Details'!G4</f>
        <v>Udupi</v>
      </c>
      <c r="H4" s="65" t="str">
        <f aca="false">'Employee Details'!H4</f>
        <v> Karnataka</v>
      </c>
      <c r="I4" s="65" t="str">
        <f aca="false">'Employee Details'!I4</f>
        <v>Female</v>
      </c>
      <c r="J4" s="66" t="n">
        <f aca="false">(R4/$F$2)*($F$2-K4)</f>
        <v>25725.8064516129</v>
      </c>
      <c r="K4" s="67" t="n">
        <f aca="false">RANDBETWEEN(0,10)</f>
        <v>9</v>
      </c>
      <c r="L4" s="67" t="n">
        <v>25000</v>
      </c>
      <c r="M4" s="67" t="n">
        <f aca="false">L4*0.15</f>
        <v>3750</v>
      </c>
      <c r="N4" s="67" t="n">
        <f aca="false">L4*0.5</f>
        <v>12500</v>
      </c>
      <c r="O4" s="67" t="n">
        <f aca="false">L4*0.05</f>
        <v>1250</v>
      </c>
      <c r="P4" s="67" t="n">
        <f aca="false">SUM(L4:O4)*0.1</f>
        <v>4250</v>
      </c>
      <c r="Q4" s="67" t="n">
        <f aca="false">IF(SUM(L4:O4)&gt;50000,3000,2000)</f>
        <v>2000</v>
      </c>
      <c r="R4" s="67" t="n">
        <f aca="false">SUM(L4:O4)-SUM(P4:Q4)</f>
        <v>36250</v>
      </c>
    </row>
    <row r="5" customFormat="false" ht="15" hidden="false" customHeight="false" outlineLevel="0" collapsed="false">
      <c r="A5" s="65" t="n">
        <f aca="false">'Employee Details'!A5</f>
        <v>2</v>
      </c>
      <c r="B5" s="65" t="str">
        <f aca="false">'Employee Details'!B5</f>
        <v>MW02</v>
      </c>
      <c r="C5" s="65" t="str">
        <f aca="false">'Employee Details'!C5</f>
        <v>Bijal Pande</v>
      </c>
      <c r="D5" s="65" t="n">
        <f aca="false">'Employee Details'!D5</f>
        <v>40461</v>
      </c>
      <c r="E5" s="65" t="str">
        <f aca="false">'Employee Details'!E5</f>
        <v>Graphic Designer</v>
      </c>
      <c r="F5" s="65" t="str">
        <f aca="false">'Employee Details'!F5</f>
        <v>R&amp;D</v>
      </c>
      <c r="G5" s="65" t="str">
        <f aca="false">'Employee Details'!G5</f>
        <v>Mangalore</v>
      </c>
      <c r="H5" s="65" t="str">
        <f aca="false">'Employee Details'!H5</f>
        <v> Karnataka</v>
      </c>
      <c r="I5" s="65" t="str">
        <f aca="false">'Employee Details'!I5</f>
        <v>Male</v>
      </c>
      <c r="J5" s="66" t="n">
        <f aca="false">(R5/$F$2)*($F$2-K5)</f>
        <v>34237.7419354839</v>
      </c>
      <c r="K5" s="67" t="n">
        <f aca="false">RANDBETWEEN(0,10)</f>
        <v>4</v>
      </c>
      <c r="L5" s="67" t="n">
        <v>27000</v>
      </c>
      <c r="M5" s="67" t="n">
        <f aca="false">L5*0.15</f>
        <v>4050</v>
      </c>
      <c r="N5" s="67" t="n">
        <f aca="false">L5*0.5</f>
        <v>13500</v>
      </c>
      <c r="O5" s="67" t="n">
        <f aca="false">L5*0.05</f>
        <v>1350</v>
      </c>
      <c r="P5" s="67" t="n">
        <f aca="false">SUM(L5:O5)*0.1</f>
        <v>4590</v>
      </c>
      <c r="Q5" s="67" t="n">
        <f aca="false">IF(SUM(L5:O5)&gt;50000,3000,2000)</f>
        <v>2000</v>
      </c>
      <c r="R5" s="67" t="n">
        <f aca="false">SUM(L5:O5)-SUM(P5:Q5)</f>
        <v>39310</v>
      </c>
    </row>
    <row r="6" customFormat="false" ht="15" hidden="false" customHeight="false" outlineLevel="0" collapsed="false">
      <c r="A6" s="65" t="n">
        <f aca="false">'Employee Details'!A6</f>
        <v>3</v>
      </c>
      <c r="B6" s="65" t="str">
        <f aca="false">'Employee Details'!B6</f>
        <v>MW03</v>
      </c>
      <c r="C6" s="65" t="str">
        <f aca="false">'Employee Details'!C6</f>
        <v>Chirag Sharma</v>
      </c>
      <c r="D6" s="65" t="n">
        <f aca="false">'Employee Details'!D6</f>
        <v>40858</v>
      </c>
      <c r="E6" s="65" t="str">
        <f aca="false">'Employee Details'!E6</f>
        <v>Sr. Developer</v>
      </c>
      <c r="F6" s="65" t="str">
        <f aca="false">'Employee Details'!F6</f>
        <v>Development</v>
      </c>
      <c r="G6" s="65" t="str">
        <f aca="false">'Employee Details'!G6</f>
        <v>Honnavar</v>
      </c>
      <c r="H6" s="65" t="str">
        <f aca="false">'Employee Details'!H6</f>
        <v> Karnataka</v>
      </c>
      <c r="I6" s="65" t="str">
        <f aca="false">'Employee Details'!I6</f>
        <v>Male</v>
      </c>
      <c r="J6" s="66" t="n">
        <f aca="false">(R6/$F$2)*($F$2-K6)</f>
        <v>24010</v>
      </c>
      <c r="K6" s="67" t="n">
        <f aca="false">RANDBETWEEN(0,10)</f>
        <v>0</v>
      </c>
      <c r="L6" s="67" t="n">
        <v>17000</v>
      </c>
      <c r="M6" s="67" t="n">
        <f aca="false">L6*0.15</f>
        <v>2550</v>
      </c>
      <c r="N6" s="67" t="n">
        <f aca="false">L6*0.5</f>
        <v>8500</v>
      </c>
      <c r="O6" s="67" t="n">
        <f aca="false">L6*0.05</f>
        <v>850</v>
      </c>
      <c r="P6" s="67" t="n">
        <f aca="false">SUM(L6:O6)*0.1</f>
        <v>2890</v>
      </c>
      <c r="Q6" s="67" t="n">
        <f aca="false">IF(SUM(L6:O6)&gt;50000,3000,2000)</f>
        <v>2000</v>
      </c>
      <c r="R6" s="67" t="n">
        <f aca="false">SUM(L6:O6)-SUM(P6:Q6)</f>
        <v>24010</v>
      </c>
    </row>
    <row r="7" customFormat="false" ht="15" hidden="false" customHeight="false" outlineLevel="0" collapsed="false">
      <c r="A7" s="65" t="n">
        <f aca="false">'Employee Details'!A7</f>
        <v>4</v>
      </c>
      <c r="B7" s="65" t="str">
        <f aca="false">'Employee Details'!B7</f>
        <v>MW04</v>
      </c>
      <c r="C7" s="65" t="str">
        <f aca="false">'Employee Details'!C7</f>
        <v>Divya Soni</v>
      </c>
      <c r="D7" s="65" t="n">
        <f aca="false">'Employee Details'!D7</f>
        <v>40535</v>
      </c>
      <c r="E7" s="65" t="str">
        <f aca="false">'Employee Details'!E7</f>
        <v>Graphic Designer</v>
      </c>
      <c r="F7" s="65" t="str">
        <f aca="false">'Employee Details'!F7</f>
        <v>Quality Control</v>
      </c>
      <c r="G7" s="65" t="str">
        <f aca="false">'Employee Details'!G7</f>
        <v>Pune</v>
      </c>
      <c r="H7" s="65" t="str">
        <f aca="false">'Employee Details'!H7</f>
        <v> Maharashtra</v>
      </c>
      <c r="I7" s="65" t="str">
        <f aca="false">'Employee Details'!I7</f>
        <v>Female</v>
      </c>
      <c r="J7" s="66" t="n">
        <f aca="false">(R7/$F$2)*($F$2-K7)</f>
        <v>30069.0322580645</v>
      </c>
      <c r="K7" s="67" t="n">
        <f aca="false">RANDBETWEEN(0,10)</f>
        <v>9</v>
      </c>
      <c r="L7" s="67" t="n">
        <v>29000</v>
      </c>
      <c r="M7" s="67" t="n">
        <f aca="false">L7*0.15</f>
        <v>4350</v>
      </c>
      <c r="N7" s="67" t="n">
        <f aca="false">L7*0.5</f>
        <v>14500</v>
      </c>
      <c r="O7" s="67" t="n">
        <f aca="false">L7*0.05</f>
        <v>1450</v>
      </c>
      <c r="P7" s="67" t="n">
        <f aca="false">SUM(L7:O7)*0.1</f>
        <v>4930</v>
      </c>
      <c r="Q7" s="67" t="n">
        <f aca="false">IF(SUM(L7:O7)&gt;50000,3000,2000)</f>
        <v>2000</v>
      </c>
      <c r="R7" s="67" t="n">
        <f aca="false">SUM(L7:O7)-SUM(P7:Q7)</f>
        <v>42370</v>
      </c>
    </row>
    <row r="8" customFormat="false" ht="15" hidden="false" customHeight="false" outlineLevel="0" collapsed="false">
      <c r="A8" s="65" t="n">
        <f aca="false">'Employee Details'!A8</f>
        <v>5</v>
      </c>
      <c r="B8" s="65" t="str">
        <f aca="false">'Employee Details'!B8</f>
        <v>MW05</v>
      </c>
      <c r="C8" s="65" t="str">
        <f aca="false">'Employee Details'!C8</f>
        <v>Erum Rastogi</v>
      </c>
      <c r="D8" s="65" t="n">
        <f aca="false">'Employee Details'!D8</f>
        <v>37937</v>
      </c>
      <c r="E8" s="65" t="str">
        <f aca="false">'Employee Details'!E8</f>
        <v>Office Admin</v>
      </c>
      <c r="F8" s="65" t="str">
        <f aca="false">'Employee Details'!F8</f>
        <v>Marketing</v>
      </c>
      <c r="G8" s="65" t="str">
        <f aca="false">'Employee Details'!G8</f>
        <v>Mumbai</v>
      </c>
      <c r="H8" s="65" t="str">
        <f aca="false">'Employee Details'!H8</f>
        <v> Maharashtra</v>
      </c>
      <c r="I8" s="65" t="str">
        <f aca="false">'Employee Details'!I8</f>
        <v>Female</v>
      </c>
      <c r="J8" s="66" t="n">
        <f aca="false">(R8/$F$2)*($F$2-K8)</f>
        <v>18246.7741935484</v>
      </c>
      <c r="K8" s="67" t="n">
        <f aca="false">RANDBETWEEN(0,10)</f>
        <v>4</v>
      </c>
      <c r="L8" s="67" t="n">
        <v>15000</v>
      </c>
      <c r="M8" s="67" t="n">
        <f aca="false">L8*0.15</f>
        <v>2250</v>
      </c>
      <c r="N8" s="67" t="n">
        <f aca="false">L8*0.5</f>
        <v>7500</v>
      </c>
      <c r="O8" s="67" t="n">
        <f aca="false">L8*0.05</f>
        <v>750</v>
      </c>
      <c r="P8" s="67" t="n">
        <f aca="false">SUM(L8:O8)*0.1</f>
        <v>2550</v>
      </c>
      <c r="Q8" s="67" t="n">
        <f aca="false">IF(SUM(L8:O8)&gt;50000,3000,2000)</f>
        <v>2000</v>
      </c>
      <c r="R8" s="67" t="n">
        <f aca="false">SUM(L8:O8)-SUM(P8:Q8)</f>
        <v>20950</v>
      </c>
    </row>
    <row r="9" customFormat="false" ht="15" hidden="false" customHeight="false" outlineLevel="0" collapsed="false">
      <c r="A9" s="65" t="n">
        <f aca="false">'Employee Details'!A9</f>
        <v>6</v>
      </c>
      <c r="B9" s="65" t="str">
        <f aca="false">'Employee Details'!B9</f>
        <v>MW06</v>
      </c>
      <c r="C9" s="65" t="str">
        <f aca="false">'Employee Details'!C9</f>
        <v>Farhan Patel</v>
      </c>
      <c r="D9" s="65" t="n">
        <f aca="false">'Employee Details'!D9</f>
        <v>41255</v>
      </c>
      <c r="E9" s="65" t="str">
        <f aca="false">'Employee Details'!E9</f>
        <v>Developer</v>
      </c>
      <c r="F9" s="65" t="str">
        <f aca="false">'Employee Details'!F9</f>
        <v>Finance</v>
      </c>
      <c r="G9" s="65" t="str">
        <f aca="false">'Employee Details'!G9</f>
        <v>Bhopal</v>
      </c>
      <c r="H9" s="65" t="str">
        <f aca="false">'Employee Details'!H9</f>
        <v> Madhya Pradesh</v>
      </c>
      <c r="I9" s="65" t="str">
        <f aca="false">'Employee Details'!I9</f>
        <v>Male</v>
      </c>
      <c r="J9" s="66" t="n">
        <f aca="false">(R9/$F$2)*($F$2-K9)</f>
        <v>24316</v>
      </c>
      <c r="K9" s="67" t="n">
        <f aca="false">RANDBETWEEN(0,10)</f>
        <v>0</v>
      </c>
      <c r="L9" s="67" t="n">
        <v>17200</v>
      </c>
      <c r="M9" s="67" t="n">
        <f aca="false">L9*0.15</f>
        <v>2580</v>
      </c>
      <c r="N9" s="67" t="n">
        <f aca="false">L9*0.5</f>
        <v>8600</v>
      </c>
      <c r="O9" s="67" t="n">
        <f aca="false">L9*0.05</f>
        <v>860</v>
      </c>
      <c r="P9" s="67" t="n">
        <f aca="false">SUM(L9:O9)*0.1</f>
        <v>2924</v>
      </c>
      <c r="Q9" s="67" t="n">
        <f aca="false">IF(SUM(L9:O9)&gt;50000,3000,2000)</f>
        <v>2000</v>
      </c>
      <c r="R9" s="67" t="n">
        <f aca="false">SUM(L9:O9)-SUM(P9:Q9)</f>
        <v>24316</v>
      </c>
    </row>
    <row r="10" customFormat="false" ht="15" hidden="false" customHeight="false" outlineLevel="0" collapsed="false">
      <c r="A10" s="65" t="n">
        <f aca="false">'Employee Details'!A10</f>
        <v>7</v>
      </c>
      <c r="B10" s="65" t="str">
        <f aca="false">'Employee Details'!B10</f>
        <v>MW07</v>
      </c>
      <c r="C10" s="65" t="str">
        <f aca="false">'Employee Details'!C10</f>
        <v>Geet Sahu</v>
      </c>
      <c r="D10" s="65" t="n">
        <f aca="false">'Employee Details'!D10</f>
        <v>40461</v>
      </c>
      <c r="E10" s="65" t="str">
        <f aca="false">'Employee Details'!E10</f>
        <v>Sr. Accountant</v>
      </c>
      <c r="F10" s="65" t="str">
        <f aca="false">'Employee Details'!F10</f>
        <v>Marketing</v>
      </c>
      <c r="G10" s="65" t="str">
        <f aca="false">'Employee Details'!G10</f>
        <v>Mumbai</v>
      </c>
      <c r="H10" s="65" t="str">
        <f aca="false">'Employee Details'!H10</f>
        <v> Maharashtra</v>
      </c>
      <c r="I10" s="65" t="str">
        <f aca="false">'Employee Details'!I10</f>
        <v>Male</v>
      </c>
      <c r="J10" s="66" t="n">
        <f aca="false">(R10/$F$2)*($F$2-K10)</f>
        <v>15997.6129032258</v>
      </c>
      <c r="K10" s="67" t="n">
        <f aca="false">RANDBETWEEN(0,10)</f>
        <v>8</v>
      </c>
      <c r="L10" s="67" t="n">
        <v>15400</v>
      </c>
      <c r="M10" s="67" t="n">
        <f aca="false">L10*0.15</f>
        <v>2310</v>
      </c>
      <c r="N10" s="67" t="n">
        <f aca="false">L10*0.5</f>
        <v>7700</v>
      </c>
      <c r="O10" s="67" t="n">
        <f aca="false">L10*0.05</f>
        <v>770</v>
      </c>
      <c r="P10" s="67" t="n">
        <f aca="false">SUM(L10:O10)*0.1</f>
        <v>2618</v>
      </c>
      <c r="Q10" s="67" t="n">
        <f aca="false">IF(SUM(L10:O10)&gt;50000,3000,2000)</f>
        <v>2000</v>
      </c>
      <c r="R10" s="67" t="n">
        <f aca="false">SUM(L10:O10)-SUM(P10:Q10)</f>
        <v>21562</v>
      </c>
    </row>
    <row r="11" customFormat="false" ht="15" hidden="false" customHeight="false" outlineLevel="0" collapsed="false">
      <c r="A11" s="65" t="n">
        <f aca="false">'Employee Details'!A11</f>
        <v>8</v>
      </c>
      <c r="B11" s="65" t="str">
        <f aca="false">'Employee Details'!B11</f>
        <v>MW08</v>
      </c>
      <c r="C11" s="65" t="str">
        <f aca="false">'Employee Details'!C11</f>
        <v>Himesh Surya</v>
      </c>
      <c r="D11" s="65" t="n">
        <f aca="false">'Employee Details'!D11</f>
        <v>41255</v>
      </c>
      <c r="E11" s="65" t="str">
        <f aca="false">'Employee Details'!E11</f>
        <v>Jr. Accountant</v>
      </c>
      <c r="F11" s="65" t="str">
        <f aca="false">'Employee Details'!F11</f>
        <v>Marketing</v>
      </c>
      <c r="G11" s="65" t="str">
        <f aca="false">'Employee Details'!G11</f>
        <v>Kolkata</v>
      </c>
      <c r="H11" s="65" t="str">
        <f aca="false">'Employee Details'!H11</f>
        <v> West Bengal</v>
      </c>
      <c r="I11" s="65" t="str">
        <f aca="false">'Employee Details'!I11</f>
        <v>Male</v>
      </c>
      <c r="J11" s="66" t="n">
        <f aca="false">(R11/$F$2)*($F$2-K11)</f>
        <v>18201.2903225806</v>
      </c>
      <c r="K11" s="67" t="n">
        <f aca="false">RANDBETWEEN(0,10)</f>
        <v>1</v>
      </c>
      <c r="L11" s="67" t="n">
        <v>13600</v>
      </c>
      <c r="M11" s="67" t="n">
        <f aca="false">L11*0.15</f>
        <v>2040</v>
      </c>
      <c r="N11" s="67" t="n">
        <f aca="false">L11*0.5</f>
        <v>6800</v>
      </c>
      <c r="O11" s="67" t="n">
        <f aca="false">L11*0.05</f>
        <v>680</v>
      </c>
      <c r="P11" s="67" t="n">
        <f aca="false">SUM(L11:O11)*0.1</f>
        <v>2312</v>
      </c>
      <c r="Q11" s="67" t="n">
        <f aca="false">IF(SUM(L11:O11)&gt;50000,3000,2000)</f>
        <v>2000</v>
      </c>
      <c r="R11" s="67" t="n">
        <f aca="false">SUM(L11:O11)-SUM(P11:Q11)</f>
        <v>18808</v>
      </c>
    </row>
    <row r="12" customFormat="false" ht="15" hidden="false" customHeight="false" outlineLevel="0" collapsed="false">
      <c r="A12" s="65" t="n">
        <f aca="false">'Employee Details'!A12</f>
        <v>9</v>
      </c>
      <c r="B12" s="65" t="str">
        <f aca="false">'Employee Details'!B12</f>
        <v>MW09</v>
      </c>
      <c r="C12" s="65" t="str">
        <f aca="false">'Employee Details'!C12</f>
        <v>Supriya</v>
      </c>
      <c r="D12" s="65" t="n">
        <f aca="false">'Employee Details'!D12</f>
        <v>40461</v>
      </c>
      <c r="E12" s="65" t="str">
        <f aca="false">'Employee Details'!E12</f>
        <v>Developer</v>
      </c>
      <c r="F12" s="65" t="str">
        <f aca="false">'Employee Details'!F12</f>
        <v>HR</v>
      </c>
      <c r="G12" s="65" t="str">
        <f aca="false">'Employee Details'!G12</f>
        <v>Ahmedabad</v>
      </c>
      <c r="H12" s="65" t="str">
        <f aca="false">'Employee Details'!H12</f>
        <v> Gujarat</v>
      </c>
      <c r="I12" s="65" t="str">
        <f aca="false">'Employee Details'!I12</f>
        <v>Female</v>
      </c>
      <c r="J12" s="66" t="n">
        <f aca="false">(R12/$F$2)*($F$2-K12)</f>
        <v>11393.1612903226</v>
      </c>
      <c r="K12" s="67" t="n">
        <f aca="false">RANDBETWEEN(0,10)</f>
        <v>9</v>
      </c>
      <c r="L12" s="67" t="n">
        <v>11800</v>
      </c>
      <c r="M12" s="67" t="n">
        <f aca="false">L12*0.15</f>
        <v>1770</v>
      </c>
      <c r="N12" s="67" t="n">
        <f aca="false">L12*0.5</f>
        <v>5900</v>
      </c>
      <c r="O12" s="67" t="n">
        <f aca="false">L12*0.05</f>
        <v>590</v>
      </c>
      <c r="P12" s="67" t="n">
        <f aca="false">SUM(L12:O12)*0.1</f>
        <v>2006</v>
      </c>
      <c r="Q12" s="67" t="n">
        <f aca="false">IF(SUM(L12:O12)&gt;50000,3000,2000)</f>
        <v>2000</v>
      </c>
      <c r="R12" s="67" t="n">
        <f aca="false">SUM(L12:O12)-SUM(P12:Q12)</f>
        <v>16054</v>
      </c>
    </row>
    <row r="13" customFormat="false" ht="15" hidden="false" customHeight="false" outlineLevel="0" collapsed="false">
      <c r="A13" s="65" t="n">
        <f aca="false">'Employee Details'!A13</f>
        <v>10</v>
      </c>
      <c r="B13" s="65" t="str">
        <f aca="false">'Employee Details'!B13</f>
        <v>MW10</v>
      </c>
      <c r="C13" s="65" t="str">
        <f aca="false">'Employee Details'!C13</f>
        <v>Sharadhi</v>
      </c>
      <c r="D13" s="65" t="n">
        <f aca="false">'Employee Details'!D13</f>
        <v>40858</v>
      </c>
      <c r="E13" s="65" t="str">
        <f aca="false">'Employee Details'!E13</f>
        <v>Graphic Designer</v>
      </c>
      <c r="F13" s="65" t="str">
        <f aca="false">'Employee Details'!F13</f>
        <v>R&amp;D</v>
      </c>
      <c r="G13" s="65" t="str">
        <f aca="false">'Employee Details'!G13</f>
        <v>Kanpur</v>
      </c>
      <c r="H13" s="65" t="str">
        <f aca="false">'Employee Details'!H13</f>
        <v> Uttar Pradesh</v>
      </c>
      <c r="I13" s="65" t="str">
        <f aca="false">'Employee Details'!I13</f>
        <v>Female</v>
      </c>
      <c r="J13" s="66" t="n">
        <f aca="false">(R13/$F$2)*($F$2-K13)</f>
        <v>21686.4516129032</v>
      </c>
      <c r="K13" s="67" t="n">
        <f aca="false">RANDBETWEEN(0,10)</f>
        <v>3</v>
      </c>
      <c r="L13" s="67" t="n">
        <v>17000</v>
      </c>
      <c r="M13" s="67" t="n">
        <f aca="false">L13*0.15</f>
        <v>2550</v>
      </c>
      <c r="N13" s="67" t="n">
        <f aca="false">L13*0.5</f>
        <v>8500</v>
      </c>
      <c r="O13" s="67" t="n">
        <f aca="false">L13*0.05</f>
        <v>850</v>
      </c>
      <c r="P13" s="67" t="n">
        <f aca="false">SUM(L13:O13)*0.1</f>
        <v>2890</v>
      </c>
      <c r="Q13" s="67" t="n">
        <f aca="false">IF(SUM(L13:O13)&gt;50000,3000,2000)</f>
        <v>2000</v>
      </c>
      <c r="R13" s="67" t="n">
        <f aca="false">SUM(L13:O13)-SUM(P13:Q13)</f>
        <v>24010</v>
      </c>
    </row>
    <row r="14" customFormat="false" ht="15" hidden="false" customHeight="false" outlineLevel="0" collapsed="false">
      <c r="A14" s="65" t="n">
        <f aca="false">'Employee Details'!A14</f>
        <v>11</v>
      </c>
      <c r="B14" s="65" t="str">
        <f aca="false">'Employee Details'!B14</f>
        <v>MW11</v>
      </c>
      <c r="C14" s="65" t="str">
        <f aca="false">'Employee Details'!C14</f>
        <v>Raghu</v>
      </c>
      <c r="D14" s="65" t="n">
        <f aca="false">'Employee Details'!D14</f>
        <v>40535</v>
      </c>
      <c r="E14" s="65" t="str">
        <f aca="false">'Employee Details'!E14</f>
        <v>Sr. Developer</v>
      </c>
      <c r="F14" s="65" t="str">
        <f aca="false">'Employee Details'!F14</f>
        <v>Development</v>
      </c>
      <c r="G14" s="65" t="str">
        <f aca="false">'Employee Details'!G14</f>
        <v>Surat</v>
      </c>
      <c r="H14" s="65" t="str">
        <f aca="false">'Employee Details'!H14</f>
        <v> Gujarat</v>
      </c>
      <c r="I14" s="65" t="str">
        <f aca="false">'Employee Details'!I14</f>
        <v>Male</v>
      </c>
      <c r="J14" s="66" t="n">
        <f aca="false">(R14/$F$2)*($F$2-K14)</f>
        <v>22468.3870967742</v>
      </c>
      <c r="K14" s="67" t="n">
        <f aca="false">RANDBETWEEN(0,10)</f>
        <v>9</v>
      </c>
      <c r="L14" s="67" t="n">
        <v>22000</v>
      </c>
      <c r="M14" s="67" t="n">
        <f aca="false">L14*0.15</f>
        <v>3300</v>
      </c>
      <c r="N14" s="67" t="n">
        <f aca="false">L14*0.5</f>
        <v>11000</v>
      </c>
      <c r="O14" s="67" t="n">
        <f aca="false">L14*0.05</f>
        <v>1100</v>
      </c>
      <c r="P14" s="67" t="n">
        <f aca="false">SUM(L14:O14)*0.1</f>
        <v>3740</v>
      </c>
      <c r="Q14" s="67" t="n">
        <f aca="false">IF(SUM(L14:O14)&gt;50000,3000,2000)</f>
        <v>2000</v>
      </c>
      <c r="R14" s="67" t="n">
        <f aca="false">SUM(L14:O14)-SUM(P14:Q14)</f>
        <v>31660</v>
      </c>
    </row>
    <row r="15" customFormat="false" ht="15" hidden="false" customHeight="false" outlineLevel="0" collapsed="false">
      <c r="A15" s="65" t="n">
        <f aca="false">'Employee Details'!A15</f>
        <v>12</v>
      </c>
      <c r="B15" s="65" t="str">
        <f aca="false">'Employee Details'!B15</f>
        <v>MW12</v>
      </c>
      <c r="C15" s="65" t="str">
        <f aca="false">'Employee Details'!C15</f>
        <v>Indira</v>
      </c>
      <c r="D15" s="65" t="n">
        <f aca="false">'Employee Details'!D15</f>
        <v>37937</v>
      </c>
      <c r="E15" s="65" t="str">
        <f aca="false">'Employee Details'!E15</f>
        <v>Graphic Designer</v>
      </c>
      <c r="F15" s="65" t="str">
        <f aca="false">'Employee Details'!F15</f>
        <v>Quality Control</v>
      </c>
      <c r="G15" s="65" t="str">
        <f aca="false">'Employee Details'!G15</f>
        <v>Thane</v>
      </c>
      <c r="H15" s="65" t="str">
        <f aca="false">'Employee Details'!H15</f>
        <v> Maharashtra</v>
      </c>
      <c r="I15" s="65" t="str">
        <f aca="false">'Employee Details'!I15</f>
        <v>Female</v>
      </c>
      <c r="J15" s="66" t="n">
        <f aca="false">(R15/$F$2)*($F$2-K15)</f>
        <v>26880</v>
      </c>
      <c r="K15" s="67" t="n">
        <f aca="false">RANDBETWEEN(0,10)</f>
        <v>7</v>
      </c>
      <c r="L15" s="67" t="n">
        <v>24000</v>
      </c>
      <c r="M15" s="67" t="n">
        <f aca="false">L15*0.15</f>
        <v>3600</v>
      </c>
      <c r="N15" s="67" t="n">
        <f aca="false">L15*0.5</f>
        <v>12000</v>
      </c>
      <c r="O15" s="67" t="n">
        <f aca="false">L15*0.05</f>
        <v>1200</v>
      </c>
      <c r="P15" s="67" t="n">
        <f aca="false">SUM(L15:O15)*0.1</f>
        <v>4080</v>
      </c>
      <c r="Q15" s="67" t="n">
        <f aca="false">IF(SUM(L15:O15)&gt;50000,3000,2000)</f>
        <v>2000</v>
      </c>
      <c r="R15" s="67" t="n">
        <f aca="false">SUM(L15:O15)-SUM(P15:Q15)</f>
        <v>34720</v>
      </c>
    </row>
    <row r="16" customFormat="false" ht="15" hidden="false" customHeight="false" outlineLevel="0" collapsed="false">
      <c r="A16" s="65" t="n">
        <f aca="false">'Employee Details'!A16</f>
        <v>13</v>
      </c>
      <c r="B16" s="65" t="str">
        <f aca="false">'Employee Details'!B16</f>
        <v>MW13</v>
      </c>
      <c r="C16" s="65" t="str">
        <f aca="false">'Employee Details'!C16</f>
        <v>Shane</v>
      </c>
      <c r="D16" s="65" t="n">
        <f aca="false">'Employee Details'!D16</f>
        <v>41255</v>
      </c>
      <c r="E16" s="65" t="str">
        <f aca="false">'Employee Details'!E16</f>
        <v>Office Admin</v>
      </c>
      <c r="F16" s="65" t="str">
        <f aca="false">'Employee Details'!F16</f>
        <v>R&amp;D</v>
      </c>
      <c r="G16" s="65" t="str">
        <f aca="false">'Employee Details'!G16</f>
        <v>Udupi</v>
      </c>
      <c r="H16" s="65" t="str">
        <f aca="false">'Employee Details'!H16</f>
        <v> Karnataka</v>
      </c>
      <c r="I16" s="65" t="str">
        <f aca="false">'Employee Details'!I16</f>
        <v>Male</v>
      </c>
      <c r="J16" s="66" t="n">
        <f aca="false">(R16/$F$2)*($F$2-K16)</f>
        <v>35581.935483871</v>
      </c>
      <c r="K16" s="67" t="n">
        <f aca="false">RANDBETWEEN(0,10)</f>
        <v>7</v>
      </c>
      <c r="L16" s="67" t="n">
        <v>32000</v>
      </c>
      <c r="M16" s="67" t="n">
        <f aca="false">L16*0.15</f>
        <v>4800</v>
      </c>
      <c r="N16" s="67" t="n">
        <f aca="false">L16*0.5</f>
        <v>16000</v>
      </c>
      <c r="O16" s="67" t="n">
        <f aca="false">L16*0.05</f>
        <v>1600</v>
      </c>
      <c r="P16" s="67" t="n">
        <f aca="false">SUM(L16:O16)*0.1</f>
        <v>5440</v>
      </c>
      <c r="Q16" s="67" t="n">
        <f aca="false">IF(SUM(L16:O16)&gt;50000,3000,2000)</f>
        <v>3000</v>
      </c>
      <c r="R16" s="67" t="n">
        <f aca="false">SUM(L16:O16)-SUM(P16:Q16)</f>
        <v>45960</v>
      </c>
    </row>
    <row r="17" customFormat="false" ht="15" hidden="false" customHeight="false" outlineLevel="0" collapsed="false">
      <c r="A17" s="65" t="n">
        <f aca="false">'Employee Details'!A17</f>
        <v>14</v>
      </c>
      <c r="B17" s="65" t="str">
        <f aca="false">'Employee Details'!B17</f>
        <v>MW14</v>
      </c>
      <c r="C17" s="65" t="str">
        <f aca="false">'Employee Details'!C17</f>
        <v>Imran Abha</v>
      </c>
      <c r="D17" s="65" t="n">
        <f aca="false">'Employee Details'!D17</f>
        <v>40461</v>
      </c>
      <c r="E17" s="65" t="str">
        <f aca="false">'Employee Details'!E17</f>
        <v>Graphic Designer</v>
      </c>
      <c r="F17" s="65" t="str">
        <f aca="false">'Employee Details'!F17</f>
        <v>Administration</v>
      </c>
      <c r="G17" s="65" t="str">
        <f aca="false">'Employee Details'!G17</f>
        <v>Chennai</v>
      </c>
      <c r="H17" s="65" t="str">
        <f aca="false">'Employee Details'!H17</f>
        <v> Tamil Nadu</v>
      </c>
      <c r="I17" s="65" t="str">
        <f aca="false">'Employee Details'!I17</f>
        <v>Male</v>
      </c>
      <c r="J17" s="66" t="n">
        <f aca="false">(R17/$F$2)*($F$2-K17)</f>
        <v>20839.6774193548</v>
      </c>
      <c r="K17" s="67" t="n">
        <f aca="false">RANDBETWEEN(0,10)</f>
        <v>9</v>
      </c>
      <c r="L17" s="67" t="n">
        <v>20500</v>
      </c>
      <c r="M17" s="67" t="n">
        <f aca="false">L17*0.15</f>
        <v>3075</v>
      </c>
      <c r="N17" s="67" t="n">
        <f aca="false">L17*0.5</f>
        <v>10250</v>
      </c>
      <c r="O17" s="67" t="n">
        <f aca="false">L17*0.05</f>
        <v>1025</v>
      </c>
      <c r="P17" s="67" t="n">
        <f aca="false">SUM(L17:O17)*0.1</f>
        <v>3485</v>
      </c>
      <c r="Q17" s="67" t="n">
        <f aca="false">IF(SUM(L17:O17)&gt;50000,3000,2000)</f>
        <v>2000</v>
      </c>
      <c r="R17" s="67" t="n">
        <f aca="false">SUM(L17:O17)-SUM(P17:Q17)</f>
        <v>29365</v>
      </c>
    </row>
    <row r="18" customFormat="false" ht="15" hidden="false" customHeight="false" outlineLevel="0" collapsed="false">
      <c r="A18" s="65" t="n">
        <f aca="false">'Employee Details'!A18</f>
        <v>15</v>
      </c>
      <c r="B18" s="65" t="str">
        <f aca="false">'Employee Details'!B18</f>
        <v>MW15</v>
      </c>
      <c r="C18" s="65" t="str">
        <f aca="false">'Employee Details'!C18</f>
        <v>Jitendra Pande</v>
      </c>
      <c r="D18" s="65" t="n">
        <f aca="false">'Employee Details'!D18</f>
        <v>41255</v>
      </c>
      <c r="E18" s="65" t="str">
        <f aca="false">'Employee Details'!E18</f>
        <v>HR Head</v>
      </c>
      <c r="F18" s="65" t="str">
        <f aca="false">'Employee Details'!F18</f>
        <v>HR</v>
      </c>
      <c r="G18" s="65" t="str">
        <f aca="false">'Employee Details'!G18</f>
        <v>Bangalore</v>
      </c>
      <c r="H18" s="65" t="str">
        <f aca="false">'Employee Details'!H18</f>
        <v> Karnataka</v>
      </c>
      <c r="I18" s="65" t="str">
        <f aca="false">'Employee Details'!I18</f>
        <v>Male</v>
      </c>
      <c r="J18" s="66" t="n">
        <f aca="false">(R18/$F$2)*($F$2-K18)</f>
        <v>35505.8064516129</v>
      </c>
      <c r="K18" s="67" t="n">
        <f aca="false">RANDBETWEEN(0,10)</f>
        <v>3</v>
      </c>
      <c r="L18" s="67" t="n">
        <v>27000</v>
      </c>
      <c r="M18" s="67" t="n">
        <f aca="false">L18*0.15</f>
        <v>4050</v>
      </c>
      <c r="N18" s="67" t="n">
        <f aca="false">L18*0.5</f>
        <v>13500</v>
      </c>
      <c r="O18" s="67" t="n">
        <f aca="false">L18*0.05</f>
        <v>1350</v>
      </c>
      <c r="P18" s="67" t="n">
        <f aca="false">SUM(L18:O18)*0.1</f>
        <v>4590</v>
      </c>
      <c r="Q18" s="67" t="n">
        <f aca="false">IF(SUM(L18:O18)&gt;50000,3000,2000)</f>
        <v>2000</v>
      </c>
      <c r="R18" s="67" t="n">
        <f aca="false">SUM(L18:O18)-SUM(P18:Q18)</f>
        <v>39310</v>
      </c>
    </row>
    <row r="19" customFormat="false" ht="15" hidden="false" customHeight="false" outlineLevel="0" collapsed="false">
      <c r="A19" s="65" t="n">
        <f aca="false">'Employee Details'!A19</f>
        <v>16</v>
      </c>
      <c r="B19" s="65" t="str">
        <f aca="false">'Employee Details'!B19</f>
        <v>MW16</v>
      </c>
      <c r="C19" s="65" t="str">
        <f aca="false">'Employee Details'!C19</f>
        <v>Kailash Rane</v>
      </c>
      <c r="D19" s="65" t="n">
        <f aca="false">'Employee Details'!D19</f>
        <v>40461</v>
      </c>
      <c r="E19" s="65" t="str">
        <f aca="false">'Employee Details'!E19</f>
        <v>Manager</v>
      </c>
      <c r="F19" s="65" t="str">
        <f aca="false">'Employee Details'!F19</f>
        <v>Finance</v>
      </c>
      <c r="G19" s="65" t="str">
        <f aca="false">'Employee Details'!G19</f>
        <v>Hyderabad</v>
      </c>
      <c r="H19" s="65" t="str">
        <f aca="false">'Employee Details'!H19</f>
        <v> Telangana</v>
      </c>
      <c r="I19" s="65" t="str">
        <f aca="false">'Employee Details'!I19</f>
        <v>Male</v>
      </c>
      <c r="J19" s="66" t="n">
        <f aca="false">(R19/$F$2)*($F$2-K19)</f>
        <v>27070</v>
      </c>
      <c r="K19" s="67" t="n">
        <f aca="false">RANDBETWEEN(0,10)</f>
        <v>0</v>
      </c>
      <c r="L19" s="67" t="n">
        <v>19000</v>
      </c>
      <c r="M19" s="67" t="n">
        <f aca="false">L19*0.15</f>
        <v>2850</v>
      </c>
      <c r="N19" s="67" t="n">
        <f aca="false">L19*0.5</f>
        <v>9500</v>
      </c>
      <c r="O19" s="67" t="n">
        <f aca="false">L19*0.05</f>
        <v>950</v>
      </c>
      <c r="P19" s="67" t="n">
        <f aca="false">SUM(L19:O19)*0.1</f>
        <v>3230</v>
      </c>
      <c r="Q19" s="67" t="n">
        <f aca="false">IF(SUM(L19:O19)&gt;50000,3000,2000)</f>
        <v>2000</v>
      </c>
      <c r="R19" s="67" t="n">
        <f aca="false">SUM(L19:O19)-SUM(P19:Q19)</f>
        <v>27070</v>
      </c>
    </row>
    <row r="20" customFormat="false" ht="15" hidden="false" customHeight="false" outlineLevel="0" collapsed="false">
      <c r="A20" s="65" t="n">
        <f aca="false">'Employee Details'!A20</f>
        <v>17</v>
      </c>
      <c r="B20" s="65" t="str">
        <f aca="false">'Employee Details'!B20</f>
        <v>MW17</v>
      </c>
      <c r="C20" s="65" t="str">
        <f aca="false">'Employee Details'!C20</f>
        <v>Luv Patel</v>
      </c>
      <c r="D20" s="65" t="n">
        <f aca="false">'Employee Details'!D20</f>
        <v>40858</v>
      </c>
      <c r="E20" s="65" t="str">
        <f aca="false">'Employee Details'!E20</f>
        <v>Delivery Boy</v>
      </c>
      <c r="F20" s="65" t="str">
        <f aca="false">'Employee Details'!F20</f>
        <v>Development</v>
      </c>
      <c r="G20" s="65" t="str">
        <f aca="false">'Employee Details'!G20</f>
        <v>Pune</v>
      </c>
      <c r="H20" s="65" t="str">
        <f aca="false">'Employee Details'!H20</f>
        <v> Maharashtra</v>
      </c>
      <c r="I20" s="65" t="str">
        <f aca="false">'Employee Details'!I20</f>
        <v>Male</v>
      </c>
      <c r="J20" s="66" t="n">
        <f aca="false">(R20/$F$2)*($F$2-K20)</f>
        <v>19772.9032258065</v>
      </c>
      <c r="K20" s="67" t="n">
        <f aca="false">RANDBETWEEN(0,10)</f>
        <v>7</v>
      </c>
      <c r="L20" s="67" t="n">
        <v>18000</v>
      </c>
      <c r="M20" s="67" t="n">
        <f aca="false">L20*0.15</f>
        <v>2700</v>
      </c>
      <c r="N20" s="67" t="n">
        <f aca="false">L20*0.5</f>
        <v>9000</v>
      </c>
      <c r="O20" s="67" t="n">
        <f aca="false">L20*0.05</f>
        <v>900</v>
      </c>
      <c r="P20" s="67" t="n">
        <f aca="false">SUM(L20:O20)*0.1</f>
        <v>3060</v>
      </c>
      <c r="Q20" s="67" t="n">
        <f aca="false">IF(SUM(L20:O20)&gt;50000,3000,2000)</f>
        <v>2000</v>
      </c>
      <c r="R20" s="67" t="n">
        <f aca="false">SUM(L20:O20)-SUM(P20:Q20)</f>
        <v>25540</v>
      </c>
    </row>
    <row r="21" customFormat="false" ht="15" hidden="false" customHeight="false" outlineLevel="0" collapsed="false">
      <c r="A21" s="65" t="n">
        <f aca="false">'Employee Details'!A21</f>
        <v>18</v>
      </c>
      <c r="B21" s="65" t="str">
        <f aca="false">'Employee Details'!B21</f>
        <v>MW18</v>
      </c>
      <c r="C21" s="65" t="str">
        <f aca="false">'Employee Details'!C21</f>
        <v>Manoj Bhide</v>
      </c>
      <c r="D21" s="65" t="n">
        <f aca="false">'Employee Details'!D21</f>
        <v>40535</v>
      </c>
      <c r="E21" s="65" t="str">
        <f aca="false">'Employee Details'!E21</f>
        <v>Peon</v>
      </c>
      <c r="F21" s="65" t="str">
        <f aca="false">'Employee Details'!F21</f>
        <v>Quality Control</v>
      </c>
      <c r="G21" s="65" t="str">
        <f aca="false">'Employee Details'!G21</f>
        <v>Ahmedabad</v>
      </c>
      <c r="H21" s="65" t="str">
        <f aca="false">'Employee Details'!H21</f>
        <v> Gujarat</v>
      </c>
      <c r="I21" s="65" t="str">
        <f aca="false">'Employee Details'!I21</f>
        <v>Male</v>
      </c>
      <c r="J21" s="66" t="n">
        <f aca="false">(R21/$F$2)*($F$2-K21)</f>
        <v>48611.6129032258</v>
      </c>
      <c r="K21" s="67" t="n">
        <f aca="false">RANDBETWEEN(0,10)</f>
        <v>7</v>
      </c>
      <c r="L21" s="67" t="n">
        <v>43000</v>
      </c>
      <c r="M21" s="67" t="n">
        <f aca="false">L21*0.15</f>
        <v>6450</v>
      </c>
      <c r="N21" s="67" t="n">
        <f aca="false">L21*0.5</f>
        <v>21500</v>
      </c>
      <c r="O21" s="67" t="n">
        <f aca="false">L21*0.05</f>
        <v>2150</v>
      </c>
      <c r="P21" s="67" t="n">
        <f aca="false">SUM(L21:O21)*0.1</f>
        <v>7310</v>
      </c>
      <c r="Q21" s="67" t="n">
        <f aca="false">IF(SUM(L21:O21)&gt;50000,3000,2000)</f>
        <v>3000</v>
      </c>
      <c r="R21" s="67" t="n">
        <f aca="false">SUM(L21:O21)-SUM(P21:Q21)</f>
        <v>62790</v>
      </c>
    </row>
    <row r="22" customFormat="false" ht="15" hidden="false" customHeight="false" outlineLevel="0" collapsed="false">
      <c r="A22" s="65" t="n">
        <f aca="false">'Employee Details'!A22</f>
        <v>19</v>
      </c>
      <c r="B22" s="65" t="str">
        <f aca="false">'Employee Details'!B22</f>
        <v>MW19</v>
      </c>
      <c r="C22" s="65" t="str">
        <f aca="false">'Employee Details'!C22</f>
        <v>Nancy Pastor</v>
      </c>
      <c r="D22" s="65" t="n">
        <f aca="false">'Employee Details'!D22</f>
        <v>37937</v>
      </c>
      <c r="E22" s="65" t="str">
        <f aca="false">'Employee Details'!E22</f>
        <v>Graphic Designer</v>
      </c>
      <c r="F22" s="65" t="str">
        <f aca="false">'Employee Details'!F22</f>
        <v>R&amp;D</v>
      </c>
      <c r="G22" s="65" t="str">
        <f aca="false">'Employee Details'!G22</f>
        <v>Surat</v>
      </c>
      <c r="H22" s="65" t="str">
        <f aca="false">'Employee Details'!H22</f>
        <v> Gujarat</v>
      </c>
      <c r="I22" s="65" t="str">
        <f aca="false">'Employee Details'!I22</f>
        <v>Female</v>
      </c>
      <c r="J22" s="66" t="n">
        <f aca="false">(R22/$F$2)*($F$2-K22)</f>
        <v>69346.4516129032</v>
      </c>
      <c r="K22" s="67" t="n">
        <f aca="false">RANDBETWEEN(0,10)</f>
        <v>4</v>
      </c>
      <c r="L22" s="67" t="n">
        <v>54000</v>
      </c>
      <c r="M22" s="67" t="n">
        <f aca="false">L22*0.15</f>
        <v>8100</v>
      </c>
      <c r="N22" s="67" t="n">
        <f aca="false">L22*0.5</f>
        <v>27000</v>
      </c>
      <c r="O22" s="67" t="n">
        <f aca="false">L22*0.05</f>
        <v>2700</v>
      </c>
      <c r="P22" s="67" t="n">
        <f aca="false">SUM(L22:O22)*0.1</f>
        <v>9180</v>
      </c>
      <c r="Q22" s="67" t="n">
        <f aca="false">IF(SUM(L22:O22)&gt;50000,3000,2000)</f>
        <v>3000</v>
      </c>
      <c r="R22" s="67" t="n">
        <f aca="false">SUM(L22:O22)-SUM(P22:Q22)</f>
        <v>79620</v>
      </c>
    </row>
    <row r="23" customFormat="false" ht="15" hidden="false" customHeight="false" outlineLevel="0" collapsed="false">
      <c r="A23" s="65" t="n">
        <f aca="false">'Employee Details'!A23</f>
        <v>20</v>
      </c>
      <c r="B23" s="65" t="str">
        <f aca="false">'Employee Details'!B23</f>
        <v>MW20</v>
      </c>
      <c r="C23" s="65" t="str">
        <f aca="false">'Employee Details'!C23</f>
        <v>Omar Shaikh</v>
      </c>
      <c r="D23" s="65" t="n">
        <f aca="false">'Employee Details'!D23</f>
        <v>41255</v>
      </c>
      <c r="E23" s="65" t="str">
        <f aca="false">'Employee Details'!E23</f>
        <v>Sr. Developer</v>
      </c>
      <c r="F23" s="65" t="str">
        <f aca="false">'Employee Details'!F23</f>
        <v>Finance</v>
      </c>
      <c r="G23" s="65" t="str">
        <f aca="false">'Employee Details'!G23</f>
        <v>Jaipur</v>
      </c>
      <c r="H23" s="65" t="str">
        <f aca="false">'Employee Details'!H23</f>
        <v> Rajasthan</v>
      </c>
      <c r="I23" s="65" t="str">
        <f aca="false">'Employee Details'!I23</f>
        <v>Male</v>
      </c>
      <c r="J23" s="66" t="n">
        <f aca="false">(R23/$F$2)*($F$2-K23)</f>
        <v>44963.2258064516</v>
      </c>
      <c r="K23" s="67" t="n">
        <f aca="false">RANDBETWEEN(0,10)</f>
        <v>5</v>
      </c>
      <c r="L23" s="67" t="n">
        <v>37000</v>
      </c>
      <c r="M23" s="67" t="n">
        <f aca="false">L23*0.15</f>
        <v>5550</v>
      </c>
      <c r="N23" s="67" t="n">
        <f aca="false">L23*0.5</f>
        <v>18500</v>
      </c>
      <c r="O23" s="67" t="n">
        <f aca="false">L23*0.05</f>
        <v>1850</v>
      </c>
      <c r="P23" s="67" t="n">
        <f aca="false">SUM(L23:O23)*0.1</f>
        <v>6290</v>
      </c>
      <c r="Q23" s="67" t="n">
        <f aca="false">IF(SUM(L23:O23)&gt;50000,3000,2000)</f>
        <v>3000</v>
      </c>
      <c r="R23" s="67" t="n">
        <f aca="false">SUM(L23:O23)-SUM(P23:Q23)</f>
        <v>53610</v>
      </c>
    </row>
    <row r="24" customFormat="false" ht="15" hidden="false" customHeight="false" outlineLevel="0" collapsed="false">
      <c r="A24" s="65" t="n">
        <f aca="false">'Employee Details'!A24</f>
        <v>21</v>
      </c>
      <c r="B24" s="65" t="str">
        <f aca="false">'Employee Details'!B24</f>
        <v>MW21</v>
      </c>
      <c r="C24" s="65" t="str">
        <f aca="false">'Employee Details'!C24</f>
        <v>Preetam Chavla</v>
      </c>
      <c r="D24" s="65" t="n">
        <f aca="false">'Employee Details'!D24</f>
        <v>40461</v>
      </c>
      <c r="E24" s="65" t="str">
        <f aca="false">'Employee Details'!E24</f>
        <v>Developer</v>
      </c>
      <c r="F24" s="65" t="str">
        <f aca="false">'Employee Details'!F24</f>
        <v>Sales</v>
      </c>
      <c r="G24" s="65" t="str">
        <f aca="false">'Employee Details'!G24</f>
        <v>Lucknow</v>
      </c>
      <c r="H24" s="65" t="str">
        <f aca="false">'Employee Details'!H24</f>
        <v> Uttar Pradesh</v>
      </c>
      <c r="I24" s="65" t="str">
        <f aca="false">'Employee Details'!I24</f>
        <v>Male</v>
      </c>
      <c r="J24" s="66" t="n">
        <f aca="false">(R24/$F$2)*($F$2-K24)</f>
        <v>29617.4193548387</v>
      </c>
      <c r="K24" s="67" t="n">
        <f aca="false">RANDBETWEEN(0,10)</f>
        <v>2</v>
      </c>
      <c r="L24" s="67" t="n">
        <v>22000</v>
      </c>
      <c r="M24" s="67" t="n">
        <f aca="false">L24*0.15</f>
        <v>3300</v>
      </c>
      <c r="N24" s="67" t="n">
        <f aca="false">L24*0.5</f>
        <v>11000</v>
      </c>
      <c r="O24" s="67" t="n">
        <f aca="false">L24*0.05</f>
        <v>1100</v>
      </c>
      <c r="P24" s="67" t="n">
        <f aca="false">SUM(L24:O24)*0.1</f>
        <v>3740</v>
      </c>
      <c r="Q24" s="67" t="n">
        <f aca="false">IF(SUM(L24:O24)&gt;50000,3000,2000)</f>
        <v>2000</v>
      </c>
      <c r="R24" s="67" t="n">
        <f aca="false">SUM(L24:O24)-SUM(P24:Q24)</f>
        <v>31660</v>
      </c>
    </row>
    <row r="25" customFormat="false" ht="15" hidden="false" customHeight="false" outlineLevel="0" collapsed="false">
      <c r="A25" s="65" t="n">
        <f aca="false">'Employee Details'!A25</f>
        <v>22</v>
      </c>
      <c r="B25" s="65" t="str">
        <f aca="false">'Employee Details'!B25</f>
        <v>MW22</v>
      </c>
      <c r="C25" s="65" t="str">
        <f aca="false">'Employee Details'!C25</f>
        <v>Ram Vihaan</v>
      </c>
      <c r="D25" s="65" t="n">
        <f aca="false">'Employee Details'!D25</f>
        <v>41255</v>
      </c>
      <c r="E25" s="65" t="str">
        <f aca="false">'Employee Details'!E25</f>
        <v>Graphic Designer</v>
      </c>
      <c r="F25" s="65" t="str">
        <f aca="false">'Employee Details'!F25</f>
        <v>Marketing</v>
      </c>
      <c r="G25" s="65" t="str">
        <f aca="false">'Employee Details'!G25</f>
        <v>Kanpur</v>
      </c>
      <c r="H25" s="65" t="str">
        <f aca="false">'Employee Details'!H25</f>
        <v> Uttar Pradesh</v>
      </c>
      <c r="I25" s="65" t="str">
        <f aca="false">'Employee Details'!I25</f>
        <v>Male</v>
      </c>
      <c r="J25" s="66" t="n">
        <f aca="false">(R25/$F$2)*($F$2-K25)</f>
        <v>21754.8387096774</v>
      </c>
      <c r="K25" s="67" t="n">
        <f aca="false">RANDBETWEEN(0,10)</f>
        <v>1</v>
      </c>
      <c r="L25" s="67" t="n">
        <v>16000</v>
      </c>
      <c r="M25" s="67" t="n">
        <f aca="false">L25*0.15</f>
        <v>2400</v>
      </c>
      <c r="N25" s="67" t="n">
        <f aca="false">L25*0.5</f>
        <v>8000</v>
      </c>
      <c r="O25" s="67" t="n">
        <f aca="false">L25*0.05</f>
        <v>800</v>
      </c>
      <c r="P25" s="67" t="n">
        <f aca="false">SUM(L25:O25)*0.1</f>
        <v>2720</v>
      </c>
      <c r="Q25" s="67" t="n">
        <f aca="false">IF(SUM(L25:O25)&gt;50000,3000,2000)</f>
        <v>2000</v>
      </c>
      <c r="R25" s="67" t="n">
        <f aca="false">SUM(L25:O25)-SUM(P25:Q25)</f>
        <v>22480</v>
      </c>
    </row>
    <row r="26" customFormat="false" ht="15" hidden="false" customHeight="false" outlineLevel="0" collapsed="false">
      <c r="A26" s="65" t="n">
        <f aca="false">'Employee Details'!A26</f>
        <v>23</v>
      </c>
      <c r="B26" s="65" t="str">
        <f aca="false">'Employee Details'!B26</f>
        <v>MW23</v>
      </c>
      <c r="C26" s="65" t="str">
        <f aca="false">'Employee Details'!C26</f>
        <v>Sunil Upadhay</v>
      </c>
      <c r="D26" s="65" t="n">
        <f aca="false">'Employee Details'!D26</f>
        <v>40461</v>
      </c>
      <c r="E26" s="65" t="str">
        <f aca="false">'Employee Details'!E26</f>
        <v>Developer</v>
      </c>
      <c r="F26" s="65" t="str">
        <f aca="false">'Employee Details'!F26</f>
        <v>Administration</v>
      </c>
      <c r="G26" s="65" t="str">
        <f aca="false">'Employee Details'!G26</f>
        <v>Nagpur</v>
      </c>
      <c r="H26" s="65" t="str">
        <f aca="false">'Employee Details'!H26</f>
        <v> Maharashtra</v>
      </c>
      <c r="I26" s="65" t="str">
        <f aca="false">'Employee Details'!I26</f>
        <v>Male</v>
      </c>
      <c r="J26" s="66" t="n">
        <f aca="false">(R26/$F$2)*($F$2-K26)</f>
        <v>27070</v>
      </c>
      <c r="K26" s="67" t="n">
        <f aca="false">RANDBETWEEN(0,10)</f>
        <v>0</v>
      </c>
      <c r="L26" s="67" t="n">
        <v>19000</v>
      </c>
      <c r="M26" s="67" t="n">
        <f aca="false">L26*0.15</f>
        <v>2850</v>
      </c>
      <c r="N26" s="67" t="n">
        <f aca="false">L26*0.5</f>
        <v>9500</v>
      </c>
      <c r="O26" s="67" t="n">
        <f aca="false">L26*0.05</f>
        <v>950</v>
      </c>
      <c r="P26" s="67" t="n">
        <f aca="false">SUM(L26:O26)*0.1</f>
        <v>3230</v>
      </c>
      <c r="Q26" s="67" t="n">
        <f aca="false">IF(SUM(L26:O26)&gt;50000,3000,2000)</f>
        <v>2000</v>
      </c>
      <c r="R26" s="67" t="n">
        <f aca="false">SUM(L26:O26)-SUM(P26:Q26)</f>
        <v>27070</v>
      </c>
    </row>
    <row r="27" customFormat="false" ht="15" hidden="false" customHeight="false" outlineLevel="0" collapsed="false">
      <c r="A27" s="65" t="n">
        <f aca="false">'Employee Details'!A27</f>
        <v>24</v>
      </c>
      <c r="B27" s="65" t="str">
        <f aca="false">'Employee Details'!B27</f>
        <v>MW24</v>
      </c>
      <c r="C27" s="65" t="str">
        <f aca="false">'Employee Details'!C27</f>
        <v>Tirth Chobe</v>
      </c>
      <c r="D27" s="65" t="n">
        <f aca="false">'Employee Details'!D27</f>
        <v>40858</v>
      </c>
      <c r="E27" s="65" t="str">
        <f aca="false">'Employee Details'!E27</f>
        <v>Developer</v>
      </c>
      <c r="F27" s="65" t="str">
        <f aca="false">'Employee Details'!F27</f>
        <v>HR</v>
      </c>
      <c r="G27" s="65" t="str">
        <f aca="false">'Employee Details'!G27</f>
        <v>Indore</v>
      </c>
      <c r="H27" s="65" t="str">
        <f aca="false">'Employee Details'!H27</f>
        <v> Madhya Pradesh</v>
      </c>
      <c r="I27" s="65" t="str">
        <f aca="false">'Employee Details'!I27</f>
        <v>Male</v>
      </c>
      <c r="J27" s="66" t="n">
        <f aca="false">(R27/$F$2)*($F$2-K27)</f>
        <v>30130</v>
      </c>
      <c r="K27" s="67" t="n">
        <f aca="false">RANDBETWEEN(0,10)</f>
        <v>0</v>
      </c>
      <c r="L27" s="67" t="n">
        <v>21000</v>
      </c>
      <c r="M27" s="67" t="n">
        <f aca="false">L27*0.15</f>
        <v>3150</v>
      </c>
      <c r="N27" s="67" t="n">
        <f aca="false">L27*0.5</f>
        <v>10500</v>
      </c>
      <c r="O27" s="67" t="n">
        <f aca="false">L27*0.05</f>
        <v>1050</v>
      </c>
      <c r="P27" s="67" t="n">
        <f aca="false">SUM(L27:O27)*0.1</f>
        <v>3570</v>
      </c>
      <c r="Q27" s="67" t="n">
        <f aca="false">IF(SUM(L27:O27)&gt;50000,3000,2000)</f>
        <v>2000</v>
      </c>
      <c r="R27" s="67" t="n">
        <f aca="false">SUM(L27:O27)-SUM(P27:Q27)</f>
        <v>30130</v>
      </c>
    </row>
    <row r="28" customFormat="false" ht="15" hidden="false" customHeight="false" outlineLevel="0" collapsed="false">
      <c r="A28" s="65" t="n">
        <f aca="false">'Employee Details'!A28</f>
        <v>25</v>
      </c>
      <c r="B28" s="65" t="str">
        <f aca="false">'Employee Details'!B28</f>
        <v>MW25</v>
      </c>
      <c r="C28" s="65" t="str">
        <f aca="false">'Employee Details'!C28</f>
        <v>Umesh Bajrang</v>
      </c>
      <c r="D28" s="65" t="n">
        <f aca="false">'Employee Details'!D28</f>
        <v>40535</v>
      </c>
      <c r="E28" s="65" t="str">
        <f aca="false">'Employee Details'!E28</f>
        <v>Sr. Developer</v>
      </c>
      <c r="F28" s="65" t="str">
        <f aca="false">'Employee Details'!F28</f>
        <v>R&amp;D</v>
      </c>
      <c r="G28" s="65" t="str">
        <f aca="false">'Employee Details'!G28</f>
        <v>Thane</v>
      </c>
      <c r="H28" s="65" t="str">
        <f aca="false">'Employee Details'!H28</f>
        <v> Maharashtra</v>
      </c>
      <c r="I28" s="65" t="str">
        <f aca="false">'Employee Details'!I28</f>
        <v>Female</v>
      </c>
      <c r="J28" s="66" t="n">
        <f aca="false">(R28/$F$2)*($F$2-K28)</f>
        <v>44560.6451612903</v>
      </c>
      <c r="K28" s="67" t="n">
        <f aca="false">RANDBETWEEN(0,10)</f>
        <v>9</v>
      </c>
      <c r="L28" s="67" t="n">
        <v>43000</v>
      </c>
      <c r="M28" s="67" t="n">
        <f aca="false">L28*0.15</f>
        <v>6450</v>
      </c>
      <c r="N28" s="67" t="n">
        <f aca="false">L28*0.5</f>
        <v>21500</v>
      </c>
      <c r="O28" s="67" t="n">
        <f aca="false">L28*0.05</f>
        <v>2150</v>
      </c>
      <c r="P28" s="67" t="n">
        <f aca="false">SUM(L28:O28)*0.1</f>
        <v>7310</v>
      </c>
      <c r="Q28" s="67" t="n">
        <f aca="false">IF(SUM(L28:O28)&gt;50000,3000,2000)</f>
        <v>3000</v>
      </c>
      <c r="R28" s="67" t="n">
        <f aca="false">SUM(L28:O28)-SUM(P28:Q28)</f>
        <v>62790</v>
      </c>
    </row>
    <row r="29" customFormat="false" ht="15" hidden="false" customHeight="false" outlineLevel="0" collapsed="false">
      <c r="A29" s="68" t="s">
        <v>128</v>
      </c>
      <c r="B29" s="68"/>
      <c r="C29" s="68"/>
      <c r="D29" s="68"/>
      <c r="E29" s="68"/>
      <c r="F29" s="68"/>
      <c r="G29" s="68"/>
      <c r="H29" s="68"/>
      <c r="I29" s="68"/>
      <c r="J29" s="63" t="n">
        <f aca="false">SUM(J4:J28)</f>
        <v>728056.774193548</v>
      </c>
      <c r="K29" s="64"/>
      <c r="L29" s="64" t="n">
        <f aca="false">SUM(L4:L28)</f>
        <v>605500</v>
      </c>
      <c r="M29" s="64" t="n">
        <f aca="false">SUM(M4:M28)</f>
        <v>90825</v>
      </c>
      <c r="N29" s="64" t="n">
        <f aca="false">SUM(N4:N28)</f>
        <v>302750</v>
      </c>
      <c r="O29" s="64" t="n">
        <f aca="false">SUM(O4:O28)</f>
        <v>30275</v>
      </c>
      <c r="P29" s="64" t="n">
        <f aca="false">SUM(P4:P28)</f>
        <v>102935</v>
      </c>
      <c r="Q29" s="64" t="n">
        <f aca="false">SUM(Q4:Q28)</f>
        <v>55000</v>
      </c>
      <c r="R29" s="64" t="n">
        <f aca="false">SUM(R4:R28)</f>
        <v>871415</v>
      </c>
    </row>
  </sheetData>
  <mergeCells count="7">
    <mergeCell ref="A1:G1"/>
    <mergeCell ref="I1:J1"/>
    <mergeCell ref="K1:R2"/>
    <mergeCell ref="A2:E2"/>
    <mergeCell ref="F2:G2"/>
    <mergeCell ref="I2:J2"/>
    <mergeCell ref="A29:I29"/>
  </mergeCells>
  <dataValidations count="2">
    <dataValidation allowBlank="true" errorStyle="stop" operator="between" showDropDown="false" showErrorMessage="true" showInputMessage="false" sqref="H1" type="list">
      <formula1>"January,February,March,April,May,June,July,August,September,October,November,December"</formula1>
      <formula2>0</formula2>
    </dataValidation>
    <dataValidation allowBlank="true" errorStyle="stop" operator="between" showDropDown="false" showErrorMessage="true" showInputMessage="false" sqref="I1" type="list">
      <formula1>"2000,2001,2002,2003,2004,2005,2006,2007,2008,2009,2010,2011,2012,2013,2014,2015,2016,2017,2018,2019,2020,2021,2022,2023"</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 activeCellId="0" sqref="H1"/>
    </sheetView>
  </sheetViews>
  <sheetFormatPr defaultColWidth="8.6796875" defaultRowHeight="15" zeroHeight="false" outlineLevelRow="0" outlineLevelCol="0"/>
  <cols>
    <col collapsed="false" customWidth="true" hidden="false" outlineLevel="0" max="1" min="1" style="0" width="6.85"/>
    <col collapsed="false" customWidth="true" hidden="false" outlineLevel="0" max="2" min="2" style="0" width="10.42"/>
    <col collapsed="false" customWidth="true" hidden="false" outlineLevel="0" max="3" min="3" style="0" width="15.71"/>
    <col collapsed="false" customWidth="true" hidden="false" outlineLevel="0" max="4" min="4" style="0" width="14.29"/>
    <col collapsed="false" customWidth="true" hidden="false" outlineLevel="0" max="5" min="5" style="0" width="11.57"/>
    <col collapsed="false" customWidth="true" hidden="false" outlineLevel="0" max="7" min="6" style="0" width="11.71"/>
    <col collapsed="false" customWidth="true" hidden="false" outlineLevel="0" max="8" min="8" style="0" width="16.71"/>
    <col collapsed="false" customWidth="true" hidden="false" outlineLevel="0" max="9" min="9" style="0" width="10.42"/>
    <col collapsed="false" customWidth="true" hidden="false" outlineLevel="0" max="10" min="10" style="0" width="12.29"/>
    <col collapsed="false" customWidth="true" hidden="false" outlineLevel="0" max="11" min="11" style="0" width="26.29"/>
    <col collapsed="false" customWidth="true" hidden="false" outlineLevel="0" max="12" min="12" style="0" width="12.15"/>
    <col collapsed="false" customWidth="true" hidden="false" outlineLevel="0" max="14" min="13" style="0" width="24"/>
    <col collapsed="false" customWidth="true" hidden="false" outlineLevel="0" max="15" min="15" style="0" width="27"/>
    <col collapsed="false" customWidth="true" hidden="false" outlineLevel="0" max="16" min="16" style="0" width="14.57"/>
    <col collapsed="false" customWidth="true" hidden="false" outlineLevel="0" max="17" min="17" style="0" width="18.86"/>
  </cols>
  <sheetData>
    <row r="1" s="59" customFormat="true" ht="22.05" hidden="false" customHeight="false" outlineLevel="0" collapsed="false">
      <c r="A1" s="56" t="s">
        <v>140</v>
      </c>
      <c r="B1" s="56"/>
      <c r="C1" s="56"/>
      <c r="D1" s="56"/>
      <c r="E1" s="56"/>
      <c r="F1" s="56"/>
      <c r="G1" s="56"/>
      <c r="H1" s="57" t="s">
        <v>163</v>
      </c>
      <c r="I1" s="57" t="n">
        <v>2023</v>
      </c>
      <c r="J1" s="57"/>
      <c r="K1" s="58" t="s">
        <v>142</v>
      </c>
      <c r="L1" s="58"/>
      <c r="M1" s="58"/>
      <c r="N1" s="58"/>
      <c r="O1" s="58"/>
      <c r="P1" s="58"/>
      <c r="Q1" s="58"/>
      <c r="R1" s="58"/>
    </row>
    <row r="2" s="59" customFormat="true" ht="23.85" hidden="false" customHeight="false" outlineLevel="0" collapsed="false">
      <c r="A2" s="56" t="s">
        <v>143</v>
      </c>
      <c r="B2" s="56"/>
      <c r="C2" s="56"/>
      <c r="D2" s="56"/>
      <c r="E2" s="56"/>
      <c r="F2" s="60" t="n">
        <f aca="false">IF(OR(H1="January", H1="March", H1="May", H1="July", H1="August", H1="October", H1="December"), 31,IF(H1="February",IF(AND(H1="February", OR(MOD(I1,4)=0, AND(MOD(I1,100)&lt;&gt;0, MOD(I1,400)=0))), 29, 28),30))</f>
        <v>30</v>
      </c>
      <c r="G2" s="60"/>
      <c r="H2" s="61" t="s">
        <v>144</v>
      </c>
      <c r="I2" s="60" t="n">
        <v>2</v>
      </c>
      <c r="J2" s="60"/>
      <c r="K2" s="58"/>
      <c r="L2" s="58"/>
      <c r="M2" s="58"/>
      <c r="N2" s="58"/>
      <c r="O2" s="58"/>
      <c r="P2" s="58"/>
      <c r="Q2" s="58"/>
      <c r="R2" s="58"/>
    </row>
    <row r="3" customFormat="false" ht="35.05" hidden="false" customHeight="false" outlineLevel="0" collapsed="false">
      <c r="A3" s="62" t="str">
        <f aca="false">'Employee Details'!A3</f>
        <v>Sr. No.</v>
      </c>
      <c r="B3" s="62" t="str">
        <f aca="false">'Employee Details'!B3</f>
        <v>Emp. Code</v>
      </c>
      <c r="C3" s="62" t="str">
        <f aca="false">'Employee Details'!C3</f>
        <v>Employee Name</v>
      </c>
      <c r="D3" s="62" t="str">
        <f aca="false">'Employee Details'!D3</f>
        <v>Date of Joining</v>
      </c>
      <c r="E3" s="62" t="str">
        <f aca="false">'Employee Details'!E3</f>
        <v>Designation</v>
      </c>
      <c r="F3" s="62" t="str">
        <f aca="false">'Employee Details'!F3</f>
        <v>Department</v>
      </c>
      <c r="G3" s="62" t="str">
        <f aca="false">'Employee Details'!G3</f>
        <v>City</v>
      </c>
      <c r="H3" s="62" t="str">
        <f aca="false">'Employee Details'!H3</f>
        <v>State</v>
      </c>
      <c r="I3" s="62" t="str">
        <f aca="false">'Employee Details'!I3</f>
        <v>Gender</v>
      </c>
      <c r="J3" s="63" t="s">
        <v>145</v>
      </c>
      <c r="K3" s="64" t="s">
        <v>146</v>
      </c>
      <c r="L3" s="64" t="s">
        <v>147</v>
      </c>
      <c r="M3" s="64" t="s">
        <v>148</v>
      </c>
      <c r="N3" s="64" t="s">
        <v>149</v>
      </c>
      <c r="O3" s="64" t="s">
        <v>150</v>
      </c>
      <c r="P3" s="64" t="s">
        <v>151</v>
      </c>
      <c r="Q3" s="64" t="s">
        <v>152</v>
      </c>
      <c r="R3" s="64" t="s">
        <v>153</v>
      </c>
    </row>
    <row r="4" customFormat="false" ht="15" hidden="false" customHeight="false" outlineLevel="0" collapsed="false">
      <c r="A4" s="65" t="n">
        <f aca="false">'Employee Details'!A4</f>
        <v>1</v>
      </c>
      <c r="B4" s="65" t="str">
        <f aca="false">'Employee Details'!B4</f>
        <v>MW01</v>
      </c>
      <c r="C4" s="65" t="str">
        <f aca="false">'Employee Details'!C4</f>
        <v>Astha Puri</v>
      </c>
      <c r="D4" s="65" t="n">
        <f aca="false">'Employee Details'!D4</f>
        <v>41255</v>
      </c>
      <c r="E4" s="65" t="str">
        <f aca="false">'Employee Details'!E4</f>
        <v>Developer</v>
      </c>
      <c r="F4" s="65" t="str">
        <f aca="false">'Employee Details'!F4</f>
        <v>HR</v>
      </c>
      <c r="G4" s="65" t="str">
        <f aca="false">'Employee Details'!G4</f>
        <v>Udupi</v>
      </c>
      <c r="H4" s="65" t="str">
        <f aca="false">'Employee Details'!H4</f>
        <v> Karnataka</v>
      </c>
      <c r="I4" s="65" t="str">
        <f aca="false">'Employee Details'!I4</f>
        <v>Female</v>
      </c>
      <c r="J4" s="66" t="n">
        <f aca="false">(R4/$F$2)*($F$2-K4)</f>
        <v>33833.3333333333</v>
      </c>
      <c r="K4" s="67" t="n">
        <f aca="false">RANDBETWEEN(0,10)</f>
        <v>2</v>
      </c>
      <c r="L4" s="67" t="n">
        <v>25000</v>
      </c>
      <c r="M4" s="67" t="n">
        <f aca="false">L4*0.15</f>
        <v>3750</v>
      </c>
      <c r="N4" s="67" t="n">
        <f aca="false">L4*0.5</f>
        <v>12500</v>
      </c>
      <c r="O4" s="67" t="n">
        <f aca="false">L4*0.05</f>
        <v>1250</v>
      </c>
      <c r="P4" s="67" t="n">
        <f aca="false">SUM(L4:O4)*0.1</f>
        <v>4250</v>
      </c>
      <c r="Q4" s="67" t="n">
        <f aca="false">IF(SUM(L4:O4)&gt;50000,3000,2000)</f>
        <v>2000</v>
      </c>
      <c r="R4" s="67" t="n">
        <f aca="false">SUM(L4:O4)-SUM(P4:Q4)</f>
        <v>36250</v>
      </c>
    </row>
    <row r="5" customFormat="false" ht="15" hidden="false" customHeight="false" outlineLevel="0" collapsed="false">
      <c r="A5" s="65" t="n">
        <f aca="false">'Employee Details'!A5</f>
        <v>2</v>
      </c>
      <c r="B5" s="65" t="str">
        <f aca="false">'Employee Details'!B5</f>
        <v>MW02</v>
      </c>
      <c r="C5" s="65" t="str">
        <f aca="false">'Employee Details'!C5</f>
        <v>Bijal Pande</v>
      </c>
      <c r="D5" s="65" t="n">
        <f aca="false">'Employee Details'!D5</f>
        <v>40461</v>
      </c>
      <c r="E5" s="65" t="str">
        <f aca="false">'Employee Details'!E5</f>
        <v>Graphic Designer</v>
      </c>
      <c r="F5" s="65" t="str">
        <f aca="false">'Employee Details'!F5</f>
        <v>R&amp;D</v>
      </c>
      <c r="G5" s="65" t="str">
        <f aca="false">'Employee Details'!G5</f>
        <v>Mangalore</v>
      </c>
      <c r="H5" s="65" t="str">
        <f aca="false">'Employee Details'!H5</f>
        <v> Karnataka</v>
      </c>
      <c r="I5" s="65" t="str">
        <f aca="false">'Employee Details'!I5</f>
        <v>Male</v>
      </c>
      <c r="J5" s="66" t="n">
        <f aca="false">(R5/$F$2)*($F$2-K5)</f>
        <v>34068.6666666667</v>
      </c>
      <c r="K5" s="67" t="n">
        <f aca="false">RANDBETWEEN(0,10)</f>
        <v>4</v>
      </c>
      <c r="L5" s="67" t="n">
        <v>27000</v>
      </c>
      <c r="M5" s="67" t="n">
        <f aca="false">L5*0.15</f>
        <v>4050</v>
      </c>
      <c r="N5" s="67" t="n">
        <f aca="false">L5*0.5</f>
        <v>13500</v>
      </c>
      <c r="O5" s="67" t="n">
        <f aca="false">L5*0.05</f>
        <v>1350</v>
      </c>
      <c r="P5" s="67" t="n">
        <f aca="false">SUM(L5:O5)*0.1</f>
        <v>4590</v>
      </c>
      <c r="Q5" s="67" t="n">
        <f aca="false">IF(SUM(L5:O5)&gt;50000,3000,2000)</f>
        <v>2000</v>
      </c>
      <c r="R5" s="67" t="n">
        <f aca="false">SUM(L5:O5)-SUM(P5:Q5)</f>
        <v>39310</v>
      </c>
    </row>
    <row r="6" customFormat="false" ht="15" hidden="false" customHeight="false" outlineLevel="0" collapsed="false">
      <c r="A6" s="65" t="n">
        <f aca="false">'Employee Details'!A6</f>
        <v>3</v>
      </c>
      <c r="B6" s="65" t="str">
        <f aca="false">'Employee Details'!B6</f>
        <v>MW03</v>
      </c>
      <c r="C6" s="65" t="str">
        <f aca="false">'Employee Details'!C6</f>
        <v>Chirag Sharma</v>
      </c>
      <c r="D6" s="65" t="n">
        <f aca="false">'Employee Details'!D6</f>
        <v>40858</v>
      </c>
      <c r="E6" s="65" t="str">
        <f aca="false">'Employee Details'!E6</f>
        <v>Sr. Developer</v>
      </c>
      <c r="F6" s="65" t="str">
        <f aca="false">'Employee Details'!F6</f>
        <v>Development</v>
      </c>
      <c r="G6" s="65" t="str">
        <f aca="false">'Employee Details'!G6</f>
        <v>Honnavar</v>
      </c>
      <c r="H6" s="65" t="str">
        <f aca="false">'Employee Details'!H6</f>
        <v> Karnataka</v>
      </c>
      <c r="I6" s="65" t="str">
        <f aca="false">'Employee Details'!I6</f>
        <v>Male</v>
      </c>
      <c r="J6" s="66" t="n">
        <f aca="false">(R6/$F$2)*($F$2-K6)</f>
        <v>19208</v>
      </c>
      <c r="K6" s="67" t="n">
        <f aca="false">RANDBETWEEN(0,10)</f>
        <v>6</v>
      </c>
      <c r="L6" s="67" t="n">
        <v>17000</v>
      </c>
      <c r="M6" s="67" t="n">
        <f aca="false">L6*0.15</f>
        <v>2550</v>
      </c>
      <c r="N6" s="67" t="n">
        <f aca="false">L6*0.5</f>
        <v>8500</v>
      </c>
      <c r="O6" s="67" t="n">
        <f aca="false">L6*0.05</f>
        <v>850</v>
      </c>
      <c r="P6" s="67" t="n">
        <f aca="false">SUM(L6:O6)*0.1</f>
        <v>2890</v>
      </c>
      <c r="Q6" s="67" t="n">
        <f aca="false">IF(SUM(L6:O6)&gt;50000,3000,2000)</f>
        <v>2000</v>
      </c>
      <c r="R6" s="67" t="n">
        <f aca="false">SUM(L6:O6)-SUM(P6:Q6)</f>
        <v>24010</v>
      </c>
    </row>
    <row r="7" customFormat="false" ht="15" hidden="false" customHeight="false" outlineLevel="0" collapsed="false">
      <c r="A7" s="65" t="n">
        <f aca="false">'Employee Details'!A7</f>
        <v>4</v>
      </c>
      <c r="B7" s="65" t="str">
        <f aca="false">'Employee Details'!B7</f>
        <v>MW04</v>
      </c>
      <c r="C7" s="65" t="str">
        <f aca="false">'Employee Details'!C7</f>
        <v>Divya Soni</v>
      </c>
      <c r="D7" s="65" t="n">
        <f aca="false">'Employee Details'!D7</f>
        <v>40535</v>
      </c>
      <c r="E7" s="65" t="str">
        <f aca="false">'Employee Details'!E7</f>
        <v>Graphic Designer</v>
      </c>
      <c r="F7" s="65" t="str">
        <f aca="false">'Employee Details'!F7</f>
        <v>Quality Control</v>
      </c>
      <c r="G7" s="65" t="str">
        <f aca="false">'Employee Details'!G7</f>
        <v>Pune</v>
      </c>
      <c r="H7" s="65" t="str">
        <f aca="false">'Employee Details'!H7</f>
        <v> Maharashtra</v>
      </c>
      <c r="I7" s="65" t="str">
        <f aca="false">'Employee Details'!I7</f>
        <v>Female</v>
      </c>
      <c r="J7" s="66" t="n">
        <f aca="false">(R7/$F$2)*($F$2-K7)</f>
        <v>38133</v>
      </c>
      <c r="K7" s="67" t="n">
        <f aca="false">RANDBETWEEN(0,10)</f>
        <v>3</v>
      </c>
      <c r="L7" s="67" t="n">
        <v>29000</v>
      </c>
      <c r="M7" s="67" t="n">
        <f aca="false">L7*0.15</f>
        <v>4350</v>
      </c>
      <c r="N7" s="67" t="n">
        <f aca="false">L7*0.5</f>
        <v>14500</v>
      </c>
      <c r="O7" s="67" t="n">
        <f aca="false">L7*0.05</f>
        <v>1450</v>
      </c>
      <c r="P7" s="67" t="n">
        <f aca="false">SUM(L7:O7)*0.1</f>
        <v>4930</v>
      </c>
      <c r="Q7" s="67" t="n">
        <f aca="false">IF(SUM(L7:O7)&gt;50000,3000,2000)</f>
        <v>2000</v>
      </c>
      <c r="R7" s="67" t="n">
        <f aca="false">SUM(L7:O7)-SUM(P7:Q7)</f>
        <v>42370</v>
      </c>
    </row>
    <row r="8" customFormat="false" ht="15" hidden="false" customHeight="false" outlineLevel="0" collapsed="false">
      <c r="A8" s="65" t="n">
        <f aca="false">'Employee Details'!A8</f>
        <v>5</v>
      </c>
      <c r="B8" s="65" t="str">
        <f aca="false">'Employee Details'!B8</f>
        <v>MW05</v>
      </c>
      <c r="C8" s="65" t="str">
        <f aca="false">'Employee Details'!C8</f>
        <v>Erum Rastogi</v>
      </c>
      <c r="D8" s="65" t="n">
        <f aca="false">'Employee Details'!D8</f>
        <v>37937</v>
      </c>
      <c r="E8" s="65" t="str">
        <f aca="false">'Employee Details'!E8</f>
        <v>Office Admin</v>
      </c>
      <c r="F8" s="65" t="str">
        <f aca="false">'Employee Details'!F8</f>
        <v>Marketing</v>
      </c>
      <c r="G8" s="65" t="str">
        <f aca="false">'Employee Details'!G8</f>
        <v>Mumbai</v>
      </c>
      <c r="H8" s="65" t="str">
        <f aca="false">'Employee Details'!H8</f>
        <v> Maharashtra</v>
      </c>
      <c r="I8" s="65" t="str">
        <f aca="false">'Employee Details'!I8</f>
        <v>Female</v>
      </c>
      <c r="J8" s="66" t="n">
        <f aca="false">(R8/$F$2)*($F$2-K8)</f>
        <v>17458.3333333333</v>
      </c>
      <c r="K8" s="67" t="n">
        <f aca="false">RANDBETWEEN(0,10)</f>
        <v>5</v>
      </c>
      <c r="L8" s="67" t="n">
        <v>15000</v>
      </c>
      <c r="M8" s="67" t="n">
        <f aca="false">L8*0.15</f>
        <v>2250</v>
      </c>
      <c r="N8" s="67" t="n">
        <f aca="false">L8*0.5</f>
        <v>7500</v>
      </c>
      <c r="O8" s="67" t="n">
        <f aca="false">L8*0.05</f>
        <v>750</v>
      </c>
      <c r="P8" s="67" t="n">
        <f aca="false">SUM(L8:O8)*0.1</f>
        <v>2550</v>
      </c>
      <c r="Q8" s="67" t="n">
        <f aca="false">IF(SUM(L8:O8)&gt;50000,3000,2000)</f>
        <v>2000</v>
      </c>
      <c r="R8" s="67" t="n">
        <f aca="false">SUM(L8:O8)-SUM(P8:Q8)</f>
        <v>20950</v>
      </c>
    </row>
    <row r="9" customFormat="false" ht="15" hidden="false" customHeight="false" outlineLevel="0" collapsed="false">
      <c r="A9" s="65" t="n">
        <f aca="false">'Employee Details'!A9</f>
        <v>6</v>
      </c>
      <c r="B9" s="65" t="str">
        <f aca="false">'Employee Details'!B9</f>
        <v>MW06</v>
      </c>
      <c r="C9" s="65" t="str">
        <f aca="false">'Employee Details'!C9</f>
        <v>Farhan Patel</v>
      </c>
      <c r="D9" s="65" t="n">
        <f aca="false">'Employee Details'!D9</f>
        <v>41255</v>
      </c>
      <c r="E9" s="65" t="str">
        <f aca="false">'Employee Details'!E9</f>
        <v>Developer</v>
      </c>
      <c r="F9" s="65" t="str">
        <f aca="false">'Employee Details'!F9</f>
        <v>Finance</v>
      </c>
      <c r="G9" s="65" t="str">
        <f aca="false">'Employee Details'!G9</f>
        <v>Bhopal</v>
      </c>
      <c r="H9" s="65" t="str">
        <f aca="false">'Employee Details'!H9</f>
        <v> Madhya Pradesh</v>
      </c>
      <c r="I9" s="65" t="str">
        <f aca="false">'Employee Details'!I9</f>
        <v>Male</v>
      </c>
      <c r="J9" s="66" t="n">
        <f aca="false">(R9/$F$2)*($F$2-K9)</f>
        <v>16210.6666666667</v>
      </c>
      <c r="K9" s="67" t="n">
        <f aca="false">RANDBETWEEN(0,10)</f>
        <v>10</v>
      </c>
      <c r="L9" s="67" t="n">
        <v>17200</v>
      </c>
      <c r="M9" s="67" t="n">
        <f aca="false">L9*0.15</f>
        <v>2580</v>
      </c>
      <c r="N9" s="67" t="n">
        <f aca="false">L9*0.5</f>
        <v>8600</v>
      </c>
      <c r="O9" s="67" t="n">
        <f aca="false">L9*0.05</f>
        <v>860</v>
      </c>
      <c r="P9" s="67" t="n">
        <f aca="false">SUM(L9:O9)*0.1</f>
        <v>2924</v>
      </c>
      <c r="Q9" s="67" t="n">
        <f aca="false">IF(SUM(L9:O9)&gt;50000,3000,2000)</f>
        <v>2000</v>
      </c>
      <c r="R9" s="67" t="n">
        <f aca="false">SUM(L9:O9)-SUM(P9:Q9)</f>
        <v>24316</v>
      </c>
    </row>
    <row r="10" customFormat="false" ht="15" hidden="false" customHeight="false" outlineLevel="0" collapsed="false">
      <c r="A10" s="65" t="n">
        <f aca="false">'Employee Details'!A10</f>
        <v>7</v>
      </c>
      <c r="B10" s="65" t="str">
        <f aca="false">'Employee Details'!B10</f>
        <v>MW07</v>
      </c>
      <c r="C10" s="65" t="str">
        <f aca="false">'Employee Details'!C10</f>
        <v>Geet Sahu</v>
      </c>
      <c r="D10" s="65" t="n">
        <f aca="false">'Employee Details'!D10</f>
        <v>40461</v>
      </c>
      <c r="E10" s="65" t="str">
        <f aca="false">'Employee Details'!E10</f>
        <v>Sr. Accountant</v>
      </c>
      <c r="F10" s="65" t="str">
        <f aca="false">'Employee Details'!F10</f>
        <v>Marketing</v>
      </c>
      <c r="G10" s="65" t="str">
        <f aca="false">'Employee Details'!G10</f>
        <v>Mumbai</v>
      </c>
      <c r="H10" s="65" t="str">
        <f aca="false">'Employee Details'!H10</f>
        <v> Maharashtra</v>
      </c>
      <c r="I10" s="65" t="str">
        <f aca="false">'Employee Details'!I10</f>
        <v>Male</v>
      </c>
      <c r="J10" s="66" t="n">
        <f aca="false">(R10/$F$2)*($F$2-K10)</f>
        <v>15812.1333333333</v>
      </c>
      <c r="K10" s="67" t="n">
        <f aca="false">RANDBETWEEN(0,10)</f>
        <v>8</v>
      </c>
      <c r="L10" s="67" t="n">
        <v>15400</v>
      </c>
      <c r="M10" s="67" t="n">
        <f aca="false">L10*0.15</f>
        <v>2310</v>
      </c>
      <c r="N10" s="67" t="n">
        <f aca="false">L10*0.5</f>
        <v>7700</v>
      </c>
      <c r="O10" s="67" t="n">
        <f aca="false">L10*0.05</f>
        <v>770</v>
      </c>
      <c r="P10" s="67" t="n">
        <f aca="false">SUM(L10:O10)*0.1</f>
        <v>2618</v>
      </c>
      <c r="Q10" s="67" t="n">
        <f aca="false">IF(SUM(L10:O10)&gt;50000,3000,2000)</f>
        <v>2000</v>
      </c>
      <c r="R10" s="67" t="n">
        <f aca="false">SUM(L10:O10)-SUM(P10:Q10)</f>
        <v>21562</v>
      </c>
    </row>
    <row r="11" customFormat="false" ht="15" hidden="false" customHeight="false" outlineLevel="0" collapsed="false">
      <c r="A11" s="65" t="n">
        <f aca="false">'Employee Details'!A11</f>
        <v>8</v>
      </c>
      <c r="B11" s="65" t="str">
        <f aca="false">'Employee Details'!B11</f>
        <v>MW08</v>
      </c>
      <c r="C11" s="65" t="str">
        <f aca="false">'Employee Details'!C11</f>
        <v>Himesh Surya</v>
      </c>
      <c r="D11" s="65" t="n">
        <f aca="false">'Employee Details'!D11</f>
        <v>41255</v>
      </c>
      <c r="E11" s="65" t="str">
        <f aca="false">'Employee Details'!E11</f>
        <v>Jr. Accountant</v>
      </c>
      <c r="F11" s="65" t="str">
        <f aca="false">'Employee Details'!F11</f>
        <v>Marketing</v>
      </c>
      <c r="G11" s="65" t="str">
        <f aca="false">'Employee Details'!G11</f>
        <v>Kolkata</v>
      </c>
      <c r="H11" s="65" t="str">
        <f aca="false">'Employee Details'!H11</f>
        <v> West Bengal</v>
      </c>
      <c r="I11" s="65" t="str">
        <f aca="false">'Employee Details'!I11</f>
        <v>Male</v>
      </c>
      <c r="J11" s="66" t="n">
        <f aca="false">(R11/$F$2)*($F$2-K11)</f>
        <v>12538.6666666667</v>
      </c>
      <c r="K11" s="67" t="n">
        <f aca="false">RANDBETWEEN(0,10)</f>
        <v>10</v>
      </c>
      <c r="L11" s="67" t="n">
        <v>13600</v>
      </c>
      <c r="M11" s="67" t="n">
        <f aca="false">L11*0.15</f>
        <v>2040</v>
      </c>
      <c r="N11" s="67" t="n">
        <f aca="false">L11*0.5</f>
        <v>6800</v>
      </c>
      <c r="O11" s="67" t="n">
        <f aca="false">L11*0.05</f>
        <v>680</v>
      </c>
      <c r="P11" s="67" t="n">
        <f aca="false">SUM(L11:O11)*0.1</f>
        <v>2312</v>
      </c>
      <c r="Q11" s="67" t="n">
        <f aca="false">IF(SUM(L11:O11)&gt;50000,3000,2000)</f>
        <v>2000</v>
      </c>
      <c r="R11" s="67" t="n">
        <f aca="false">SUM(L11:O11)-SUM(P11:Q11)</f>
        <v>18808</v>
      </c>
    </row>
    <row r="12" customFormat="false" ht="15" hidden="false" customHeight="false" outlineLevel="0" collapsed="false">
      <c r="A12" s="65" t="n">
        <f aca="false">'Employee Details'!A12</f>
        <v>9</v>
      </c>
      <c r="B12" s="65" t="str">
        <f aca="false">'Employee Details'!B12</f>
        <v>MW09</v>
      </c>
      <c r="C12" s="65" t="str">
        <f aca="false">'Employee Details'!C12</f>
        <v>Supriya</v>
      </c>
      <c r="D12" s="65" t="n">
        <f aca="false">'Employee Details'!D12</f>
        <v>40461</v>
      </c>
      <c r="E12" s="65" t="str">
        <f aca="false">'Employee Details'!E12</f>
        <v>Developer</v>
      </c>
      <c r="F12" s="65" t="str">
        <f aca="false">'Employee Details'!F12</f>
        <v>HR</v>
      </c>
      <c r="G12" s="65" t="str">
        <f aca="false">'Employee Details'!G12</f>
        <v>Ahmedabad</v>
      </c>
      <c r="H12" s="65" t="str">
        <f aca="false">'Employee Details'!H12</f>
        <v> Gujarat</v>
      </c>
      <c r="I12" s="65" t="str">
        <f aca="false">'Employee Details'!I12</f>
        <v>Female</v>
      </c>
      <c r="J12" s="66" t="n">
        <f aca="false">(R12/$F$2)*($F$2-K12)</f>
        <v>11237.8</v>
      </c>
      <c r="K12" s="67" t="n">
        <f aca="false">RANDBETWEEN(0,10)</f>
        <v>9</v>
      </c>
      <c r="L12" s="67" t="n">
        <v>11800</v>
      </c>
      <c r="M12" s="67" t="n">
        <f aca="false">L12*0.15</f>
        <v>1770</v>
      </c>
      <c r="N12" s="67" t="n">
        <f aca="false">L12*0.5</f>
        <v>5900</v>
      </c>
      <c r="O12" s="67" t="n">
        <f aca="false">L12*0.05</f>
        <v>590</v>
      </c>
      <c r="P12" s="67" t="n">
        <f aca="false">SUM(L12:O12)*0.1</f>
        <v>2006</v>
      </c>
      <c r="Q12" s="67" t="n">
        <f aca="false">IF(SUM(L12:O12)&gt;50000,3000,2000)</f>
        <v>2000</v>
      </c>
      <c r="R12" s="67" t="n">
        <f aca="false">SUM(L12:O12)-SUM(P12:Q12)</f>
        <v>16054</v>
      </c>
    </row>
    <row r="13" customFormat="false" ht="15" hidden="false" customHeight="false" outlineLevel="0" collapsed="false">
      <c r="A13" s="65" t="n">
        <f aca="false">'Employee Details'!A13</f>
        <v>10</v>
      </c>
      <c r="B13" s="65" t="str">
        <f aca="false">'Employee Details'!B13</f>
        <v>MW10</v>
      </c>
      <c r="C13" s="65" t="str">
        <f aca="false">'Employee Details'!C13</f>
        <v>Sharadhi</v>
      </c>
      <c r="D13" s="65" t="n">
        <f aca="false">'Employee Details'!D13</f>
        <v>40858</v>
      </c>
      <c r="E13" s="65" t="str">
        <f aca="false">'Employee Details'!E13</f>
        <v>Graphic Designer</v>
      </c>
      <c r="F13" s="65" t="str">
        <f aca="false">'Employee Details'!F13</f>
        <v>R&amp;D</v>
      </c>
      <c r="G13" s="65" t="str">
        <f aca="false">'Employee Details'!G13</f>
        <v>Kanpur</v>
      </c>
      <c r="H13" s="65" t="str">
        <f aca="false">'Employee Details'!H13</f>
        <v> Uttar Pradesh</v>
      </c>
      <c r="I13" s="65" t="str">
        <f aca="false">'Employee Details'!I13</f>
        <v>Female</v>
      </c>
      <c r="J13" s="66" t="n">
        <f aca="false">(R13/$F$2)*($F$2-K13)</f>
        <v>20808.6666666667</v>
      </c>
      <c r="K13" s="67" t="n">
        <f aca="false">RANDBETWEEN(0,10)</f>
        <v>4</v>
      </c>
      <c r="L13" s="67" t="n">
        <v>17000</v>
      </c>
      <c r="M13" s="67" t="n">
        <f aca="false">L13*0.15</f>
        <v>2550</v>
      </c>
      <c r="N13" s="67" t="n">
        <f aca="false">L13*0.5</f>
        <v>8500</v>
      </c>
      <c r="O13" s="67" t="n">
        <f aca="false">L13*0.05</f>
        <v>850</v>
      </c>
      <c r="P13" s="67" t="n">
        <f aca="false">SUM(L13:O13)*0.1</f>
        <v>2890</v>
      </c>
      <c r="Q13" s="67" t="n">
        <f aca="false">IF(SUM(L13:O13)&gt;50000,3000,2000)</f>
        <v>2000</v>
      </c>
      <c r="R13" s="67" t="n">
        <f aca="false">SUM(L13:O13)-SUM(P13:Q13)</f>
        <v>24010</v>
      </c>
    </row>
    <row r="14" customFormat="false" ht="15" hidden="false" customHeight="false" outlineLevel="0" collapsed="false">
      <c r="A14" s="65" t="n">
        <f aca="false">'Employee Details'!A14</f>
        <v>11</v>
      </c>
      <c r="B14" s="65" t="str">
        <f aca="false">'Employee Details'!B14</f>
        <v>MW11</v>
      </c>
      <c r="C14" s="65" t="str">
        <f aca="false">'Employee Details'!C14</f>
        <v>Raghu</v>
      </c>
      <c r="D14" s="65" t="n">
        <f aca="false">'Employee Details'!D14</f>
        <v>40535</v>
      </c>
      <c r="E14" s="65" t="str">
        <f aca="false">'Employee Details'!E14</f>
        <v>Sr. Developer</v>
      </c>
      <c r="F14" s="65" t="str">
        <f aca="false">'Employee Details'!F14</f>
        <v>Development</v>
      </c>
      <c r="G14" s="65" t="str">
        <f aca="false">'Employee Details'!G14</f>
        <v>Surat</v>
      </c>
      <c r="H14" s="65" t="str">
        <f aca="false">'Employee Details'!H14</f>
        <v> Gujarat</v>
      </c>
      <c r="I14" s="65" t="str">
        <f aca="false">'Employee Details'!I14</f>
        <v>Male</v>
      </c>
      <c r="J14" s="66" t="n">
        <f aca="false">(R14/$F$2)*($F$2-K14)</f>
        <v>26383.3333333333</v>
      </c>
      <c r="K14" s="67" t="n">
        <f aca="false">RANDBETWEEN(0,10)</f>
        <v>5</v>
      </c>
      <c r="L14" s="67" t="n">
        <v>22000</v>
      </c>
      <c r="M14" s="67" t="n">
        <f aca="false">L14*0.15</f>
        <v>3300</v>
      </c>
      <c r="N14" s="67" t="n">
        <f aca="false">L14*0.5</f>
        <v>11000</v>
      </c>
      <c r="O14" s="67" t="n">
        <f aca="false">L14*0.05</f>
        <v>1100</v>
      </c>
      <c r="P14" s="67" t="n">
        <f aca="false">SUM(L14:O14)*0.1</f>
        <v>3740</v>
      </c>
      <c r="Q14" s="67" t="n">
        <f aca="false">IF(SUM(L14:O14)&gt;50000,3000,2000)</f>
        <v>2000</v>
      </c>
      <c r="R14" s="67" t="n">
        <f aca="false">SUM(L14:O14)-SUM(P14:Q14)</f>
        <v>31660</v>
      </c>
    </row>
    <row r="15" customFormat="false" ht="15" hidden="false" customHeight="false" outlineLevel="0" collapsed="false">
      <c r="A15" s="65" t="n">
        <f aca="false">'Employee Details'!A15</f>
        <v>12</v>
      </c>
      <c r="B15" s="65" t="str">
        <f aca="false">'Employee Details'!B15</f>
        <v>MW12</v>
      </c>
      <c r="C15" s="65" t="str">
        <f aca="false">'Employee Details'!C15</f>
        <v>Indira</v>
      </c>
      <c r="D15" s="65" t="n">
        <f aca="false">'Employee Details'!D15</f>
        <v>37937</v>
      </c>
      <c r="E15" s="65" t="str">
        <f aca="false">'Employee Details'!E15</f>
        <v>Graphic Designer</v>
      </c>
      <c r="F15" s="65" t="str">
        <f aca="false">'Employee Details'!F15</f>
        <v>Quality Control</v>
      </c>
      <c r="G15" s="65" t="str">
        <f aca="false">'Employee Details'!G15</f>
        <v>Thane</v>
      </c>
      <c r="H15" s="65" t="str">
        <f aca="false">'Employee Details'!H15</f>
        <v> Maharashtra</v>
      </c>
      <c r="I15" s="65" t="str">
        <f aca="false">'Employee Details'!I15</f>
        <v>Female</v>
      </c>
      <c r="J15" s="66" t="n">
        <f aca="false">(R15/$F$2)*($F$2-K15)</f>
        <v>25461.3333333333</v>
      </c>
      <c r="K15" s="67" t="n">
        <f aca="false">RANDBETWEEN(0,10)</f>
        <v>8</v>
      </c>
      <c r="L15" s="67" t="n">
        <v>24000</v>
      </c>
      <c r="M15" s="67" t="n">
        <f aca="false">L15*0.15</f>
        <v>3600</v>
      </c>
      <c r="N15" s="67" t="n">
        <f aca="false">L15*0.5</f>
        <v>12000</v>
      </c>
      <c r="O15" s="67" t="n">
        <f aca="false">L15*0.05</f>
        <v>1200</v>
      </c>
      <c r="P15" s="67" t="n">
        <f aca="false">SUM(L15:O15)*0.1</f>
        <v>4080</v>
      </c>
      <c r="Q15" s="67" t="n">
        <f aca="false">IF(SUM(L15:O15)&gt;50000,3000,2000)</f>
        <v>2000</v>
      </c>
      <c r="R15" s="67" t="n">
        <f aca="false">SUM(L15:O15)-SUM(P15:Q15)</f>
        <v>34720</v>
      </c>
    </row>
    <row r="16" customFormat="false" ht="15" hidden="false" customHeight="false" outlineLevel="0" collapsed="false">
      <c r="A16" s="65" t="n">
        <f aca="false">'Employee Details'!A16</f>
        <v>13</v>
      </c>
      <c r="B16" s="65" t="str">
        <f aca="false">'Employee Details'!B16</f>
        <v>MW13</v>
      </c>
      <c r="C16" s="65" t="str">
        <f aca="false">'Employee Details'!C16</f>
        <v>Shane</v>
      </c>
      <c r="D16" s="65" t="n">
        <f aca="false">'Employee Details'!D16</f>
        <v>41255</v>
      </c>
      <c r="E16" s="65" t="str">
        <f aca="false">'Employee Details'!E16</f>
        <v>Office Admin</v>
      </c>
      <c r="F16" s="65" t="str">
        <f aca="false">'Employee Details'!F16</f>
        <v>R&amp;D</v>
      </c>
      <c r="G16" s="65" t="str">
        <f aca="false">'Employee Details'!G16</f>
        <v>Udupi</v>
      </c>
      <c r="H16" s="65" t="str">
        <f aca="false">'Employee Details'!H16</f>
        <v> Karnataka</v>
      </c>
      <c r="I16" s="65" t="str">
        <f aca="false">'Employee Details'!I16</f>
        <v>Male</v>
      </c>
      <c r="J16" s="66" t="n">
        <f aca="false">(R16/$F$2)*($F$2-K16)</f>
        <v>38300</v>
      </c>
      <c r="K16" s="67" t="n">
        <f aca="false">RANDBETWEEN(0,10)</f>
        <v>5</v>
      </c>
      <c r="L16" s="67" t="n">
        <v>32000</v>
      </c>
      <c r="M16" s="67" t="n">
        <f aca="false">L16*0.15</f>
        <v>4800</v>
      </c>
      <c r="N16" s="67" t="n">
        <f aca="false">L16*0.5</f>
        <v>16000</v>
      </c>
      <c r="O16" s="67" t="n">
        <f aca="false">L16*0.05</f>
        <v>1600</v>
      </c>
      <c r="P16" s="67" t="n">
        <f aca="false">SUM(L16:O16)*0.1</f>
        <v>5440</v>
      </c>
      <c r="Q16" s="67" t="n">
        <f aca="false">IF(SUM(L16:O16)&gt;50000,3000,2000)</f>
        <v>3000</v>
      </c>
      <c r="R16" s="67" t="n">
        <f aca="false">SUM(L16:O16)-SUM(P16:Q16)</f>
        <v>45960</v>
      </c>
    </row>
    <row r="17" customFormat="false" ht="15" hidden="false" customHeight="false" outlineLevel="0" collapsed="false">
      <c r="A17" s="65" t="n">
        <f aca="false">'Employee Details'!A17</f>
        <v>14</v>
      </c>
      <c r="B17" s="65" t="str">
        <f aca="false">'Employee Details'!B17</f>
        <v>MW14</v>
      </c>
      <c r="C17" s="65" t="str">
        <f aca="false">'Employee Details'!C17</f>
        <v>Imran Abha</v>
      </c>
      <c r="D17" s="65" t="n">
        <f aca="false">'Employee Details'!D17</f>
        <v>40461</v>
      </c>
      <c r="E17" s="65" t="str">
        <f aca="false">'Employee Details'!E17</f>
        <v>Graphic Designer</v>
      </c>
      <c r="F17" s="65" t="str">
        <f aca="false">'Employee Details'!F17</f>
        <v>Administration</v>
      </c>
      <c r="G17" s="65" t="str">
        <f aca="false">'Employee Details'!G17</f>
        <v>Chennai</v>
      </c>
      <c r="H17" s="65" t="str">
        <f aca="false">'Employee Details'!H17</f>
        <v> Tamil Nadu</v>
      </c>
      <c r="I17" s="65" t="str">
        <f aca="false">'Employee Details'!I17</f>
        <v>Male</v>
      </c>
      <c r="J17" s="66" t="n">
        <f aca="false">(R17/$F$2)*($F$2-K17)</f>
        <v>29365</v>
      </c>
      <c r="K17" s="67" t="n">
        <f aca="false">RANDBETWEEN(0,10)</f>
        <v>0</v>
      </c>
      <c r="L17" s="67" t="n">
        <v>20500</v>
      </c>
      <c r="M17" s="67" t="n">
        <f aca="false">L17*0.15</f>
        <v>3075</v>
      </c>
      <c r="N17" s="67" t="n">
        <f aca="false">L17*0.5</f>
        <v>10250</v>
      </c>
      <c r="O17" s="67" t="n">
        <f aca="false">L17*0.05</f>
        <v>1025</v>
      </c>
      <c r="P17" s="67" t="n">
        <f aca="false">SUM(L17:O17)*0.1</f>
        <v>3485</v>
      </c>
      <c r="Q17" s="67" t="n">
        <f aca="false">IF(SUM(L17:O17)&gt;50000,3000,2000)</f>
        <v>2000</v>
      </c>
      <c r="R17" s="67" t="n">
        <f aca="false">SUM(L17:O17)-SUM(P17:Q17)</f>
        <v>29365</v>
      </c>
    </row>
    <row r="18" customFormat="false" ht="15" hidden="false" customHeight="false" outlineLevel="0" collapsed="false">
      <c r="A18" s="65" t="n">
        <f aca="false">'Employee Details'!A18</f>
        <v>15</v>
      </c>
      <c r="B18" s="65" t="str">
        <f aca="false">'Employee Details'!B18</f>
        <v>MW15</v>
      </c>
      <c r="C18" s="65" t="str">
        <f aca="false">'Employee Details'!C18</f>
        <v>Jitendra Pande</v>
      </c>
      <c r="D18" s="65" t="n">
        <f aca="false">'Employee Details'!D18</f>
        <v>41255</v>
      </c>
      <c r="E18" s="65" t="str">
        <f aca="false">'Employee Details'!E18</f>
        <v>HR Head</v>
      </c>
      <c r="F18" s="65" t="str">
        <f aca="false">'Employee Details'!F18</f>
        <v>HR</v>
      </c>
      <c r="G18" s="65" t="str">
        <f aca="false">'Employee Details'!G18</f>
        <v>Bangalore</v>
      </c>
      <c r="H18" s="65" t="str">
        <f aca="false">'Employee Details'!H18</f>
        <v> Karnataka</v>
      </c>
      <c r="I18" s="65" t="str">
        <f aca="false">'Employee Details'!I18</f>
        <v>Male</v>
      </c>
      <c r="J18" s="66" t="n">
        <f aca="false">(R18/$F$2)*($F$2-K18)</f>
        <v>32758.3333333333</v>
      </c>
      <c r="K18" s="67" t="n">
        <f aca="false">RANDBETWEEN(0,10)</f>
        <v>5</v>
      </c>
      <c r="L18" s="67" t="n">
        <v>27000</v>
      </c>
      <c r="M18" s="67" t="n">
        <f aca="false">L18*0.15</f>
        <v>4050</v>
      </c>
      <c r="N18" s="67" t="n">
        <f aca="false">L18*0.5</f>
        <v>13500</v>
      </c>
      <c r="O18" s="67" t="n">
        <f aca="false">L18*0.05</f>
        <v>1350</v>
      </c>
      <c r="P18" s="67" t="n">
        <f aca="false">SUM(L18:O18)*0.1</f>
        <v>4590</v>
      </c>
      <c r="Q18" s="67" t="n">
        <f aca="false">IF(SUM(L18:O18)&gt;50000,3000,2000)</f>
        <v>2000</v>
      </c>
      <c r="R18" s="67" t="n">
        <f aca="false">SUM(L18:O18)-SUM(P18:Q18)</f>
        <v>39310</v>
      </c>
    </row>
    <row r="19" customFormat="false" ht="15" hidden="false" customHeight="false" outlineLevel="0" collapsed="false">
      <c r="A19" s="65" t="n">
        <f aca="false">'Employee Details'!A19</f>
        <v>16</v>
      </c>
      <c r="B19" s="65" t="str">
        <f aca="false">'Employee Details'!B19</f>
        <v>MW16</v>
      </c>
      <c r="C19" s="65" t="str">
        <f aca="false">'Employee Details'!C19</f>
        <v>Kailash Rane</v>
      </c>
      <c r="D19" s="65" t="n">
        <f aca="false">'Employee Details'!D19</f>
        <v>40461</v>
      </c>
      <c r="E19" s="65" t="str">
        <f aca="false">'Employee Details'!E19</f>
        <v>Manager</v>
      </c>
      <c r="F19" s="65" t="str">
        <f aca="false">'Employee Details'!F19</f>
        <v>Finance</v>
      </c>
      <c r="G19" s="65" t="str">
        <f aca="false">'Employee Details'!G19</f>
        <v>Hyderabad</v>
      </c>
      <c r="H19" s="65" t="str">
        <f aca="false">'Employee Details'!H19</f>
        <v> Telangana</v>
      </c>
      <c r="I19" s="65" t="str">
        <f aca="false">'Employee Details'!I19</f>
        <v>Male</v>
      </c>
      <c r="J19" s="66" t="n">
        <f aca="false">(R19/$F$2)*($F$2-K19)</f>
        <v>21656</v>
      </c>
      <c r="K19" s="67" t="n">
        <f aca="false">RANDBETWEEN(0,10)</f>
        <v>6</v>
      </c>
      <c r="L19" s="67" t="n">
        <v>19000</v>
      </c>
      <c r="M19" s="67" t="n">
        <f aca="false">L19*0.15</f>
        <v>2850</v>
      </c>
      <c r="N19" s="67" t="n">
        <f aca="false">L19*0.5</f>
        <v>9500</v>
      </c>
      <c r="O19" s="67" t="n">
        <f aca="false">L19*0.05</f>
        <v>950</v>
      </c>
      <c r="P19" s="67" t="n">
        <f aca="false">SUM(L19:O19)*0.1</f>
        <v>3230</v>
      </c>
      <c r="Q19" s="67" t="n">
        <f aca="false">IF(SUM(L19:O19)&gt;50000,3000,2000)</f>
        <v>2000</v>
      </c>
      <c r="R19" s="67" t="n">
        <f aca="false">SUM(L19:O19)-SUM(P19:Q19)</f>
        <v>27070</v>
      </c>
    </row>
    <row r="20" customFormat="false" ht="15" hidden="false" customHeight="false" outlineLevel="0" collapsed="false">
      <c r="A20" s="65" t="n">
        <f aca="false">'Employee Details'!A20</f>
        <v>17</v>
      </c>
      <c r="B20" s="65" t="str">
        <f aca="false">'Employee Details'!B20</f>
        <v>MW17</v>
      </c>
      <c r="C20" s="65" t="str">
        <f aca="false">'Employee Details'!C20</f>
        <v>Luv Patel</v>
      </c>
      <c r="D20" s="65" t="n">
        <f aca="false">'Employee Details'!D20</f>
        <v>40858</v>
      </c>
      <c r="E20" s="65" t="str">
        <f aca="false">'Employee Details'!E20</f>
        <v>Delivery Boy</v>
      </c>
      <c r="F20" s="65" t="str">
        <f aca="false">'Employee Details'!F20</f>
        <v>Development</v>
      </c>
      <c r="G20" s="65" t="str">
        <f aca="false">'Employee Details'!G20</f>
        <v>Pune</v>
      </c>
      <c r="H20" s="65" t="str">
        <f aca="false">'Employee Details'!H20</f>
        <v> Maharashtra</v>
      </c>
      <c r="I20" s="65" t="str">
        <f aca="false">'Employee Details'!I20</f>
        <v>Male</v>
      </c>
      <c r="J20" s="66" t="n">
        <f aca="false">(R20/$F$2)*($F$2-K20)</f>
        <v>22986</v>
      </c>
      <c r="K20" s="67" t="n">
        <f aca="false">RANDBETWEEN(0,10)</f>
        <v>3</v>
      </c>
      <c r="L20" s="67" t="n">
        <v>18000</v>
      </c>
      <c r="M20" s="67" t="n">
        <f aca="false">L20*0.15</f>
        <v>2700</v>
      </c>
      <c r="N20" s="67" t="n">
        <f aca="false">L20*0.5</f>
        <v>9000</v>
      </c>
      <c r="O20" s="67" t="n">
        <f aca="false">L20*0.05</f>
        <v>900</v>
      </c>
      <c r="P20" s="67" t="n">
        <f aca="false">SUM(L20:O20)*0.1</f>
        <v>3060</v>
      </c>
      <c r="Q20" s="67" t="n">
        <f aca="false">IF(SUM(L20:O20)&gt;50000,3000,2000)</f>
        <v>2000</v>
      </c>
      <c r="R20" s="67" t="n">
        <f aca="false">SUM(L20:O20)-SUM(P20:Q20)</f>
        <v>25540</v>
      </c>
    </row>
    <row r="21" customFormat="false" ht="15" hidden="false" customHeight="false" outlineLevel="0" collapsed="false">
      <c r="A21" s="65" t="n">
        <f aca="false">'Employee Details'!A21</f>
        <v>18</v>
      </c>
      <c r="B21" s="65" t="str">
        <f aca="false">'Employee Details'!B21</f>
        <v>MW18</v>
      </c>
      <c r="C21" s="65" t="str">
        <f aca="false">'Employee Details'!C21</f>
        <v>Manoj Bhide</v>
      </c>
      <c r="D21" s="65" t="n">
        <f aca="false">'Employee Details'!D21</f>
        <v>40535</v>
      </c>
      <c r="E21" s="65" t="str">
        <f aca="false">'Employee Details'!E21</f>
        <v>Peon</v>
      </c>
      <c r="F21" s="65" t="str">
        <f aca="false">'Employee Details'!F21</f>
        <v>Quality Control</v>
      </c>
      <c r="G21" s="65" t="str">
        <f aca="false">'Employee Details'!G21</f>
        <v>Ahmedabad</v>
      </c>
      <c r="H21" s="65" t="str">
        <f aca="false">'Employee Details'!H21</f>
        <v> Gujarat</v>
      </c>
      <c r="I21" s="65" t="str">
        <f aca="false">'Employee Details'!I21</f>
        <v>Male</v>
      </c>
      <c r="J21" s="66" t="n">
        <f aca="false">(R21/$F$2)*($F$2-K21)</f>
        <v>60697</v>
      </c>
      <c r="K21" s="67" t="n">
        <f aca="false">RANDBETWEEN(0,10)</f>
        <v>1</v>
      </c>
      <c r="L21" s="67" t="n">
        <v>43000</v>
      </c>
      <c r="M21" s="67" t="n">
        <f aca="false">L21*0.15</f>
        <v>6450</v>
      </c>
      <c r="N21" s="67" t="n">
        <f aca="false">L21*0.5</f>
        <v>21500</v>
      </c>
      <c r="O21" s="67" t="n">
        <f aca="false">L21*0.05</f>
        <v>2150</v>
      </c>
      <c r="P21" s="67" t="n">
        <f aca="false">SUM(L21:O21)*0.1</f>
        <v>7310</v>
      </c>
      <c r="Q21" s="67" t="n">
        <f aca="false">IF(SUM(L21:O21)&gt;50000,3000,2000)</f>
        <v>3000</v>
      </c>
      <c r="R21" s="67" t="n">
        <f aca="false">SUM(L21:O21)-SUM(P21:Q21)</f>
        <v>62790</v>
      </c>
    </row>
    <row r="22" customFormat="false" ht="15" hidden="false" customHeight="false" outlineLevel="0" collapsed="false">
      <c r="A22" s="65" t="n">
        <f aca="false">'Employee Details'!A22</f>
        <v>19</v>
      </c>
      <c r="B22" s="65" t="str">
        <f aca="false">'Employee Details'!B22</f>
        <v>MW19</v>
      </c>
      <c r="C22" s="65" t="str">
        <f aca="false">'Employee Details'!C22</f>
        <v>Nancy Pastor</v>
      </c>
      <c r="D22" s="65" t="n">
        <f aca="false">'Employee Details'!D22</f>
        <v>37937</v>
      </c>
      <c r="E22" s="65" t="str">
        <f aca="false">'Employee Details'!E22</f>
        <v>Graphic Designer</v>
      </c>
      <c r="F22" s="65" t="str">
        <f aca="false">'Employee Details'!F22</f>
        <v>R&amp;D</v>
      </c>
      <c r="G22" s="65" t="str">
        <f aca="false">'Employee Details'!G22</f>
        <v>Surat</v>
      </c>
      <c r="H22" s="65" t="str">
        <f aca="false">'Employee Details'!H22</f>
        <v> Gujarat</v>
      </c>
      <c r="I22" s="65" t="str">
        <f aca="false">'Employee Details'!I22</f>
        <v>Female</v>
      </c>
      <c r="J22" s="66" t="n">
        <f aca="false">(R22/$F$2)*($F$2-K22)</f>
        <v>55734</v>
      </c>
      <c r="K22" s="67" t="n">
        <f aca="false">RANDBETWEEN(0,10)</f>
        <v>9</v>
      </c>
      <c r="L22" s="67" t="n">
        <v>54000</v>
      </c>
      <c r="M22" s="67" t="n">
        <f aca="false">L22*0.15</f>
        <v>8100</v>
      </c>
      <c r="N22" s="67" t="n">
        <f aca="false">L22*0.5</f>
        <v>27000</v>
      </c>
      <c r="O22" s="67" t="n">
        <f aca="false">L22*0.05</f>
        <v>2700</v>
      </c>
      <c r="P22" s="67" t="n">
        <f aca="false">SUM(L22:O22)*0.1</f>
        <v>9180</v>
      </c>
      <c r="Q22" s="67" t="n">
        <f aca="false">IF(SUM(L22:O22)&gt;50000,3000,2000)</f>
        <v>3000</v>
      </c>
      <c r="R22" s="67" t="n">
        <f aca="false">SUM(L22:O22)-SUM(P22:Q22)</f>
        <v>79620</v>
      </c>
    </row>
    <row r="23" customFormat="false" ht="15" hidden="false" customHeight="false" outlineLevel="0" collapsed="false">
      <c r="A23" s="65" t="n">
        <f aca="false">'Employee Details'!A23</f>
        <v>20</v>
      </c>
      <c r="B23" s="65" t="str">
        <f aca="false">'Employee Details'!B23</f>
        <v>MW20</v>
      </c>
      <c r="C23" s="65" t="str">
        <f aca="false">'Employee Details'!C23</f>
        <v>Omar Shaikh</v>
      </c>
      <c r="D23" s="65" t="n">
        <f aca="false">'Employee Details'!D23</f>
        <v>41255</v>
      </c>
      <c r="E23" s="65" t="str">
        <f aca="false">'Employee Details'!E23</f>
        <v>Sr. Developer</v>
      </c>
      <c r="F23" s="65" t="str">
        <f aca="false">'Employee Details'!F23</f>
        <v>Finance</v>
      </c>
      <c r="G23" s="65" t="str">
        <f aca="false">'Employee Details'!G23</f>
        <v>Jaipur</v>
      </c>
      <c r="H23" s="65" t="str">
        <f aca="false">'Employee Details'!H23</f>
        <v> Rajasthan</v>
      </c>
      <c r="I23" s="65" t="str">
        <f aca="false">'Employee Details'!I23</f>
        <v>Male</v>
      </c>
      <c r="J23" s="66" t="n">
        <f aca="false">(R23/$F$2)*($F$2-K23)</f>
        <v>53610</v>
      </c>
      <c r="K23" s="67" t="n">
        <f aca="false">RANDBETWEEN(0,10)</f>
        <v>0</v>
      </c>
      <c r="L23" s="67" t="n">
        <v>37000</v>
      </c>
      <c r="M23" s="67" t="n">
        <f aca="false">L23*0.15</f>
        <v>5550</v>
      </c>
      <c r="N23" s="67" t="n">
        <f aca="false">L23*0.5</f>
        <v>18500</v>
      </c>
      <c r="O23" s="67" t="n">
        <f aca="false">L23*0.05</f>
        <v>1850</v>
      </c>
      <c r="P23" s="67" t="n">
        <f aca="false">SUM(L23:O23)*0.1</f>
        <v>6290</v>
      </c>
      <c r="Q23" s="67" t="n">
        <f aca="false">IF(SUM(L23:O23)&gt;50000,3000,2000)</f>
        <v>3000</v>
      </c>
      <c r="R23" s="67" t="n">
        <f aca="false">SUM(L23:O23)-SUM(P23:Q23)</f>
        <v>53610</v>
      </c>
    </row>
    <row r="24" customFormat="false" ht="15" hidden="false" customHeight="false" outlineLevel="0" collapsed="false">
      <c r="A24" s="65" t="n">
        <f aca="false">'Employee Details'!A24</f>
        <v>21</v>
      </c>
      <c r="B24" s="65" t="str">
        <f aca="false">'Employee Details'!B24</f>
        <v>MW21</v>
      </c>
      <c r="C24" s="65" t="str">
        <f aca="false">'Employee Details'!C24</f>
        <v>Preetam Chavla</v>
      </c>
      <c r="D24" s="65" t="n">
        <f aca="false">'Employee Details'!D24</f>
        <v>40461</v>
      </c>
      <c r="E24" s="65" t="str">
        <f aca="false">'Employee Details'!E24</f>
        <v>Developer</v>
      </c>
      <c r="F24" s="65" t="str">
        <f aca="false">'Employee Details'!F24</f>
        <v>Sales</v>
      </c>
      <c r="G24" s="65" t="str">
        <f aca="false">'Employee Details'!G24</f>
        <v>Lucknow</v>
      </c>
      <c r="H24" s="65" t="str">
        <f aca="false">'Employee Details'!H24</f>
        <v> Uttar Pradesh</v>
      </c>
      <c r="I24" s="65" t="str">
        <f aca="false">'Employee Details'!I24</f>
        <v>Male</v>
      </c>
      <c r="J24" s="66" t="n">
        <f aca="false">(R24/$F$2)*($F$2-K24)</f>
        <v>29549.3333333333</v>
      </c>
      <c r="K24" s="67" t="n">
        <f aca="false">RANDBETWEEN(0,10)</f>
        <v>2</v>
      </c>
      <c r="L24" s="67" t="n">
        <v>22000</v>
      </c>
      <c r="M24" s="67" t="n">
        <f aca="false">L24*0.15</f>
        <v>3300</v>
      </c>
      <c r="N24" s="67" t="n">
        <f aca="false">L24*0.5</f>
        <v>11000</v>
      </c>
      <c r="O24" s="67" t="n">
        <f aca="false">L24*0.05</f>
        <v>1100</v>
      </c>
      <c r="P24" s="67" t="n">
        <f aca="false">SUM(L24:O24)*0.1</f>
        <v>3740</v>
      </c>
      <c r="Q24" s="67" t="n">
        <f aca="false">IF(SUM(L24:O24)&gt;50000,3000,2000)</f>
        <v>2000</v>
      </c>
      <c r="R24" s="67" t="n">
        <f aca="false">SUM(L24:O24)-SUM(P24:Q24)</f>
        <v>31660</v>
      </c>
    </row>
    <row r="25" customFormat="false" ht="15" hidden="false" customHeight="false" outlineLevel="0" collapsed="false">
      <c r="A25" s="65" t="n">
        <f aca="false">'Employee Details'!A25</f>
        <v>22</v>
      </c>
      <c r="B25" s="65" t="str">
        <f aca="false">'Employee Details'!B25</f>
        <v>MW22</v>
      </c>
      <c r="C25" s="65" t="str">
        <f aca="false">'Employee Details'!C25</f>
        <v>Ram Vihaan</v>
      </c>
      <c r="D25" s="65" t="n">
        <f aca="false">'Employee Details'!D25</f>
        <v>41255</v>
      </c>
      <c r="E25" s="65" t="str">
        <f aca="false">'Employee Details'!E25</f>
        <v>Graphic Designer</v>
      </c>
      <c r="F25" s="65" t="str">
        <f aca="false">'Employee Details'!F25</f>
        <v>Marketing</v>
      </c>
      <c r="G25" s="65" t="str">
        <f aca="false">'Employee Details'!G25</f>
        <v>Kanpur</v>
      </c>
      <c r="H25" s="65" t="str">
        <f aca="false">'Employee Details'!H25</f>
        <v> Uttar Pradesh</v>
      </c>
      <c r="I25" s="65" t="str">
        <f aca="false">'Employee Details'!I25</f>
        <v>Male</v>
      </c>
      <c r="J25" s="66" t="n">
        <f aca="false">(R25/$F$2)*($F$2-K25)</f>
        <v>21730.6666666667</v>
      </c>
      <c r="K25" s="67" t="n">
        <f aca="false">RANDBETWEEN(0,10)</f>
        <v>1</v>
      </c>
      <c r="L25" s="67" t="n">
        <v>16000</v>
      </c>
      <c r="M25" s="67" t="n">
        <f aca="false">L25*0.15</f>
        <v>2400</v>
      </c>
      <c r="N25" s="67" t="n">
        <f aca="false">L25*0.5</f>
        <v>8000</v>
      </c>
      <c r="O25" s="67" t="n">
        <f aca="false">L25*0.05</f>
        <v>800</v>
      </c>
      <c r="P25" s="67" t="n">
        <f aca="false">SUM(L25:O25)*0.1</f>
        <v>2720</v>
      </c>
      <c r="Q25" s="67" t="n">
        <f aca="false">IF(SUM(L25:O25)&gt;50000,3000,2000)</f>
        <v>2000</v>
      </c>
      <c r="R25" s="67" t="n">
        <f aca="false">SUM(L25:O25)-SUM(P25:Q25)</f>
        <v>22480</v>
      </c>
    </row>
    <row r="26" customFormat="false" ht="15" hidden="false" customHeight="false" outlineLevel="0" collapsed="false">
      <c r="A26" s="65" t="n">
        <f aca="false">'Employee Details'!A26</f>
        <v>23</v>
      </c>
      <c r="B26" s="65" t="str">
        <f aca="false">'Employee Details'!B26</f>
        <v>MW23</v>
      </c>
      <c r="C26" s="65" t="str">
        <f aca="false">'Employee Details'!C26</f>
        <v>Sunil Upadhay</v>
      </c>
      <c r="D26" s="65" t="n">
        <f aca="false">'Employee Details'!D26</f>
        <v>40461</v>
      </c>
      <c r="E26" s="65" t="str">
        <f aca="false">'Employee Details'!E26</f>
        <v>Developer</v>
      </c>
      <c r="F26" s="65" t="str">
        <f aca="false">'Employee Details'!F26</f>
        <v>Administration</v>
      </c>
      <c r="G26" s="65" t="str">
        <f aca="false">'Employee Details'!G26</f>
        <v>Nagpur</v>
      </c>
      <c r="H26" s="65" t="str">
        <f aca="false">'Employee Details'!H26</f>
        <v> Maharashtra</v>
      </c>
      <c r="I26" s="65" t="str">
        <f aca="false">'Employee Details'!I26</f>
        <v>Male</v>
      </c>
      <c r="J26" s="66" t="n">
        <f aca="false">(R26/$F$2)*($F$2-K26)</f>
        <v>18949</v>
      </c>
      <c r="K26" s="67" t="n">
        <f aca="false">RANDBETWEEN(0,10)</f>
        <v>9</v>
      </c>
      <c r="L26" s="67" t="n">
        <v>19000</v>
      </c>
      <c r="M26" s="67" t="n">
        <f aca="false">L26*0.15</f>
        <v>2850</v>
      </c>
      <c r="N26" s="67" t="n">
        <f aca="false">L26*0.5</f>
        <v>9500</v>
      </c>
      <c r="O26" s="67" t="n">
        <f aca="false">L26*0.05</f>
        <v>950</v>
      </c>
      <c r="P26" s="67" t="n">
        <f aca="false">SUM(L26:O26)*0.1</f>
        <v>3230</v>
      </c>
      <c r="Q26" s="67" t="n">
        <f aca="false">IF(SUM(L26:O26)&gt;50000,3000,2000)</f>
        <v>2000</v>
      </c>
      <c r="R26" s="67" t="n">
        <f aca="false">SUM(L26:O26)-SUM(P26:Q26)</f>
        <v>27070</v>
      </c>
    </row>
    <row r="27" customFormat="false" ht="15" hidden="false" customHeight="false" outlineLevel="0" collapsed="false">
      <c r="A27" s="65" t="n">
        <f aca="false">'Employee Details'!A27</f>
        <v>24</v>
      </c>
      <c r="B27" s="65" t="str">
        <f aca="false">'Employee Details'!B27</f>
        <v>MW24</v>
      </c>
      <c r="C27" s="65" t="str">
        <f aca="false">'Employee Details'!C27</f>
        <v>Tirth Chobe</v>
      </c>
      <c r="D27" s="65" t="n">
        <f aca="false">'Employee Details'!D27</f>
        <v>40858</v>
      </c>
      <c r="E27" s="65" t="str">
        <f aca="false">'Employee Details'!E27</f>
        <v>Developer</v>
      </c>
      <c r="F27" s="65" t="str">
        <f aca="false">'Employee Details'!F27</f>
        <v>HR</v>
      </c>
      <c r="G27" s="65" t="str">
        <f aca="false">'Employee Details'!G27</f>
        <v>Indore</v>
      </c>
      <c r="H27" s="65" t="str">
        <f aca="false">'Employee Details'!H27</f>
        <v> Madhya Pradesh</v>
      </c>
      <c r="I27" s="65" t="str">
        <f aca="false">'Employee Details'!I27</f>
        <v>Male</v>
      </c>
      <c r="J27" s="66" t="n">
        <f aca="false">(R27/$F$2)*($F$2-K27)</f>
        <v>23099.6666666667</v>
      </c>
      <c r="K27" s="67" t="n">
        <f aca="false">RANDBETWEEN(0,10)</f>
        <v>7</v>
      </c>
      <c r="L27" s="67" t="n">
        <v>21000</v>
      </c>
      <c r="M27" s="67" t="n">
        <f aca="false">L27*0.15</f>
        <v>3150</v>
      </c>
      <c r="N27" s="67" t="n">
        <f aca="false">L27*0.5</f>
        <v>10500</v>
      </c>
      <c r="O27" s="67" t="n">
        <f aca="false">L27*0.05</f>
        <v>1050</v>
      </c>
      <c r="P27" s="67" t="n">
        <f aca="false">SUM(L27:O27)*0.1</f>
        <v>3570</v>
      </c>
      <c r="Q27" s="67" t="n">
        <f aca="false">IF(SUM(L27:O27)&gt;50000,3000,2000)</f>
        <v>2000</v>
      </c>
      <c r="R27" s="67" t="n">
        <f aca="false">SUM(L27:O27)-SUM(P27:Q27)</f>
        <v>30130</v>
      </c>
    </row>
    <row r="28" customFormat="false" ht="15" hidden="false" customHeight="false" outlineLevel="0" collapsed="false">
      <c r="A28" s="65" t="n">
        <f aca="false">'Employee Details'!A28</f>
        <v>25</v>
      </c>
      <c r="B28" s="65" t="str">
        <f aca="false">'Employee Details'!B28</f>
        <v>MW25</v>
      </c>
      <c r="C28" s="65" t="str">
        <f aca="false">'Employee Details'!C28</f>
        <v>Umesh Bajrang</v>
      </c>
      <c r="D28" s="65" t="n">
        <f aca="false">'Employee Details'!D28</f>
        <v>40535</v>
      </c>
      <c r="E28" s="65" t="str">
        <f aca="false">'Employee Details'!E28</f>
        <v>Sr. Developer</v>
      </c>
      <c r="F28" s="65" t="str">
        <f aca="false">'Employee Details'!F28</f>
        <v>R&amp;D</v>
      </c>
      <c r="G28" s="65" t="str">
        <f aca="false">'Employee Details'!G28</f>
        <v>Thane</v>
      </c>
      <c r="H28" s="65" t="str">
        <f aca="false">'Employee Details'!H28</f>
        <v> Maharashtra</v>
      </c>
      <c r="I28" s="65" t="str">
        <f aca="false">'Employee Details'!I28</f>
        <v>Female</v>
      </c>
      <c r="J28" s="66" t="n">
        <f aca="false">(R28/$F$2)*($F$2-K28)</f>
        <v>56511</v>
      </c>
      <c r="K28" s="67" t="n">
        <f aca="false">RANDBETWEEN(0,10)</f>
        <v>3</v>
      </c>
      <c r="L28" s="67" t="n">
        <v>43000</v>
      </c>
      <c r="M28" s="67" t="n">
        <f aca="false">L28*0.15</f>
        <v>6450</v>
      </c>
      <c r="N28" s="67" t="n">
        <f aca="false">L28*0.5</f>
        <v>21500</v>
      </c>
      <c r="O28" s="67" t="n">
        <f aca="false">L28*0.05</f>
        <v>2150</v>
      </c>
      <c r="P28" s="67" t="n">
        <f aca="false">SUM(L28:O28)*0.1</f>
        <v>7310</v>
      </c>
      <c r="Q28" s="67" t="n">
        <f aca="false">IF(SUM(L28:O28)&gt;50000,3000,2000)</f>
        <v>3000</v>
      </c>
      <c r="R28" s="67" t="n">
        <f aca="false">SUM(L28:O28)-SUM(P28:Q28)</f>
        <v>62790</v>
      </c>
    </row>
    <row r="29" customFormat="false" ht="15" hidden="false" customHeight="false" outlineLevel="0" collapsed="false">
      <c r="A29" s="68" t="s">
        <v>128</v>
      </c>
      <c r="B29" s="68"/>
      <c r="C29" s="68"/>
      <c r="D29" s="68"/>
      <c r="E29" s="68"/>
      <c r="F29" s="68"/>
      <c r="G29" s="68"/>
      <c r="H29" s="68"/>
      <c r="I29" s="68"/>
      <c r="J29" s="63" t="n">
        <f aca="false">SUM(J4:J28)</f>
        <v>736099.933333333</v>
      </c>
      <c r="K29" s="64"/>
      <c r="L29" s="64" t="n">
        <f aca="false">SUM(L4:L28)</f>
        <v>605500</v>
      </c>
      <c r="M29" s="64" t="n">
        <f aca="false">SUM(M4:M28)</f>
        <v>90825</v>
      </c>
      <c r="N29" s="64" t="n">
        <f aca="false">SUM(N4:N28)</f>
        <v>302750</v>
      </c>
      <c r="O29" s="64" t="n">
        <f aca="false">SUM(O4:O28)</f>
        <v>30275</v>
      </c>
      <c r="P29" s="64" t="n">
        <f aca="false">SUM(P4:P28)</f>
        <v>102935</v>
      </c>
      <c r="Q29" s="64" t="n">
        <f aca="false">SUM(Q4:Q28)</f>
        <v>55000</v>
      </c>
      <c r="R29" s="64" t="n">
        <f aca="false">SUM(R4:R28)</f>
        <v>871415</v>
      </c>
    </row>
  </sheetData>
  <mergeCells count="7">
    <mergeCell ref="A1:G1"/>
    <mergeCell ref="I1:J1"/>
    <mergeCell ref="K1:R2"/>
    <mergeCell ref="A2:E2"/>
    <mergeCell ref="F2:G2"/>
    <mergeCell ref="I2:J2"/>
    <mergeCell ref="A29:I29"/>
  </mergeCells>
  <dataValidations count="2">
    <dataValidation allowBlank="true" errorStyle="stop" operator="between" showDropDown="false" showErrorMessage="true" showInputMessage="false" sqref="H1" type="list">
      <formula1>"January,February,March,April,May,June,July,August,September,October,November,December"</formula1>
      <formula2>0</formula2>
    </dataValidation>
    <dataValidation allowBlank="true" errorStyle="stop" operator="between" showDropDown="false" showErrorMessage="true" showInputMessage="false" sqref="I1" type="list">
      <formula1>"2000,2001,2002,2003,2004,2005,2006,2007,2008,2009,2010,2011,2012,2013,2014,2015,2016,2017,2018,2019,2020,2021,2022,2023"</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31" activeCellId="0" sqref="J31"/>
    </sheetView>
  </sheetViews>
  <sheetFormatPr defaultColWidth="8.6796875" defaultRowHeight="15" zeroHeight="false" outlineLevelRow="0" outlineLevelCol="0"/>
  <cols>
    <col collapsed="false" customWidth="true" hidden="false" outlineLevel="0" max="1" min="1" style="0" width="6.85"/>
    <col collapsed="false" customWidth="true" hidden="false" outlineLevel="0" max="2" min="2" style="0" width="10.42"/>
    <col collapsed="false" customWidth="true" hidden="false" outlineLevel="0" max="3" min="3" style="0" width="15.71"/>
    <col collapsed="false" customWidth="true" hidden="false" outlineLevel="0" max="4" min="4" style="0" width="14.29"/>
    <col collapsed="false" customWidth="true" hidden="false" outlineLevel="0" max="5" min="5" style="0" width="11.57"/>
    <col collapsed="false" customWidth="true" hidden="false" outlineLevel="0" max="7" min="6" style="0" width="11.71"/>
    <col collapsed="false" customWidth="true" hidden="false" outlineLevel="0" max="8" min="8" style="0" width="16.71"/>
    <col collapsed="false" customWidth="true" hidden="false" outlineLevel="0" max="9" min="9" style="0" width="10.42"/>
    <col collapsed="false" customWidth="true" hidden="false" outlineLevel="0" max="10" min="10" style="0" width="12.29"/>
    <col collapsed="false" customWidth="true" hidden="false" outlineLevel="0" max="11" min="11" style="0" width="26.29"/>
    <col collapsed="false" customWidth="true" hidden="false" outlineLevel="0" max="12" min="12" style="0" width="12.15"/>
    <col collapsed="false" customWidth="true" hidden="false" outlineLevel="0" max="14" min="13" style="0" width="24"/>
    <col collapsed="false" customWidth="true" hidden="false" outlineLevel="0" max="15" min="15" style="0" width="27"/>
    <col collapsed="false" customWidth="true" hidden="false" outlineLevel="0" max="16" min="16" style="0" width="14.57"/>
    <col collapsed="false" customWidth="true" hidden="false" outlineLevel="0" max="17" min="17" style="0" width="18.86"/>
  </cols>
  <sheetData>
    <row r="1" s="59" customFormat="true" ht="22.05" hidden="false" customHeight="false" outlineLevel="0" collapsed="false">
      <c r="A1" s="56" t="s">
        <v>140</v>
      </c>
      <c r="B1" s="56"/>
      <c r="C1" s="56"/>
      <c r="D1" s="56"/>
      <c r="E1" s="56"/>
      <c r="F1" s="56"/>
      <c r="G1" s="56"/>
      <c r="H1" s="57" t="s">
        <v>164</v>
      </c>
      <c r="I1" s="57" t="n">
        <v>2023</v>
      </c>
      <c r="J1" s="57"/>
      <c r="K1" s="58" t="s">
        <v>142</v>
      </c>
      <c r="L1" s="58"/>
      <c r="M1" s="58"/>
      <c r="N1" s="58"/>
      <c r="O1" s="58"/>
      <c r="P1" s="58"/>
      <c r="Q1" s="58"/>
      <c r="R1" s="58"/>
    </row>
    <row r="2" s="59" customFormat="true" ht="23.85" hidden="false" customHeight="false" outlineLevel="0" collapsed="false">
      <c r="A2" s="56" t="s">
        <v>143</v>
      </c>
      <c r="B2" s="56"/>
      <c r="C2" s="56"/>
      <c r="D2" s="56"/>
      <c r="E2" s="56"/>
      <c r="F2" s="60" t="n">
        <f aca="false">IF(OR(H1="January", H1="March", H1="May", H1="July", H1="August", H1="October", H1="December"), 31,IF(H1="February",IF(AND(H1="February", OR(MOD(I1,4)=0, AND(MOD(I1,100)&lt;&gt;0, MOD(I1,400)=0))), 29, 28),30))</f>
        <v>31</v>
      </c>
      <c r="G2" s="60"/>
      <c r="H2" s="61" t="s">
        <v>144</v>
      </c>
      <c r="I2" s="60" t="n">
        <v>2</v>
      </c>
      <c r="J2" s="60"/>
      <c r="K2" s="58"/>
      <c r="L2" s="58"/>
      <c r="M2" s="58"/>
      <c r="N2" s="58"/>
      <c r="O2" s="58"/>
      <c r="P2" s="58"/>
      <c r="Q2" s="58"/>
      <c r="R2" s="58"/>
    </row>
    <row r="3" customFormat="false" ht="35.05" hidden="false" customHeight="false" outlineLevel="0" collapsed="false">
      <c r="A3" s="62" t="str">
        <f aca="false">'Employee Details'!A3</f>
        <v>Sr. No.</v>
      </c>
      <c r="B3" s="62" t="str">
        <f aca="false">'Employee Details'!B3</f>
        <v>Emp. Code</v>
      </c>
      <c r="C3" s="62" t="str">
        <f aca="false">'Employee Details'!C3</f>
        <v>Employee Name</v>
      </c>
      <c r="D3" s="62" t="str">
        <f aca="false">'Employee Details'!D3</f>
        <v>Date of Joining</v>
      </c>
      <c r="E3" s="62" t="str">
        <f aca="false">'Employee Details'!E3</f>
        <v>Designation</v>
      </c>
      <c r="F3" s="62" t="str">
        <f aca="false">'Employee Details'!F3</f>
        <v>Department</v>
      </c>
      <c r="G3" s="62" t="str">
        <f aca="false">'Employee Details'!G3</f>
        <v>City</v>
      </c>
      <c r="H3" s="62" t="str">
        <f aca="false">'Employee Details'!H3</f>
        <v>State</v>
      </c>
      <c r="I3" s="62" t="str">
        <f aca="false">'Employee Details'!I3</f>
        <v>Gender</v>
      </c>
      <c r="J3" s="63" t="s">
        <v>145</v>
      </c>
      <c r="K3" s="64" t="s">
        <v>146</v>
      </c>
      <c r="L3" s="64" t="s">
        <v>147</v>
      </c>
      <c r="M3" s="64" t="s">
        <v>148</v>
      </c>
      <c r="N3" s="64" t="s">
        <v>149</v>
      </c>
      <c r="O3" s="64" t="s">
        <v>150</v>
      </c>
      <c r="P3" s="64" t="s">
        <v>151</v>
      </c>
      <c r="Q3" s="64" t="s">
        <v>152</v>
      </c>
      <c r="R3" s="64" t="s">
        <v>153</v>
      </c>
    </row>
    <row r="4" customFormat="false" ht="15" hidden="false" customHeight="false" outlineLevel="0" collapsed="false">
      <c r="A4" s="65" t="n">
        <f aca="false">'Employee Details'!A4</f>
        <v>1</v>
      </c>
      <c r="B4" s="65" t="str">
        <f aca="false">'Employee Details'!B4</f>
        <v>MW01</v>
      </c>
      <c r="C4" s="65" t="str">
        <f aca="false">'Employee Details'!C4</f>
        <v>Astha Puri</v>
      </c>
      <c r="D4" s="65" t="n">
        <f aca="false">'Employee Details'!D4</f>
        <v>41255</v>
      </c>
      <c r="E4" s="65" t="str">
        <f aca="false">'Employee Details'!E4</f>
        <v>Developer</v>
      </c>
      <c r="F4" s="65" t="str">
        <f aca="false">'Employee Details'!F4</f>
        <v>HR</v>
      </c>
      <c r="G4" s="65" t="str">
        <f aca="false">'Employee Details'!G4</f>
        <v>Udupi</v>
      </c>
      <c r="H4" s="65" t="str">
        <f aca="false">'Employee Details'!H4</f>
        <v> Karnataka</v>
      </c>
      <c r="I4" s="65" t="str">
        <f aca="false">'Employee Details'!I4</f>
        <v>Female</v>
      </c>
      <c r="J4" s="66" t="n">
        <f aca="false">(R4/$F$2)*($F$2-K4)</f>
        <v>30403.2258064516</v>
      </c>
      <c r="K4" s="67" t="n">
        <f aca="false">RANDBETWEEN(0,10)</f>
        <v>5</v>
      </c>
      <c r="L4" s="67" t="n">
        <v>25000</v>
      </c>
      <c r="M4" s="67" t="n">
        <f aca="false">L4*0.15</f>
        <v>3750</v>
      </c>
      <c r="N4" s="67" t="n">
        <f aca="false">L4*0.5</f>
        <v>12500</v>
      </c>
      <c r="O4" s="67" t="n">
        <f aca="false">L4*0.05</f>
        <v>1250</v>
      </c>
      <c r="P4" s="67" t="n">
        <f aca="false">SUM(L4:O4)*0.1</f>
        <v>4250</v>
      </c>
      <c r="Q4" s="67" t="n">
        <f aca="false">IF(SUM(L4:O4)&gt;50000,3000,2000)</f>
        <v>2000</v>
      </c>
      <c r="R4" s="67" t="n">
        <f aca="false">SUM(L4:O4)-SUM(P4:Q4)</f>
        <v>36250</v>
      </c>
    </row>
    <row r="5" customFormat="false" ht="15" hidden="false" customHeight="false" outlineLevel="0" collapsed="false">
      <c r="A5" s="65" t="n">
        <f aca="false">'Employee Details'!A5</f>
        <v>2</v>
      </c>
      <c r="B5" s="65" t="str">
        <f aca="false">'Employee Details'!B5</f>
        <v>MW02</v>
      </c>
      <c r="C5" s="65" t="str">
        <f aca="false">'Employee Details'!C5</f>
        <v>Bijal Pande</v>
      </c>
      <c r="D5" s="65" t="n">
        <f aca="false">'Employee Details'!D5</f>
        <v>40461</v>
      </c>
      <c r="E5" s="65" t="str">
        <f aca="false">'Employee Details'!E5</f>
        <v>Graphic Designer</v>
      </c>
      <c r="F5" s="65" t="str">
        <f aca="false">'Employee Details'!F5</f>
        <v>R&amp;D</v>
      </c>
      <c r="G5" s="65" t="str">
        <f aca="false">'Employee Details'!G5</f>
        <v>Mangalore</v>
      </c>
      <c r="H5" s="65" t="str">
        <f aca="false">'Employee Details'!H5</f>
        <v> Karnataka</v>
      </c>
      <c r="I5" s="65" t="str">
        <f aca="false">'Employee Details'!I5</f>
        <v>Male</v>
      </c>
      <c r="J5" s="66" t="n">
        <f aca="false">(R5/$F$2)*($F$2-K5)</f>
        <v>32969.6774193548</v>
      </c>
      <c r="K5" s="67" t="n">
        <f aca="false">RANDBETWEEN(0,10)</f>
        <v>5</v>
      </c>
      <c r="L5" s="67" t="n">
        <v>27000</v>
      </c>
      <c r="M5" s="67" t="n">
        <f aca="false">L5*0.15</f>
        <v>4050</v>
      </c>
      <c r="N5" s="67" t="n">
        <f aca="false">L5*0.5</f>
        <v>13500</v>
      </c>
      <c r="O5" s="67" t="n">
        <f aca="false">L5*0.05</f>
        <v>1350</v>
      </c>
      <c r="P5" s="67" t="n">
        <f aca="false">SUM(L5:O5)*0.1</f>
        <v>4590</v>
      </c>
      <c r="Q5" s="67" t="n">
        <f aca="false">IF(SUM(L5:O5)&gt;50000,3000,2000)</f>
        <v>2000</v>
      </c>
      <c r="R5" s="67" t="n">
        <f aca="false">SUM(L5:O5)-SUM(P5:Q5)</f>
        <v>39310</v>
      </c>
    </row>
    <row r="6" customFormat="false" ht="15" hidden="false" customHeight="false" outlineLevel="0" collapsed="false">
      <c r="A6" s="65" t="n">
        <f aca="false">'Employee Details'!A6</f>
        <v>3</v>
      </c>
      <c r="B6" s="65" t="str">
        <f aca="false">'Employee Details'!B6</f>
        <v>MW03</v>
      </c>
      <c r="C6" s="65" t="str">
        <f aca="false">'Employee Details'!C6</f>
        <v>Chirag Sharma</v>
      </c>
      <c r="D6" s="65" t="n">
        <f aca="false">'Employee Details'!D6</f>
        <v>40858</v>
      </c>
      <c r="E6" s="65" t="str">
        <f aca="false">'Employee Details'!E6</f>
        <v>Sr. Developer</v>
      </c>
      <c r="F6" s="65" t="str">
        <f aca="false">'Employee Details'!F6</f>
        <v>Development</v>
      </c>
      <c r="G6" s="65" t="str">
        <f aca="false">'Employee Details'!G6</f>
        <v>Honnavar</v>
      </c>
      <c r="H6" s="65" t="str">
        <f aca="false">'Employee Details'!H6</f>
        <v> Karnataka</v>
      </c>
      <c r="I6" s="65" t="str">
        <f aca="false">'Employee Details'!I6</f>
        <v>Male</v>
      </c>
      <c r="J6" s="66" t="n">
        <f aca="false">(R6/$F$2)*($F$2-K6)</f>
        <v>16264.8387096774</v>
      </c>
      <c r="K6" s="67" t="n">
        <f aca="false">RANDBETWEEN(0,10)</f>
        <v>10</v>
      </c>
      <c r="L6" s="67" t="n">
        <v>17000</v>
      </c>
      <c r="M6" s="67" t="n">
        <f aca="false">L6*0.15</f>
        <v>2550</v>
      </c>
      <c r="N6" s="67" t="n">
        <f aca="false">L6*0.5</f>
        <v>8500</v>
      </c>
      <c r="O6" s="67" t="n">
        <f aca="false">L6*0.05</f>
        <v>850</v>
      </c>
      <c r="P6" s="67" t="n">
        <f aca="false">SUM(L6:O6)*0.1</f>
        <v>2890</v>
      </c>
      <c r="Q6" s="67" t="n">
        <f aca="false">IF(SUM(L6:O6)&gt;50000,3000,2000)</f>
        <v>2000</v>
      </c>
      <c r="R6" s="67" t="n">
        <f aca="false">SUM(L6:O6)-SUM(P6:Q6)</f>
        <v>24010</v>
      </c>
    </row>
    <row r="7" customFormat="false" ht="15" hidden="false" customHeight="false" outlineLevel="0" collapsed="false">
      <c r="A7" s="65" t="n">
        <f aca="false">'Employee Details'!A7</f>
        <v>4</v>
      </c>
      <c r="B7" s="65" t="str">
        <f aca="false">'Employee Details'!B7</f>
        <v>MW04</v>
      </c>
      <c r="C7" s="65" t="str">
        <f aca="false">'Employee Details'!C7</f>
        <v>Divya Soni</v>
      </c>
      <c r="D7" s="65" t="n">
        <f aca="false">'Employee Details'!D7</f>
        <v>40535</v>
      </c>
      <c r="E7" s="65" t="str">
        <f aca="false">'Employee Details'!E7</f>
        <v>Graphic Designer</v>
      </c>
      <c r="F7" s="65" t="str">
        <f aca="false">'Employee Details'!F7</f>
        <v>Quality Control</v>
      </c>
      <c r="G7" s="65" t="str">
        <f aca="false">'Employee Details'!G7</f>
        <v>Pune</v>
      </c>
      <c r="H7" s="65" t="str">
        <f aca="false">'Employee Details'!H7</f>
        <v> Maharashtra</v>
      </c>
      <c r="I7" s="65" t="str">
        <f aca="false">'Employee Details'!I7</f>
        <v>Female</v>
      </c>
      <c r="J7" s="66" t="n">
        <f aca="false">(R7/$F$2)*($F$2-K7)</f>
        <v>30069.0322580645</v>
      </c>
      <c r="K7" s="67" t="n">
        <f aca="false">RANDBETWEEN(0,10)</f>
        <v>9</v>
      </c>
      <c r="L7" s="67" t="n">
        <v>29000</v>
      </c>
      <c r="M7" s="67" t="n">
        <f aca="false">L7*0.15</f>
        <v>4350</v>
      </c>
      <c r="N7" s="67" t="n">
        <f aca="false">L7*0.5</f>
        <v>14500</v>
      </c>
      <c r="O7" s="67" t="n">
        <f aca="false">L7*0.05</f>
        <v>1450</v>
      </c>
      <c r="P7" s="67" t="n">
        <f aca="false">SUM(L7:O7)*0.1</f>
        <v>4930</v>
      </c>
      <c r="Q7" s="67" t="n">
        <f aca="false">IF(SUM(L7:O7)&gt;50000,3000,2000)</f>
        <v>2000</v>
      </c>
      <c r="R7" s="67" t="n">
        <f aca="false">SUM(L7:O7)-SUM(P7:Q7)</f>
        <v>42370</v>
      </c>
    </row>
    <row r="8" customFormat="false" ht="15" hidden="false" customHeight="false" outlineLevel="0" collapsed="false">
      <c r="A8" s="65" t="n">
        <f aca="false">'Employee Details'!A8</f>
        <v>5</v>
      </c>
      <c r="B8" s="65" t="str">
        <f aca="false">'Employee Details'!B8</f>
        <v>MW05</v>
      </c>
      <c r="C8" s="65" t="str">
        <f aca="false">'Employee Details'!C8</f>
        <v>Erum Rastogi</v>
      </c>
      <c r="D8" s="65" t="n">
        <f aca="false">'Employee Details'!D8</f>
        <v>37937</v>
      </c>
      <c r="E8" s="65" t="str">
        <f aca="false">'Employee Details'!E8</f>
        <v>Office Admin</v>
      </c>
      <c r="F8" s="65" t="str">
        <f aca="false">'Employee Details'!F8</f>
        <v>Marketing</v>
      </c>
      <c r="G8" s="65" t="str">
        <f aca="false">'Employee Details'!G8</f>
        <v>Mumbai</v>
      </c>
      <c r="H8" s="65" t="str">
        <f aca="false">'Employee Details'!H8</f>
        <v> Maharashtra</v>
      </c>
      <c r="I8" s="65" t="str">
        <f aca="false">'Employee Details'!I8</f>
        <v>Female</v>
      </c>
      <c r="J8" s="66" t="n">
        <f aca="false">(R8/$F$2)*($F$2-K8)</f>
        <v>14867.7419354839</v>
      </c>
      <c r="K8" s="67" t="n">
        <f aca="false">RANDBETWEEN(0,10)</f>
        <v>9</v>
      </c>
      <c r="L8" s="67" t="n">
        <v>15000</v>
      </c>
      <c r="M8" s="67" t="n">
        <f aca="false">L8*0.15</f>
        <v>2250</v>
      </c>
      <c r="N8" s="67" t="n">
        <f aca="false">L8*0.5</f>
        <v>7500</v>
      </c>
      <c r="O8" s="67" t="n">
        <f aca="false">L8*0.05</f>
        <v>750</v>
      </c>
      <c r="P8" s="67" t="n">
        <f aca="false">SUM(L8:O8)*0.1</f>
        <v>2550</v>
      </c>
      <c r="Q8" s="67" t="n">
        <f aca="false">IF(SUM(L8:O8)&gt;50000,3000,2000)</f>
        <v>2000</v>
      </c>
      <c r="R8" s="67" t="n">
        <f aca="false">SUM(L8:O8)-SUM(P8:Q8)</f>
        <v>20950</v>
      </c>
    </row>
    <row r="9" customFormat="false" ht="15" hidden="false" customHeight="false" outlineLevel="0" collapsed="false">
      <c r="A9" s="65" t="n">
        <f aca="false">'Employee Details'!A9</f>
        <v>6</v>
      </c>
      <c r="B9" s="65" t="str">
        <f aca="false">'Employee Details'!B9</f>
        <v>MW06</v>
      </c>
      <c r="C9" s="65" t="str">
        <f aca="false">'Employee Details'!C9</f>
        <v>Farhan Patel</v>
      </c>
      <c r="D9" s="65" t="n">
        <f aca="false">'Employee Details'!D9</f>
        <v>41255</v>
      </c>
      <c r="E9" s="65" t="str">
        <f aca="false">'Employee Details'!E9</f>
        <v>Developer</v>
      </c>
      <c r="F9" s="65" t="str">
        <f aca="false">'Employee Details'!F9</f>
        <v>Finance</v>
      </c>
      <c r="G9" s="65" t="str">
        <f aca="false">'Employee Details'!G9</f>
        <v>Bhopal</v>
      </c>
      <c r="H9" s="65" t="str">
        <f aca="false">'Employee Details'!H9</f>
        <v> Madhya Pradesh</v>
      </c>
      <c r="I9" s="65" t="str">
        <f aca="false">'Employee Details'!I9</f>
        <v>Male</v>
      </c>
      <c r="J9" s="66" t="n">
        <f aca="false">(R9/$F$2)*($F$2-K9)</f>
        <v>24316</v>
      </c>
      <c r="K9" s="67" t="n">
        <f aca="false">RANDBETWEEN(0,10)</f>
        <v>0</v>
      </c>
      <c r="L9" s="67" t="n">
        <v>17200</v>
      </c>
      <c r="M9" s="67" t="n">
        <f aca="false">L9*0.15</f>
        <v>2580</v>
      </c>
      <c r="N9" s="67" t="n">
        <f aca="false">L9*0.5</f>
        <v>8600</v>
      </c>
      <c r="O9" s="67" t="n">
        <f aca="false">L9*0.05</f>
        <v>860</v>
      </c>
      <c r="P9" s="67" t="n">
        <f aca="false">SUM(L9:O9)*0.1</f>
        <v>2924</v>
      </c>
      <c r="Q9" s="67" t="n">
        <f aca="false">IF(SUM(L9:O9)&gt;50000,3000,2000)</f>
        <v>2000</v>
      </c>
      <c r="R9" s="67" t="n">
        <f aca="false">SUM(L9:O9)-SUM(P9:Q9)</f>
        <v>24316</v>
      </c>
    </row>
    <row r="10" customFormat="false" ht="15" hidden="false" customHeight="false" outlineLevel="0" collapsed="false">
      <c r="A10" s="65" t="n">
        <f aca="false">'Employee Details'!A10</f>
        <v>7</v>
      </c>
      <c r="B10" s="65" t="str">
        <f aca="false">'Employee Details'!B10</f>
        <v>MW07</v>
      </c>
      <c r="C10" s="65" t="str">
        <f aca="false">'Employee Details'!C10</f>
        <v>Geet Sahu</v>
      </c>
      <c r="D10" s="65" t="n">
        <f aca="false">'Employee Details'!D10</f>
        <v>40461</v>
      </c>
      <c r="E10" s="65" t="str">
        <f aca="false">'Employee Details'!E10</f>
        <v>Sr. Accountant</v>
      </c>
      <c r="F10" s="65" t="str">
        <f aca="false">'Employee Details'!F10</f>
        <v>Marketing</v>
      </c>
      <c r="G10" s="65" t="str">
        <f aca="false">'Employee Details'!G10</f>
        <v>Mumbai</v>
      </c>
      <c r="H10" s="65" t="str">
        <f aca="false">'Employee Details'!H10</f>
        <v> Maharashtra</v>
      </c>
      <c r="I10" s="65" t="str">
        <f aca="false">'Employee Details'!I10</f>
        <v>Male</v>
      </c>
      <c r="J10" s="66" t="n">
        <f aca="false">(R10/$F$2)*($F$2-K10)</f>
        <v>15997.6129032258</v>
      </c>
      <c r="K10" s="67" t="n">
        <f aca="false">RANDBETWEEN(0,10)</f>
        <v>8</v>
      </c>
      <c r="L10" s="67" t="n">
        <v>15400</v>
      </c>
      <c r="M10" s="67" t="n">
        <f aca="false">L10*0.15</f>
        <v>2310</v>
      </c>
      <c r="N10" s="67" t="n">
        <f aca="false">L10*0.5</f>
        <v>7700</v>
      </c>
      <c r="O10" s="67" t="n">
        <f aca="false">L10*0.05</f>
        <v>770</v>
      </c>
      <c r="P10" s="67" t="n">
        <f aca="false">SUM(L10:O10)*0.1</f>
        <v>2618</v>
      </c>
      <c r="Q10" s="67" t="n">
        <f aca="false">IF(SUM(L10:O10)&gt;50000,3000,2000)</f>
        <v>2000</v>
      </c>
      <c r="R10" s="67" t="n">
        <f aca="false">SUM(L10:O10)-SUM(P10:Q10)</f>
        <v>21562</v>
      </c>
    </row>
    <row r="11" customFormat="false" ht="15" hidden="false" customHeight="false" outlineLevel="0" collapsed="false">
      <c r="A11" s="65" t="n">
        <f aca="false">'Employee Details'!A11</f>
        <v>8</v>
      </c>
      <c r="B11" s="65" t="str">
        <f aca="false">'Employee Details'!B11</f>
        <v>MW08</v>
      </c>
      <c r="C11" s="65" t="str">
        <f aca="false">'Employee Details'!C11</f>
        <v>Himesh Surya</v>
      </c>
      <c r="D11" s="65" t="n">
        <f aca="false">'Employee Details'!D11</f>
        <v>41255</v>
      </c>
      <c r="E11" s="65" t="str">
        <f aca="false">'Employee Details'!E11</f>
        <v>Jr. Accountant</v>
      </c>
      <c r="F11" s="65" t="str">
        <f aca="false">'Employee Details'!F11</f>
        <v>Marketing</v>
      </c>
      <c r="G11" s="65" t="str">
        <f aca="false">'Employee Details'!G11</f>
        <v>Kolkata</v>
      </c>
      <c r="H11" s="65" t="str">
        <f aca="false">'Employee Details'!H11</f>
        <v> West Bengal</v>
      </c>
      <c r="I11" s="65" t="str">
        <f aca="false">'Employee Details'!I11</f>
        <v>Male</v>
      </c>
      <c r="J11" s="66" t="n">
        <f aca="false">(R11/$F$2)*($F$2-K11)</f>
        <v>14561.0322580645</v>
      </c>
      <c r="K11" s="67" t="n">
        <f aca="false">RANDBETWEEN(0,10)</f>
        <v>7</v>
      </c>
      <c r="L11" s="67" t="n">
        <v>13600</v>
      </c>
      <c r="M11" s="67" t="n">
        <f aca="false">L11*0.15</f>
        <v>2040</v>
      </c>
      <c r="N11" s="67" t="n">
        <f aca="false">L11*0.5</f>
        <v>6800</v>
      </c>
      <c r="O11" s="67" t="n">
        <f aca="false">L11*0.05</f>
        <v>680</v>
      </c>
      <c r="P11" s="67" t="n">
        <f aca="false">SUM(L11:O11)*0.1</f>
        <v>2312</v>
      </c>
      <c r="Q11" s="67" t="n">
        <f aca="false">IF(SUM(L11:O11)&gt;50000,3000,2000)</f>
        <v>2000</v>
      </c>
      <c r="R11" s="67" t="n">
        <f aca="false">SUM(L11:O11)-SUM(P11:Q11)</f>
        <v>18808</v>
      </c>
    </row>
    <row r="12" customFormat="false" ht="15" hidden="false" customHeight="false" outlineLevel="0" collapsed="false">
      <c r="A12" s="65" t="n">
        <f aca="false">'Employee Details'!A12</f>
        <v>9</v>
      </c>
      <c r="B12" s="65" t="str">
        <f aca="false">'Employee Details'!B12</f>
        <v>MW09</v>
      </c>
      <c r="C12" s="65" t="str">
        <f aca="false">'Employee Details'!C12</f>
        <v>Supriya</v>
      </c>
      <c r="D12" s="65" t="n">
        <f aca="false">'Employee Details'!D12</f>
        <v>40461</v>
      </c>
      <c r="E12" s="65" t="str">
        <f aca="false">'Employee Details'!E12</f>
        <v>Developer</v>
      </c>
      <c r="F12" s="65" t="str">
        <f aca="false">'Employee Details'!F12</f>
        <v>HR</v>
      </c>
      <c r="G12" s="65" t="str">
        <f aca="false">'Employee Details'!G12</f>
        <v>Ahmedabad</v>
      </c>
      <c r="H12" s="65" t="str">
        <f aca="false">'Employee Details'!H12</f>
        <v> Gujarat</v>
      </c>
      <c r="I12" s="65" t="str">
        <f aca="false">'Employee Details'!I12</f>
        <v>Female</v>
      </c>
      <c r="J12" s="66" t="n">
        <f aca="false">(R12/$F$2)*($F$2-K12)</f>
        <v>15536.1290322581</v>
      </c>
      <c r="K12" s="67" t="n">
        <f aca="false">RANDBETWEEN(0,10)</f>
        <v>1</v>
      </c>
      <c r="L12" s="67" t="n">
        <v>11800</v>
      </c>
      <c r="M12" s="67" t="n">
        <f aca="false">L12*0.15</f>
        <v>1770</v>
      </c>
      <c r="N12" s="67" t="n">
        <f aca="false">L12*0.5</f>
        <v>5900</v>
      </c>
      <c r="O12" s="67" t="n">
        <f aca="false">L12*0.05</f>
        <v>590</v>
      </c>
      <c r="P12" s="67" t="n">
        <f aca="false">SUM(L12:O12)*0.1</f>
        <v>2006</v>
      </c>
      <c r="Q12" s="67" t="n">
        <f aca="false">IF(SUM(L12:O12)&gt;50000,3000,2000)</f>
        <v>2000</v>
      </c>
      <c r="R12" s="67" t="n">
        <f aca="false">SUM(L12:O12)-SUM(P12:Q12)</f>
        <v>16054</v>
      </c>
    </row>
    <row r="13" customFormat="false" ht="15" hidden="false" customHeight="false" outlineLevel="0" collapsed="false">
      <c r="A13" s="65" t="n">
        <f aca="false">'Employee Details'!A13</f>
        <v>10</v>
      </c>
      <c r="B13" s="65" t="str">
        <f aca="false">'Employee Details'!B13</f>
        <v>MW10</v>
      </c>
      <c r="C13" s="65" t="str">
        <f aca="false">'Employee Details'!C13</f>
        <v>Sharadhi</v>
      </c>
      <c r="D13" s="65" t="n">
        <f aca="false">'Employee Details'!D13</f>
        <v>40858</v>
      </c>
      <c r="E13" s="65" t="str">
        <f aca="false">'Employee Details'!E13</f>
        <v>Graphic Designer</v>
      </c>
      <c r="F13" s="65" t="str">
        <f aca="false">'Employee Details'!F13</f>
        <v>R&amp;D</v>
      </c>
      <c r="G13" s="65" t="str">
        <f aca="false">'Employee Details'!G13</f>
        <v>Kanpur</v>
      </c>
      <c r="H13" s="65" t="str">
        <f aca="false">'Employee Details'!H13</f>
        <v> Uttar Pradesh</v>
      </c>
      <c r="I13" s="65" t="str">
        <f aca="false">'Employee Details'!I13</f>
        <v>Female</v>
      </c>
      <c r="J13" s="66" t="n">
        <f aca="false">(R13/$F$2)*($F$2-K13)</f>
        <v>22460.9677419355</v>
      </c>
      <c r="K13" s="67" t="n">
        <f aca="false">RANDBETWEEN(0,10)</f>
        <v>2</v>
      </c>
      <c r="L13" s="67" t="n">
        <v>17000</v>
      </c>
      <c r="M13" s="67" t="n">
        <f aca="false">L13*0.15</f>
        <v>2550</v>
      </c>
      <c r="N13" s="67" t="n">
        <f aca="false">L13*0.5</f>
        <v>8500</v>
      </c>
      <c r="O13" s="67" t="n">
        <f aca="false">L13*0.05</f>
        <v>850</v>
      </c>
      <c r="P13" s="67" t="n">
        <f aca="false">SUM(L13:O13)*0.1</f>
        <v>2890</v>
      </c>
      <c r="Q13" s="67" t="n">
        <f aca="false">IF(SUM(L13:O13)&gt;50000,3000,2000)</f>
        <v>2000</v>
      </c>
      <c r="R13" s="67" t="n">
        <f aca="false">SUM(L13:O13)-SUM(P13:Q13)</f>
        <v>24010</v>
      </c>
    </row>
    <row r="14" customFormat="false" ht="15" hidden="false" customHeight="false" outlineLevel="0" collapsed="false">
      <c r="A14" s="65" t="n">
        <f aca="false">'Employee Details'!A14</f>
        <v>11</v>
      </c>
      <c r="B14" s="65" t="str">
        <f aca="false">'Employee Details'!B14</f>
        <v>MW11</v>
      </c>
      <c r="C14" s="65" t="str">
        <f aca="false">'Employee Details'!C14</f>
        <v>Raghu</v>
      </c>
      <c r="D14" s="65" t="n">
        <f aca="false">'Employee Details'!D14</f>
        <v>40535</v>
      </c>
      <c r="E14" s="65" t="str">
        <f aca="false">'Employee Details'!E14</f>
        <v>Sr. Developer</v>
      </c>
      <c r="F14" s="65" t="str">
        <f aca="false">'Employee Details'!F14</f>
        <v>Development</v>
      </c>
      <c r="G14" s="65" t="str">
        <f aca="false">'Employee Details'!G14</f>
        <v>Surat</v>
      </c>
      <c r="H14" s="65" t="str">
        <f aca="false">'Employee Details'!H14</f>
        <v> Gujarat</v>
      </c>
      <c r="I14" s="65" t="str">
        <f aca="false">'Employee Details'!I14</f>
        <v>Male</v>
      </c>
      <c r="J14" s="66" t="n">
        <f aca="false">(R14/$F$2)*($F$2-K14)</f>
        <v>21447.0967741936</v>
      </c>
      <c r="K14" s="67" t="n">
        <f aca="false">RANDBETWEEN(0,10)</f>
        <v>10</v>
      </c>
      <c r="L14" s="67" t="n">
        <v>22000</v>
      </c>
      <c r="M14" s="67" t="n">
        <f aca="false">L14*0.15</f>
        <v>3300</v>
      </c>
      <c r="N14" s="67" t="n">
        <f aca="false">L14*0.5</f>
        <v>11000</v>
      </c>
      <c r="O14" s="67" t="n">
        <f aca="false">L14*0.05</f>
        <v>1100</v>
      </c>
      <c r="P14" s="67" t="n">
        <f aca="false">SUM(L14:O14)*0.1</f>
        <v>3740</v>
      </c>
      <c r="Q14" s="67" t="n">
        <f aca="false">IF(SUM(L14:O14)&gt;50000,3000,2000)</f>
        <v>2000</v>
      </c>
      <c r="R14" s="67" t="n">
        <f aca="false">SUM(L14:O14)-SUM(P14:Q14)</f>
        <v>31660</v>
      </c>
    </row>
    <row r="15" customFormat="false" ht="15" hidden="false" customHeight="false" outlineLevel="0" collapsed="false">
      <c r="A15" s="65" t="n">
        <f aca="false">'Employee Details'!A15</f>
        <v>12</v>
      </c>
      <c r="B15" s="65" t="str">
        <f aca="false">'Employee Details'!B15</f>
        <v>MW12</v>
      </c>
      <c r="C15" s="65" t="str">
        <f aca="false">'Employee Details'!C15</f>
        <v>Indira</v>
      </c>
      <c r="D15" s="65" t="n">
        <f aca="false">'Employee Details'!D15</f>
        <v>37937</v>
      </c>
      <c r="E15" s="65" t="str">
        <f aca="false">'Employee Details'!E15</f>
        <v>Graphic Designer</v>
      </c>
      <c r="F15" s="65" t="str">
        <f aca="false">'Employee Details'!F15</f>
        <v>Quality Control</v>
      </c>
      <c r="G15" s="65" t="str">
        <f aca="false">'Employee Details'!G15</f>
        <v>Thane</v>
      </c>
      <c r="H15" s="65" t="str">
        <f aca="false">'Employee Details'!H15</f>
        <v> Maharashtra</v>
      </c>
      <c r="I15" s="65" t="str">
        <f aca="false">'Employee Details'!I15</f>
        <v>Female</v>
      </c>
      <c r="J15" s="66" t="n">
        <f aca="false">(R15/$F$2)*($F$2-K15)</f>
        <v>31360</v>
      </c>
      <c r="K15" s="67" t="n">
        <f aca="false">RANDBETWEEN(0,10)</f>
        <v>3</v>
      </c>
      <c r="L15" s="67" t="n">
        <v>24000</v>
      </c>
      <c r="M15" s="67" t="n">
        <f aca="false">L15*0.15</f>
        <v>3600</v>
      </c>
      <c r="N15" s="67" t="n">
        <f aca="false">L15*0.5</f>
        <v>12000</v>
      </c>
      <c r="O15" s="67" t="n">
        <f aca="false">L15*0.05</f>
        <v>1200</v>
      </c>
      <c r="P15" s="67" t="n">
        <f aca="false">SUM(L15:O15)*0.1</f>
        <v>4080</v>
      </c>
      <c r="Q15" s="67" t="n">
        <f aca="false">IF(SUM(L15:O15)&gt;50000,3000,2000)</f>
        <v>2000</v>
      </c>
      <c r="R15" s="67" t="n">
        <f aca="false">SUM(L15:O15)-SUM(P15:Q15)</f>
        <v>34720</v>
      </c>
    </row>
    <row r="16" customFormat="false" ht="15" hidden="false" customHeight="false" outlineLevel="0" collapsed="false">
      <c r="A16" s="65" t="n">
        <f aca="false">'Employee Details'!A16</f>
        <v>13</v>
      </c>
      <c r="B16" s="65" t="str">
        <f aca="false">'Employee Details'!B16</f>
        <v>MW13</v>
      </c>
      <c r="C16" s="65" t="str">
        <f aca="false">'Employee Details'!C16</f>
        <v>Shane</v>
      </c>
      <c r="D16" s="65" t="n">
        <f aca="false">'Employee Details'!D16</f>
        <v>41255</v>
      </c>
      <c r="E16" s="65" t="str">
        <f aca="false">'Employee Details'!E16</f>
        <v>Office Admin</v>
      </c>
      <c r="F16" s="65" t="str">
        <f aca="false">'Employee Details'!F16</f>
        <v>R&amp;D</v>
      </c>
      <c r="G16" s="65" t="str">
        <f aca="false">'Employee Details'!G16</f>
        <v>Udupi</v>
      </c>
      <c r="H16" s="65" t="str">
        <f aca="false">'Employee Details'!H16</f>
        <v> Karnataka</v>
      </c>
      <c r="I16" s="65" t="str">
        <f aca="false">'Employee Details'!I16</f>
        <v>Male</v>
      </c>
      <c r="J16" s="66" t="n">
        <f aca="false">(R16/$F$2)*($F$2-K16)</f>
        <v>32616.7741935484</v>
      </c>
      <c r="K16" s="67" t="n">
        <f aca="false">RANDBETWEEN(0,10)</f>
        <v>9</v>
      </c>
      <c r="L16" s="67" t="n">
        <v>32000</v>
      </c>
      <c r="M16" s="67" t="n">
        <f aca="false">L16*0.15</f>
        <v>4800</v>
      </c>
      <c r="N16" s="67" t="n">
        <f aca="false">L16*0.5</f>
        <v>16000</v>
      </c>
      <c r="O16" s="67" t="n">
        <f aca="false">L16*0.05</f>
        <v>1600</v>
      </c>
      <c r="P16" s="67" t="n">
        <f aca="false">SUM(L16:O16)*0.1</f>
        <v>5440</v>
      </c>
      <c r="Q16" s="67" t="n">
        <f aca="false">IF(SUM(L16:O16)&gt;50000,3000,2000)</f>
        <v>3000</v>
      </c>
      <c r="R16" s="67" t="n">
        <f aca="false">SUM(L16:O16)-SUM(P16:Q16)</f>
        <v>45960</v>
      </c>
    </row>
    <row r="17" customFormat="false" ht="15" hidden="false" customHeight="false" outlineLevel="0" collapsed="false">
      <c r="A17" s="65" t="n">
        <f aca="false">'Employee Details'!A17</f>
        <v>14</v>
      </c>
      <c r="B17" s="65" t="str">
        <f aca="false">'Employee Details'!B17</f>
        <v>MW14</v>
      </c>
      <c r="C17" s="65" t="str">
        <f aca="false">'Employee Details'!C17</f>
        <v>Imran Abha</v>
      </c>
      <c r="D17" s="65" t="n">
        <f aca="false">'Employee Details'!D17</f>
        <v>40461</v>
      </c>
      <c r="E17" s="65" t="str">
        <f aca="false">'Employee Details'!E17</f>
        <v>Graphic Designer</v>
      </c>
      <c r="F17" s="65" t="str">
        <f aca="false">'Employee Details'!F17</f>
        <v>Administration</v>
      </c>
      <c r="G17" s="65" t="str">
        <f aca="false">'Employee Details'!G17</f>
        <v>Chennai</v>
      </c>
      <c r="H17" s="65" t="str">
        <f aca="false">'Employee Details'!H17</f>
        <v> Tamil Nadu</v>
      </c>
      <c r="I17" s="65" t="str">
        <f aca="false">'Employee Details'!I17</f>
        <v>Male</v>
      </c>
      <c r="J17" s="66" t="n">
        <f aca="false">(R17/$F$2)*($F$2-K17)</f>
        <v>22734.1935483871</v>
      </c>
      <c r="K17" s="67" t="n">
        <f aca="false">RANDBETWEEN(0,10)</f>
        <v>7</v>
      </c>
      <c r="L17" s="67" t="n">
        <v>20500</v>
      </c>
      <c r="M17" s="67" t="n">
        <f aca="false">L17*0.15</f>
        <v>3075</v>
      </c>
      <c r="N17" s="67" t="n">
        <f aca="false">L17*0.5</f>
        <v>10250</v>
      </c>
      <c r="O17" s="67" t="n">
        <f aca="false">L17*0.05</f>
        <v>1025</v>
      </c>
      <c r="P17" s="67" t="n">
        <f aca="false">SUM(L17:O17)*0.1</f>
        <v>3485</v>
      </c>
      <c r="Q17" s="67" t="n">
        <f aca="false">IF(SUM(L17:O17)&gt;50000,3000,2000)</f>
        <v>2000</v>
      </c>
      <c r="R17" s="67" t="n">
        <f aca="false">SUM(L17:O17)-SUM(P17:Q17)</f>
        <v>29365</v>
      </c>
    </row>
    <row r="18" customFormat="false" ht="15" hidden="false" customHeight="false" outlineLevel="0" collapsed="false">
      <c r="A18" s="65" t="n">
        <f aca="false">'Employee Details'!A18</f>
        <v>15</v>
      </c>
      <c r="B18" s="65" t="str">
        <f aca="false">'Employee Details'!B18</f>
        <v>MW15</v>
      </c>
      <c r="C18" s="65" t="str">
        <f aca="false">'Employee Details'!C18</f>
        <v>Jitendra Pande</v>
      </c>
      <c r="D18" s="65" t="n">
        <f aca="false">'Employee Details'!D18</f>
        <v>41255</v>
      </c>
      <c r="E18" s="65" t="str">
        <f aca="false">'Employee Details'!E18</f>
        <v>HR Head</v>
      </c>
      <c r="F18" s="65" t="str">
        <f aca="false">'Employee Details'!F18</f>
        <v>HR</v>
      </c>
      <c r="G18" s="65" t="str">
        <f aca="false">'Employee Details'!G18</f>
        <v>Bangalore</v>
      </c>
      <c r="H18" s="65" t="str">
        <f aca="false">'Employee Details'!H18</f>
        <v> Karnataka</v>
      </c>
      <c r="I18" s="65" t="str">
        <f aca="false">'Employee Details'!I18</f>
        <v>Male</v>
      </c>
      <c r="J18" s="66" t="n">
        <f aca="false">(R18/$F$2)*($F$2-K18)</f>
        <v>36773.8709677419</v>
      </c>
      <c r="K18" s="67" t="n">
        <f aca="false">RANDBETWEEN(0,10)</f>
        <v>2</v>
      </c>
      <c r="L18" s="67" t="n">
        <v>27000</v>
      </c>
      <c r="M18" s="67" t="n">
        <f aca="false">L18*0.15</f>
        <v>4050</v>
      </c>
      <c r="N18" s="67" t="n">
        <f aca="false">L18*0.5</f>
        <v>13500</v>
      </c>
      <c r="O18" s="67" t="n">
        <f aca="false">L18*0.05</f>
        <v>1350</v>
      </c>
      <c r="P18" s="67" t="n">
        <f aca="false">SUM(L18:O18)*0.1</f>
        <v>4590</v>
      </c>
      <c r="Q18" s="67" t="n">
        <f aca="false">IF(SUM(L18:O18)&gt;50000,3000,2000)</f>
        <v>2000</v>
      </c>
      <c r="R18" s="67" t="n">
        <f aca="false">SUM(L18:O18)-SUM(P18:Q18)</f>
        <v>39310</v>
      </c>
    </row>
    <row r="19" customFormat="false" ht="15" hidden="false" customHeight="false" outlineLevel="0" collapsed="false">
      <c r="A19" s="65" t="n">
        <f aca="false">'Employee Details'!A19</f>
        <v>16</v>
      </c>
      <c r="B19" s="65" t="str">
        <f aca="false">'Employee Details'!B19</f>
        <v>MW16</v>
      </c>
      <c r="C19" s="65" t="str">
        <f aca="false">'Employee Details'!C19</f>
        <v>Kailash Rane</v>
      </c>
      <c r="D19" s="65" t="n">
        <f aca="false">'Employee Details'!D19</f>
        <v>40461</v>
      </c>
      <c r="E19" s="65" t="str">
        <f aca="false">'Employee Details'!E19</f>
        <v>Manager</v>
      </c>
      <c r="F19" s="65" t="str">
        <f aca="false">'Employee Details'!F19</f>
        <v>Finance</v>
      </c>
      <c r="G19" s="65" t="str">
        <f aca="false">'Employee Details'!G19</f>
        <v>Hyderabad</v>
      </c>
      <c r="H19" s="65" t="str">
        <f aca="false">'Employee Details'!H19</f>
        <v> Telangana</v>
      </c>
      <c r="I19" s="65" t="str">
        <f aca="false">'Employee Details'!I19</f>
        <v>Male</v>
      </c>
      <c r="J19" s="66" t="n">
        <f aca="false">(R19/$F$2)*($F$2-K19)</f>
        <v>25323.5483870968</v>
      </c>
      <c r="K19" s="67" t="n">
        <f aca="false">RANDBETWEEN(0,10)</f>
        <v>2</v>
      </c>
      <c r="L19" s="67" t="n">
        <v>19000</v>
      </c>
      <c r="M19" s="67" t="n">
        <f aca="false">L19*0.15</f>
        <v>2850</v>
      </c>
      <c r="N19" s="67" t="n">
        <f aca="false">L19*0.5</f>
        <v>9500</v>
      </c>
      <c r="O19" s="67" t="n">
        <f aca="false">L19*0.05</f>
        <v>950</v>
      </c>
      <c r="P19" s="67" t="n">
        <f aca="false">SUM(L19:O19)*0.1</f>
        <v>3230</v>
      </c>
      <c r="Q19" s="67" t="n">
        <f aca="false">IF(SUM(L19:O19)&gt;50000,3000,2000)</f>
        <v>2000</v>
      </c>
      <c r="R19" s="67" t="n">
        <f aca="false">SUM(L19:O19)-SUM(P19:Q19)</f>
        <v>27070</v>
      </c>
    </row>
    <row r="20" customFormat="false" ht="15" hidden="false" customHeight="false" outlineLevel="0" collapsed="false">
      <c r="A20" s="65" t="n">
        <f aca="false">'Employee Details'!A20</f>
        <v>17</v>
      </c>
      <c r="B20" s="65" t="str">
        <f aca="false">'Employee Details'!B20</f>
        <v>MW17</v>
      </c>
      <c r="C20" s="65" t="str">
        <f aca="false">'Employee Details'!C20</f>
        <v>Luv Patel</v>
      </c>
      <c r="D20" s="65" t="n">
        <f aca="false">'Employee Details'!D20</f>
        <v>40858</v>
      </c>
      <c r="E20" s="65" t="str">
        <f aca="false">'Employee Details'!E20</f>
        <v>Delivery Boy</v>
      </c>
      <c r="F20" s="65" t="str">
        <f aca="false">'Employee Details'!F20</f>
        <v>Development</v>
      </c>
      <c r="G20" s="65" t="str">
        <f aca="false">'Employee Details'!G20</f>
        <v>Pune</v>
      </c>
      <c r="H20" s="65" t="str">
        <f aca="false">'Employee Details'!H20</f>
        <v> Maharashtra</v>
      </c>
      <c r="I20" s="65" t="str">
        <f aca="false">'Employee Details'!I20</f>
        <v>Male</v>
      </c>
      <c r="J20" s="66" t="n">
        <f aca="false">(R20/$F$2)*($F$2-K20)</f>
        <v>22244.5161290323</v>
      </c>
      <c r="K20" s="67" t="n">
        <f aca="false">RANDBETWEEN(0,10)</f>
        <v>4</v>
      </c>
      <c r="L20" s="67" t="n">
        <v>18000</v>
      </c>
      <c r="M20" s="67" t="n">
        <f aca="false">L20*0.15</f>
        <v>2700</v>
      </c>
      <c r="N20" s="67" t="n">
        <f aca="false">L20*0.5</f>
        <v>9000</v>
      </c>
      <c r="O20" s="67" t="n">
        <f aca="false">L20*0.05</f>
        <v>900</v>
      </c>
      <c r="P20" s="67" t="n">
        <f aca="false">SUM(L20:O20)*0.1</f>
        <v>3060</v>
      </c>
      <c r="Q20" s="67" t="n">
        <f aca="false">IF(SUM(L20:O20)&gt;50000,3000,2000)</f>
        <v>2000</v>
      </c>
      <c r="R20" s="67" t="n">
        <f aca="false">SUM(L20:O20)-SUM(P20:Q20)</f>
        <v>25540</v>
      </c>
    </row>
    <row r="21" customFormat="false" ht="15" hidden="false" customHeight="false" outlineLevel="0" collapsed="false">
      <c r="A21" s="65" t="n">
        <f aca="false">'Employee Details'!A21</f>
        <v>18</v>
      </c>
      <c r="B21" s="65" t="str">
        <f aca="false">'Employee Details'!B21</f>
        <v>MW18</v>
      </c>
      <c r="C21" s="65" t="str">
        <f aca="false">'Employee Details'!C21</f>
        <v>Manoj Bhide</v>
      </c>
      <c r="D21" s="65" t="n">
        <f aca="false">'Employee Details'!D21</f>
        <v>40535</v>
      </c>
      <c r="E21" s="65" t="str">
        <f aca="false">'Employee Details'!E21</f>
        <v>Peon</v>
      </c>
      <c r="F21" s="65" t="str">
        <f aca="false">'Employee Details'!F21</f>
        <v>Quality Control</v>
      </c>
      <c r="G21" s="65" t="str">
        <f aca="false">'Employee Details'!G21</f>
        <v>Ahmedabad</v>
      </c>
      <c r="H21" s="65" t="str">
        <f aca="false">'Employee Details'!H21</f>
        <v> Gujarat</v>
      </c>
      <c r="I21" s="65" t="str">
        <f aca="false">'Employee Details'!I21</f>
        <v>Male</v>
      </c>
      <c r="J21" s="66" t="n">
        <f aca="false">(R21/$F$2)*($F$2-K21)</f>
        <v>58739.0322580645</v>
      </c>
      <c r="K21" s="67" t="n">
        <f aca="false">RANDBETWEEN(0,10)</f>
        <v>2</v>
      </c>
      <c r="L21" s="67" t="n">
        <v>43000</v>
      </c>
      <c r="M21" s="67" t="n">
        <f aca="false">L21*0.15</f>
        <v>6450</v>
      </c>
      <c r="N21" s="67" t="n">
        <f aca="false">L21*0.5</f>
        <v>21500</v>
      </c>
      <c r="O21" s="67" t="n">
        <f aca="false">L21*0.05</f>
        <v>2150</v>
      </c>
      <c r="P21" s="67" t="n">
        <f aca="false">SUM(L21:O21)*0.1</f>
        <v>7310</v>
      </c>
      <c r="Q21" s="67" t="n">
        <f aca="false">IF(SUM(L21:O21)&gt;50000,3000,2000)</f>
        <v>3000</v>
      </c>
      <c r="R21" s="67" t="n">
        <f aca="false">SUM(L21:O21)-SUM(P21:Q21)</f>
        <v>62790</v>
      </c>
    </row>
    <row r="22" customFormat="false" ht="15" hidden="false" customHeight="false" outlineLevel="0" collapsed="false">
      <c r="A22" s="65" t="n">
        <f aca="false">'Employee Details'!A22</f>
        <v>19</v>
      </c>
      <c r="B22" s="65" t="str">
        <f aca="false">'Employee Details'!B22</f>
        <v>MW19</v>
      </c>
      <c r="C22" s="65" t="str">
        <f aca="false">'Employee Details'!C22</f>
        <v>Nancy Pastor</v>
      </c>
      <c r="D22" s="65" t="n">
        <f aca="false">'Employee Details'!D22</f>
        <v>37937</v>
      </c>
      <c r="E22" s="65" t="str">
        <f aca="false">'Employee Details'!E22</f>
        <v>Graphic Designer</v>
      </c>
      <c r="F22" s="65" t="str">
        <f aca="false">'Employee Details'!F22</f>
        <v>R&amp;D</v>
      </c>
      <c r="G22" s="65" t="str">
        <f aca="false">'Employee Details'!G22</f>
        <v>Surat</v>
      </c>
      <c r="H22" s="65" t="str">
        <f aca="false">'Employee Details'!H22</f>
        <v> Gujarat</v>
      </c>
      <c r="I22" s="65" t="str">
        <f aca="false">'Employee Details'!I22</f>
        <v>Female</v>
      </c>
      <c r="J22" s="66" t="n">
        <f aca="false">(R22/$F$2)*($F$2-K22)</f>
        <v>77051.6129032258</v>
      </c>
      <c r="K22" s="67" t="n">
        <f aca="false">RANDBETWEEN(0,10)</f>
        <v>1</v>
      </c>
      <c r="L22" s="67" t="n">
        <v>54000</v>
      </c>
      <c r="M22" s="67" t="n">
        <f aca="false">L22*0.15</f>
        <v>8100</v>
      </c>
      <c r="N22" s="67" t="n">
        <f aca="false">L22*0.5</f>
        <v>27000</v>
      </c>
      <c r="O22" s="67" t="n">
        <f aca="false">L22*0.05</f>
        <v>2700</v>
      </c>
      <c r="P22" s="67" t="n">
        <f aca="false">SUM(L22:O22)*0.1</f>
        <v>9180</v>
      </c>
      <c r="Q22" s="67" t="n">
        <f aca="false">IF(SUM(L22:O22)&gt;50000,3000,2000)</f>
        <v>3000</v>
      </c>
      <c r="R22" s="67" t="n">
        <f aca="false">SUM(L22:O22)-SUM(P22:Q22)</f>
        <v>79620</v>
      </c>
    </row>
    <row r="23" customFormat="false" ht="15" hidden="false" customHeight="false" outlineLevel="0" collapsed="false">
      <c r="A23" s="65" t="n">
        <f aca="false">'Employee Details'!A23</f>
        <v>20</v>
      </c>
      <c r="B23" s="65" t="str">
        <f aca="false">'Employee Details'!B23</f>
        <v>MW20</v>
      </c>
      <c r="C23" s="65" t="str">
        <f aca="false">'Employee Details'!C23</f>
        <v>Omar Shaikh</v>
      </c>
      <c r="D23" s="65" t="n">
        <f aca="false">'Employee Details'!D23</f>
        <v>41255</v>
      </c>
      <c r="E23" s="65" t="str">
        <f aca="false">'Employee Details'!E23</f>
        <v>Sr. Developer</v>
      </c>
      <c r="F23" s="65" t="str">
        <f aca="false">'Employee Details'!F23</f>
        <v>Finance</v>
      </c>
      <c r="G23" s="65" t="str">
        <f aca="false">'Employee Details'!G23</f>
        <v>Jaipur</v>
      </c>
      <c r="H23" s="65" t="str">
        <f aca="false">'Employee Details'!H23</f>
        <v> Rajasthan</v>
      </c>
      <c r="I23" s="65" t="str">
        <f aca="false">'Employee Details'!I23</f>
        <v>Male</v>
      </c>
      <c r="J23" s="66" t="n">
        <f aca="false">(R23/$F$2)*($F$2-K23)</f>
        <v>46692.5806451613</v>
      </c>
      <c r="K23" s="67" t="n">
        <f aca="false">RANDBETWEEN(0,10)</f>
        <v>4</v>
      </c>
      <c r="L23" s="67" t="n">
        <v>37000</v>
      </c>
      <c r="M23" s="67" t="n">
        <f aca="false">L23*0.15</f>
        <v>5550</v>
      </c>
      <c r="N23" s="67" t="n">
        <f aca="false">L23*0.5</f>
        <v>18500</v>
      </c>
      <c r="O23" s="67" t="n">
        <f aca="false">L23*0.05</f>
        <v>1850</v>
      </c>
      <c r="P23" s="67" t="n">
        <f aca="false">SUM(L23:O23)*0.1</f>
        <v>6290</v>
      </c>
      <c r="Q23" s="67" t="n">
        <f aca="false">IF(SUM(L23:O23)&gt;50000,3000,2000)</f>
        <v>3000</v>
      </c>
      <c r="R23" s="67" t="n">
        <f aca="false">SUM(L23:O23)-SUM(P23:Q23)</f>
        <v>53610</v>
      </c>
    </row>
    <row r="24" customFormat="false" ht="15" hidden="false" customHeight="false" outlineLevel="0" collapsed="false">
      <c r="A24" s="65" t="n">
        <f aca="false">'Employee Details'!A24</f>
        <v>21</v>
      </c>
      <c r="B24" s="65" t="str">
        <f aca="false">'Employee Details'!B24</f>
        <v>MW21</v>
      </c>
      <c r="C24" s="65" t="str">
        <f aca="false">'Employee Details'!C24</f>
        <v>Preetam Chavla</v>
      </c>
      <c r="D24" s="65" t="n">
        <f aca="false">'Employee Details'!D24</f>
        <v>40461</v>
      </c>
      <c r="E24" s="65" t="str">
        <f aca="false">'Employee Details'!E24</f>
        <v>Developer</v>
      </c>
      <c r="F24" s="65" t="str">
        <f aca="false">'Employee Details'!F24</f>
        <v>Sales</v>
      </c>
      <c r="G24" s="65" t="str">
        <f aca="false">'Employee Details'!G24</f>
        <v>Lucknow</v>
      </c>
      <c r="H24" s="65" t="str">
        <f aca="false">'Employee Details'!H24</f>
        <v> Uttar Pradesh</v>
      </c>
      <c r="I24" s="65" t="str">
        <f aca="false">'Employee Details'!I24</f>
        <v>Male</v>
      </c>
      <c r="J24" s="66" t="n">
        <f aca="false">(R24/$F$2)*($F$2-K24)</f>
        <v>22468.3870967742</v>
      </c>
      <c r="K24" s="67" t="n">
        <f aca="false">RANDBETWEEN(0,10)</f>
        <v>9</v>
      </c>
      <c r="L24" s="67" t="n">
        <v>22000</v>
      </c>
      <c r="M24" s="67" t="n">
        <f aca="false">L24*0.15</f>
        <v>3300</v>
      </c>
      <c r="N24" s="67" t="n">
        <f aca="false">L24*0.5</f>
        <v>11000</v>
      </c>
      <c r="O24" s="67" t="n">
        <f aca="false">L24*0.05</f>
        <v>1100</v>
      </c>
      <c r="P24" s="67" t="n">
        <f aca="false">SUM(L24:O24)*0.1</f>
        <v>3740</v>
      </c>
      <c r="Q24" s="67" t="n">
        <f aca="false">IF(SUM(L24:O24)&gt;50000,3000,2000)</f>
        <v>2000</v>
      </c>
      <c r="R24" s="67" t="n">
        <f aca="false">SUM(L24:O24)-SUM(P24:Q24)</f>
        <v>31660</v>
      </c>
    </row>
    <row r="25" customFormat="false" ht="15" hidden="false" customHeight="false" outlineLevel="0" collapsed="false">
      <c r="A25" s="65" t="n">
        <f aca="false">'Employee Details'!A25</f>
        <v>22</v>
      </c>
      <c r="B25" s="65" t="str">
        <f aca="false">'Employee Details'!B25</f>
        <v>MW22</v>
      </c>
      <c r="C25" s="65" t="str">
        <f aca="false">'Employee Details'!C25</f>
        <v>Ram Vihaan</v>
      </c>
      <c r="D25" s="65" t="n">
        <f aca="false">'Employee Details'!D25</f>
        <v>41255</v>
      </c>
      <c r="E25" s="65" t="str">
        <f aca="false">'Employee Details'!E25</f>
        <v>Graphic Designer</v>
      </c>
      <c r="F25" s="65" t="str">
        <f aca="false">'Employee Details'!F25</f>
        <v>Marketing</v>
      </c>
      <c r="G25" s="65" t="str">
        <f aca="false">'Employee Details'!G25</f>
        <v>Kanpur</v>
      </c>
      <c r="H25" s="65" t="str">
        <f aca="false">'Employee Details'!H25</f>
        <v> Uttar Pradesh</v>
      </c>
      <c r="I25" s="65" t="str">
        <f aca="false">'Employee Details'!I25</f>
        <v>Male</v>
      </c>
      <c r="J25" s="66" t="n">
        <f aca="false">(R25/$F$2)*($F$2-K25)</f>
        <v>15228.3870967742</v>
      </c>
      <c r="K25" s="67" t="n">
        <f aca="false">RANDBETWEEN(0,10)</f>
        <v>10</v>
      </c>
      <c r="L25" s="67" t="n">
        <v>16000</v>
      </c>
      <c r="M25" s="67" t="n">
        <f aca="false">L25*0.15</f>
        <v>2400</v>
      </c>
      <c r="N25" s="67" t="n">
        <f aca="false">L25*0.5</f>
        <v>8000</v>
      </c>
      <c r="O25" s="67" t="n">
        <f aca="false">L25*0.05</f>
        <v>800</v>
      </c>
      <c r="P25" s="67" t="n">
        <f aca="false">SUM(L25:O25)*0.1</f>
        <v>2720</v>
      </c>
      <c r="Q25" s="67" t="n">
        <f aca="false">IF(SUM(L25:O25)&gt;50000,3000,2000)</f>
        <v>2000</v>
      </c>
      <c r="R25" s="67" t="n">
        <f aca="false">SUM(L25:O25)-SUM(P25:Q25)</f>
        <v>22480</v>
      </c>
    </row>
    <row r="26" customFormat="false" ht="15" hidden="false" customHeight="false" outlineLevel="0" collapsed="false">
      <c r="A26" s="65" t="n">
        <f aca="false">'Employee Details'!A26</f>
        <v>23</v>
      </c>
      <c r="B26" s="65" t="str">
        <f aca="false">'Employee Details'!B26</f>
        <v>MW23</v>
      </c>
      <c r="C26" s="65" t="str">
        <f aca="false">'Employee Details'!C26</f>
        <v>Sunil Upadhay</v>
      </c>
      <c r="D26" s="65" t="n">
        <f aca="false">'Employee Details'!D26</f>
        <v>40461</v>
      </c>
      <c r="E26" s="65" t="str">
        <f aca="false">'Employee Details'!E26</f>
        <v>Developer</v>
      </c>
      <c r="F26" s="65" t="str">
        <f aca="false">'Employee Details'!F26</f>
        <v>Administration</v>
      </c>
      <c r="G26" s="65" t="str">
        <f aca="false">'Employee Details'!G26</f>
        <v>Nagpur</v>
      </c>
      <c r="H26" s="65" t="str">
        <f aca="false">'Employee Details'!H26</f>
        <v> Maharashtra</v>
      </c>
      <c r="I26" s="65" t="str">
        <f aca="false">'Employee Details'!I26</f>
        <v>Male</v>
      </c>
      <c r="J26" s="66" t="n">
        <f aca="false">(R26/$F$2)*($F$2-K26)</f>
        <v>22703.8709677419</v>
      </c>
      <c r="K26" s="67" t="n">
        <f aca="false">RANDBETWEEN(0,10)</f>
        <v>5</v>
      </c>
      <c r="L26" s="67" t="n">
        <v>19000</v>
      </c>
      <c r="M26" s="67" t="n">
        <f aca="false">L26*0.15</f>
        <v>2850</v>
      </c>
      <c r="N26" s="67" t="n">
        <f aca="false">L26*0.5</f>
        <v>9500</v>
      </c>
      <c r="O26" s="67" t="n">
        <f aca="false">L26*0.05</f>
        <v>950</v>
      </c>
      <c r="P26" s="67" t="n">
        <f aca="false">SUM(L26:O26)*0.1</f>
        <v>3230</v>
      </c>
      <c r="Q26" s="67" t="n">
        <f aca="false">IF(SUM(L26:O26)&gt;50000,3000,2000)</f>
        <v>2000</v>
      </c>
      <c r="R26" s="67" t="n">
        <f aca="false">SUM(L26:O26)-SUM(P26:Q26)</f>
        <v>27070</v>
      </c>
    </row>
    <row r="27" customFormat="false" ht="15" hidden="false" customHeight="false" outlineLevel="0" collapsed="false">
      <c r="A27" s="65" t="n">
        <f aca="false">'Employee Details'!A27</f>
        <v>24</v>
      </c>
      <c r="B27" s="65" t="str">
        <f aca="false">'Employee Details'!B27</f>
        <v>MW24</v>
      </c>
      <c r="C27" s="65" t="str">
        <f aca="false">'Employee Details'!C27</f>
        <v>Tirth Chobe</v>
      </c>
      <c r="D27" s="65" t="n">
        <f aca="false">'Employee Details'!D27</f>
        <v>40858</v>
      </c>
      <c r="E27" s="65" t="str">
        <f aca="false">'Employee Details'!E27</f>
        <v>Developer</v>
      </c>
      <c r="F27" s="65" t="str">
        <f aca="false">'Employee Details'!F27</f>
        <v>HR</v>
      </c>
      <c r="G27" s="65" t="str">
        <f aca="false">'Employee Details'!G27</f>
        <v>Indore</v>
      </c>
      <c r="H27" s="65" t="str">
        <f aca="false">'Employee Details'!H27</f>
        <v> Madhya Pradesh</v>
      </c>
      <c r="I27" s="65" t="str">
        <f aca="false">'Employee Details'!I27</f>
        <v>Male</v>
      </c>
      <c r="J27" s="66" t="n">
        <f aca="false">(R27/$F$2)*($F$2-K27)</f>
        <v>30130</v>
      </c>
      <c r="K27" s="67" t="n">
        <f aca="false">RANDBETWEEN(0,10)</f>
        <v>0</v>
      </c>
      <c r="L27" s="67" t="n">
        <v>21000</v>
      </c>
      <c r="M27" s="67" t="n">
        <f aca="false">L27*0.15</f>
        <v>3150</v>
      </c>
      <c r="N27" s="67" t="n">
        <f aca="false">L27*0.5</f>
        <v>10500</v>
      </c>
      <c r="O27" s="67" t="n">
        <f aca="false">L27*0.05</f>
        <v>1050</v>
      </c>
      <c r="P27" s="67" t="n">
        <f aca="false">SUM(L27:O27)*0.1</f>
        <v>3570</v>
      </c>
      <c r="Q27" s="67" t="n">
        <f aca="false">IF(SUM(L27:O27)&gt;50000,3000,2000)</f>
        <v>2000</v>
      </c>
      <c r="R27" s="67" t="n">
        <f aca="false">SUM(L27:O27)-SUM(P27:Q27)</f>
        <v>30130</v>
      </c>
    </row>
    <row r="28" customFormat="false" ht="15" hidden="false" customHeight="false" outlineLevel="0" collapsed="false">
      <c r="A28" s="65" t="n">
        <f aca="false">'Employee Details'!A28</f>
        <v>25</v>
      </c>
      <c r="B28" s="65" t="str">
        <f aca="false">'Employee Details'!B28</f>
        <v>MW25</v>
      </c>
      <c r="C28" s="65" t="str">
        <f aca="false">'Employee Details'!C28</f>
        <v>Umesh Bajrang</v>
      </c>
      <c r="D28" s="65" t="n">
        <f aca="false">'Employee Details'!D28</f>
        <v>40535</v>
      </c>
      <c r="E28" s="65" t="str">
        <f aca="false">'Employee Details'!E28</f>
        <v>Sr. Developer</v>
      </c>
      <c r="F28" s="65" t="str">
        <f aca="false">'Employee Details'!F28</f>
        <v>R&amp;D</v>
      </c>
      <c r="G28" s="65" t="str">
        <f aca="false">'Employee Details'!G28</f>
        <v>Thane</v>
      </c>
      <c r="H28" s="65" t="str">
        <f aca="false">'Employee Details'!H28</f>
        <v> Maharashtra</v>
      </c>
      <c r="I28" s="65" t="str">
        <f aca="false">'Employee Details'!I28</f>
        <v>Female</v>
      </c>
      <c r="J28" s="66" t="n">
        <f aca="false">(R28/$F$2)*($F$2-K28)</f>
        <v>46586.1290322581</v>
      </c>
      <c r="K28" s="67" t="n">
        <f aca="false">RANDBETWEEN(0,10)</f>
        <v>8</v>
      </c>
      <c r="L28" s="67" t="n">
        <v>43000</v>
      </c>
      <c r="M28" s="67" t="n">
        <f aca="false">L28*0.15</f>
        <v>6450</v>
      </c>
      <c r="N28" s="67" t="n">
        <f aca="false">L28*0.5</f>
        <v>21500</v>
      </c>
      <c r="O28" s="67" t="n">
        <f aca="false">L28*0.05</f>
        <v>2150</v>
      </c>
      <c r="P28" s="67" t="n">
        <f aca="false">SUM(L28:O28)*0.1</f>
        <v>7310</v>
      </c>
      <c r="Q28" s="67" t="n">
        <f aca="false">IF(SUM(L28:O28)&gt;50000,3000,2000)</f>
        <v>3000</v>
      </c>
      <c r="R28" s="67" t="n">
        <f aca="false">SUM(L28:O28)-SUM(P28:Q28)</f>
        <v>62790</v>
      </c>
    </row>
    <row r="29" customFormat="false" ht="15" hidden="false" customHeight="false" outlineLevel="0" collapsed="false">
      <c r="A29" s="68" t="s">
        <v>128</v>
      </c>
      <c r="B29" s="68"/>
      <c r="C29" s="68"/>
      <c r="D29" s="68"/>
      <c r="E29" s="68"/>
      <c r="F29" s="68"/>
      <c r="G29" s="68"/>
      <c r="H29" s="68"/>
      <c r="I29" s="68"/>
      <c r="J29" s="63" t="n">
        <f aca="false">SUM(J4:J28)</f>
        <v>729546.258064516</v>
      </c>
      <c r="K29" s="64"/>
      <c r="L29" s="64" t="n">
        <f aca="false">SUM(L4:L28)</f>
        <v>605500</v>
      </c>
      <c r="M29" s="64" t="n">
        <f aca="false">SUM(M4:M28)</f>
        <v>90825</v>
      </c>
      <c r="N29" s="64" t="n">
        <f aca="false">SUM(N4:N28)</f>
        <v>302750</v>
      </c>
      <c r="O29" s="64" t="n">
        <f aca="false">SUM(O4:O28)</f>
        <v>30275</v>
      </c>
      <c r="P29" s="64" t="n">
        <f aca="false">SUM(P4:P28)</f>
        <v>102935</v>
      </c>
      <c r="Q29" s="64" t="n">
        <f aca="false">SUM(Q4:Q28)</f>
        <v>55000</v>
      </c>
      <c r="R29" s="64" t="n">
        <f aca="false">SUM(R4:R28)</f>
        <v>871415</v>
      </c>
    </row>
  </sheetData>
  <mergeCells count="7">
    <mergeCell ref="A1:G1"/>
    <mergeCell ref="I1:J1"/>
    <mergeCell ref="K1:R2"/>
    <mergeCell ref="A2:E2"/>
    <mergeCell ref="F2:G2"/>
    <mergeCell ref="I2:J2"/>
    <mergeCell ref="A29:I29"/>
  </mergeCells>
  <dataValidations count="2">
    <dataValidation allowBlank="true" errorStyle="stop" operator="between" showDropDown="false" showErrorMessage="true" showInputMessage="false" sqref="H1" type="list">
      <formula1>"January,February,March,April,May,June,July,August,September,October,November,December"</formula1>
      <formula2>0</formula2>
    </dataValidation>
    <dataValidation allowBlank="true" errorStyle="stop" operator="between" showDropDown="false" showErrorMessage="true" showInputMessage="false" sqref="I1" type="list">
      <formula1>"2000,2001,2002,2003,2004,2005,2006,2007,2008,2009,2010,2011,2012,2013,2014,2015,2016,2017,2018,2019,2020,2021,2022,2023"</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P9" activeCellId="0" sqref="P9"/>
    </sheetView>
  </sheetViews>
  <sheetFormatPr defaultColWidth="8.6796875" defaultRowHeight="15" zeroHeight="false" outlineLevelRow="0" outlineLevelCol="0"/>
  <cols>
    <col collapsed="false" customWidth="true" hidden="false" outlineLevel="0" max="1" min="1" style="0" width="6.85"/>
    <col collapsed="false" customWidth="true" hidden="false" outlineLevel="0" max="2" min="2" style="0" width="10.42"/>
    <col collapsed="false" customWidth="true" hidden="false" outlineLevel="0" max="3" min="3" style="7" width="16.29"/>
    <col collapsed="false" customWidth="true" hidden="false" outlineLevel="0" max="4" min="4" style="0" width="18.86"/>
    <col collapsed="false" customWidth="true" hidden="false" outlineLevel="0" max="5" min="5" style="7" width="17.57"/>
    <col collapsed="false" customWidth="true" hidden="false" outlineLevel="0" max="6" min="6" style="7" width="15.85"/>
    <col collapsed="false" customWidth="true" hidden="false" outlineLevel="0" max="7" min="7" style="7" width="13.15"/>
    <col collapsed="false" customWidth="true" hidden="false" outlineLevel="0" max="8" min="8" style="7" width="17.57"/>
    <col collapsed="false" customWidth="true" hidden="false" outlineLevel="0" max="9" min="9" style="0" width="8.86"/>
  </cols>
  <sheetData>
    <row r="1" customFormat="false" ht="15" hidden="false" customHeight="false" outlineLevel="0" collapsed="false">
      <c r="A1" s="8" t="s">
        <v>5</v>
      </c>
      <c r="B1" s="8"/>
      <c r="C1" s="9" t="s">
        <v>6</v>
      </c>
      <c r="D1" s="9"/>
      <c r="E1" s="9"/>
      <c r="F1" s="9"/>
      <c r="G1" s="9"/>
      <c r="H1" s="9"/>
      <c r="I1" s="9"/>
    </row>
    <row r="2" customFormat="false" ht="23.85" hidden="false" customHeight="false" outlineLevel="0" collapsed="false">
      <c r="A2" s="8" t="s">
        <v>7</v>
      </c>
      <c r="B2" s="8"/>
      <c r="C2" s="9" t="s">
        <v>8</v>
      </c>
      <c r="D2" s="9"/>
      <c r="E2" s="9"/>
      <c r="F2" s="9"/>
      <c r="G2" s="9"/>
      <c r="H2" s="9"/>
      <c r="I2" s="9"/>
    </row>
    <row r="3" customFormat="false" ht="35.05" hidden="false" customHeight="false" outlineLevel="0" collapsed="false">
      <c r="A3" s="10" t="s">
        <v>9</v>
      </c>
      <c r="B3" s="10" t="s">
        <v>10</v>
      </c>
      <c r="C3" s="11" t="s">
        <v>11</v>
      </c>
      <c r="D3" s="10" t="s">
        <v>12</v>
      </c>
      <c r="E3" s="11" t="s">
        <v>13</v>
      </c>
      <c r="F3" s="11" t="s">
        <v>14</v>
      </c>
      <c r="G3" s="11" t="s">
        <v>15</v>
      </c>
      <c r="H3" s="11" t="s">
        <v>16</v>
      </c>
      <c r="I3" s="10" t="s">
        <v>17</v>
      </c>
    </row>
    <row r="4" customFormat="false" ht="15" hidden="false" customHeight="false" outlineLevel="0" collapsed="false">
      <c r="A4" s="12" t="n">
        <v>1</v>
      </c>
      <c r="B4" s="12" t="s">
        <v>18</v>
      </c>
      <c r="C4" s="13" t="s">
        <v>19</v>
      </c>
      <c r="D4" s="12" t="n">
        <v>41255</v>
      </c>
      <c r="E4" s="13" t="s">
        <v>20</v>
      </c>
      <c r="F4" s="13" t="s">
        <v>21</v>
      </c>
      <c r="G4" s="13" t="s">
        <v>8</v>
      </c>
      <c r="H4" s="13" t="s">
        <v>22</v>
      </c>
      <c r="I4" s="12" t="s">
        <v>23</v>
      </c>
    </row>
    <row r="5" customFormat="false" ht="15" hidden="false" customHeight="false" outlineLevel="0" collapsed="false">
      <c r="A5" s="12" t="n">
        <v>2</v>
      </c>
      <c r="B5" s="12" t="s">
        <v>24</v>
      </c>
      <c r="C5" s="13" t="s">
        <v>25</v>
      </c>
      <c r="D5" s="12" t="n">
        <v>40461</v>
      </c>
      <c r="E5" s="13" t="s">
        <v>26</v>
      </c>
      <c r="F5" s="13" t="s">
        <v>27</v>
      </c>
      <c r="G5" s="13" t="s">
        <v>28</v>
      </c>
      <c r="H5" s="13" t="s">
        <v>22</v>
      </c>
      <c r="I5" s="12" t="s">
        <v>29</v>
      </c>
    </row>
    <row r="6" customFormat="false" ht="15" hidden="false" customHeight="false" outlineLevel="0" collapsed="false">
      <c r="A6" s="12" t="n">
        <v>3</v>
      </c>
      <c r="B6" s="12" t="s">
        <v>30</v>
      </c>
      <c r="C6" s="13" t="s">
        <v>31</v>
      </c>
      <c r="D6" s="12" t="n">
        <v>40858</v>
      </c>
      <c r="E6" s="13" t="s">
        <v>32</v>
      </c>
      <c r="F6" s="13" t="s">
        <v>33</v>
      </c>
      <c r="G6" s="13" t="s">
        <v>34</v>
      </c>
      <c r="H6" s="13" t="s">
        <v>22</v>
      </c>
      <c r="I6" s="12" t="s">
        <v>29</v>
      </c>
    </row>
    <row r="7" customFormat="false" ht="15" hidden="false" customHeight="false" outlineLevel="0" collapsed="false">
      <c r="A7" s="12" t="n">
        <v>4</v>
      </c>
      <c r="B7" s="12" t="s">
        <v>35</v>
      </c>
      <c r="C7" s="13" t="s">
        <v>36</v>
      </c>
      <c r="D7" s="12" t="n">
        <v>40535</v>
      </c>
      <c r="E7" s="13" t="s">
        <v>26</v>
      </c>
      <c r="F7" s="13" t="s">
        <v>37</v>
      </c>
      <c r="G7" s="13" t="s">
        <v>38</v>
      </c>
      <c r="H7" s="13" t="s">
        <v>39</v>
      </c>
      <c r="I7" s="12" t="s">
        <v>23</v>
      </c>
    </row>
    <row r="8" customFormat="false" ht="15" hidden="false" customHeight="false" outlineLevel="0" collapsed="false">
      <c r="A8" s="12" t="n">
        <v>5</v>
      </c>
      <c r="B8" s="12" t="s">
        <v>40</v>
      </c>
      <c r="C8" s="13" t="s">
        <v>41</v>
      </c>
      <c r="D8" s="12" t="n">
        <v>37937</v>
      </c>
      <c r="E8" s="13" t="s">
        <v>42</v>
      </c>
      <c r="F8" s="13" t="s">
        <v>43</v>
      </c>
      <c r="G8" s="13" t="s">
        <v>44</v>
      </c>
      <c r="H8" s="13" t="s">
        <v>39</v>
      </c>
      <c r="I8" s="12" t="s">
        <v>23</v>
      </c>
    </row>
    <row r="9" customFormat="false" ht="15" hidden="false" customHeight="false" outlineLevel="0" collapsed="false">
      <c r="A9" s="12" t="n">
        <v>6</v>
      </c>
      <c r="B9" s="12" t="s">
        <v>45</v>
      </c>
      <c r="C9" s="13" t="s">
        <v>46</v>
      </c>
      <c r="D9" s="12" t="n">
        <v>41255</v>
      </c>
      <c r="E9" s="13" t="s">
        <v>20</v>
      </c>
      <c r="F9" s="13" t="s">
        <v>47</v>
      </c>
      <c r="G9" s="13" t="s">
        <v>48</v>
      </c>
      <c r="H9" s="13" t="s">
        <v>49</v>
      </c>
      <c r="I9" s="12" t="s">
        <v>29</v>
      </c>
    </row>
    <row r="10" customFormat="false" ht="15" hidden="false" customHeight="false" outlineLevel="0" collapsed="false">
      <c r="A10" s="12" t="n">
        <v>7</v>
      </c>
      <c r="B10" s="12" t="s">
        <v>50</v>
      </c>
      <c r="C10" s="13" t="s">
        <v>51</v>
      </c>
      <c r="D10" s="12" t="n">
        <v>40461</v>
      </c>
      <c r="E10" s="13" t="s">
        <v>52</v>
      </c>
      <c r="F10" s="13" t="s">
        <v>43</v>
      </c>
      <c r="G10" s="13" t="s">
        <v>44</v>
      </c>
      <c r="H10" s="13" t="s">
        <v>39</v>
      </c>
      <c r="I10" s="12" t="s">
        <v>29</v>
      </c>
    </row>
    <row r="11" customFormat="false" ht="15" hidden="false" customHeight="false" outlineLevel="0" collapsed="false">
      <c r="A11" s="12" t="n">
        <v>8</v>
      </c>
      <c r="B11" s="12" t="s">
        <v>53</v>
      </c>
      <c r="C11" s="13" t="s">
        <v>54</v>
      </c>
      <c r="D11" s="12" t="n">
        <v>41255</v>
      </c>
      <c r="E11" s="13" t="s">
        <v>55</v>
      </c>
      <c r="F11" s="13" t="s">
        <v>43</v>
      </c>
      <c r="G11" s="13" t="s">
        <v>56</v>
      </c>
      <c r="H11" s="13" t="s">
        <v>57</v>
      </c>
      <c r="I11" s="12" t="s">
        <v>29</v>
      </c>
    </row>
    <row r="12" customFormat="false" ht="15" hidden="false" customHeight="false" outlineLevel="0" collapsed="false">
      <c r="A12" s="12" t="n">
        <v>9</v>
      </c>
      <c r="B12" s="12" t="s">
        <v>58</v>
      </c>
      <c r="C12" s="13" t="s">
        <v>59</v>
      </c>
      <c r="D12" s="12" t="n">
        <v>40461</v>
      </c>
      <c r="E12" s="13" t="s">
        <v>20</v>
      </c>
      <c r="F12" s="13" t="s">
        <v>21</v>
      </c>
      <c r="G12" s="13" t="s">
        <v>60</v>
      </c>
      <c r="H12" s="13" t="s">
        <v>61</v>
      </c>
      <c r="I12" s="12" t="s">
        <v>23</v>
      </c>
    </row>
    <row r="13" customFormat="false" ht="15" hidden="false" customHeight="false" outlineLevel="0" collapsed="false">
      <c r="A13" s="12" t="n">
        <v>10</v>
      </c>
      <c r="B13" s="12" t="s">
        <v>62</v>
      </c>
      <c r="C13" s="13" t="s">
        <v>63</v>
      </c>
      <c r="D13" s="12" t="n">
        <v>40858</v>
      </c>
      <c r="E13" s="13" t="s">
        <v>26</v>
      </c>
      <c r="F13" s="13" t="s">
        <v>27</v>
      </c>
      <c r="G13" s="13" t="s">
        <v>64</v>
      </c>
      <c r="H13" s="13" t="s">
        <v>65</v>
      </c>
      <c r="I13" s="12" t="s">
        <v>23</v>
      </c>
    </row>
    <row r="14" customFormat="false" ht="15" hidden="false" customHeight="false" outlineLevel="0" collapsed="false">
      <c r="A14" s="12" t="n">
        <v>11</v>
      </c>
      <c r="B14" s="12" t="s">
        <v>66</v>
      </c>
      <c r="C14" s="13" t="s">
        <v>67</v>
      </c>
      <c r="D14" s="12" t="n">
        <v>40535</v>
      </c>
      <c r="E14" s="13" t="s">
        <v>32</v>
      </c>
      <c r="F14" s="13" t="s">
        <v>33</v>
      </c>
      <c r="G14" s="13" t="s">
        <v>68</v>
      </c>
      <c r="H14" s="13" t="s">
        <v>61</v>
      </c>
      <c r="I14" s="12" t="s">
        <v>29</v>
      </c>
    </row>
    <row r="15" customFormat="false" ht="15" hidden="false" customHeight="false" outlineLevel="0" collapsed="false">
      <c r="A15" s="12" t="n">
        <v>12</v>
      </c>
      <c r="B15" s="12" t="s">
        <v>69</v>
      </c>
      <c r="C15" s="13" t="s">
        <v>70</v>
      </c>
      <c r="D15" s="12" t="n">
        <v>37937</v>
      </c>
      <c r="E15" s="13" t="s">
        <v>26</v>
      </c>
      <c r="F15" s="13" t="s">
        <v>37</v>
      </c>
      <c r="G15" s="13" t="s">
        <v>71</v>
      </c>
      <c r="H15" s="13" t="s">
        <v>39</v>
      </c>
      <c r="I15" s="12" t="s">
        <v>23</v>
      </c>
    </row>
    <row r="16" customFormat="false" ht="15" hidden="false" customHeight="false" outlineLevel="0" collapsed="false">
      <c r="A16" s="12" t="n">
        <v>13</v>
      </c>
      <c r="B16" s="12" t="s">
        <v>72</v>
      </c>
      <c r="C16" s="13" t="s">
        <v>73</v>
      </c>
      <c r="D16" s="12" t="n">
        <v>41255</v>
      </c>
      <c r="E16" s="13" t="s">
        <v>42</v>
      </c>
      <c r="F16" s="13" t="s">
        <v>27</v>
      </c>
      <c r="G16" s="13" t="s">
        <v>8</v>
      </c>
      <c r="H16" s="13" t="s">
        <v>22</v>
      </c>
      <c r="I16" s="12" t="s">
        <v>29</v>
      </c>
    </row>
    <row r="17" customFormat="false" ht="15" hidden="false" customHeight="false" outlineLevel="0" collapsed="false">
      <c r="A17" s="12" t="n">
        <v>14</v>
      </c>
      <c r="B17" s="12" t="s">
        <v>74</v>
      </c>
      <c r="C17" s="13" t="s">
        <v>75</v>
      </c>
      <c r="D17" s="12" t="n">
        <v>40461</v>
      </c>
      <c r="E17" s="13" t="s">
        <v>26</v>
      </c>
      <c r="F17" s="13" t="s">
        <v>76</v>
      </c>
      <c r="G17" s="13" t="s">
        <v>77</v>
      </c>
      <c r="H17" s="13" t="s">
        <v>78</v>
      </c>
      <c r="I17" s="12" t="s">
        <v>29</v>
      </c>
    </row>
    <row r="18" customFormat="false" ht="15" hidden="false" customHeight="false" outlineLevel="0" collapsed="false">
      <c r="A18" s="12" t="n">
        <v>15</v>
      </c>
      <c r="B18" s="12" t="s">
        <v>79</v>
      </c>
      <c r="C18" s="13" t="s">
        <v>80</v>
      </c>
      <c r="D18" s="12" t="n">
        <v>41255</v>
      </c>
      <c r="E18" s="13" t="s">
        <v>81</v>
      </c>
      <c r="F18" s="13" t="s">
        <v>21</v>
      </c>
      <c r="G18" s="13" t="s">
        <v>82</v>
      </c>
      <c r="H18" s="13" t="s">
        <v>22</v>
      </c>
      <c r="I18" s="12" t="s">
        <v>29</v>
      </c>
    </row>
    <row r="19" customFormat="false" ht="15" hidden="false" customHeight="false" outlineLevel="0" collapsed="false">
      <c r="A19" s="12" t="n">
        <v>16</v>
      </c>
      <c r="B19" s="12" t="s">
        <v>83</v>
      </c>
      <c r="C19" s="13" t="s">
        <v>84</v>
      </c>
      <c r="D19" s="12" t="n">
        <v>40461</v>
      </c>
      <c r="E19" s="13" t="s">
        <v>85</v>
      </c>
      <c r="F19" s="13" t="s">
        <v>47</v>
      </c>
      <c r="G19" s="13" t="s">
        <v>86</v>
      </c>
      <c r="H19" s="13" t="s">
        <v>87</v>
      </c>
      <c r="I19" s="12" t="s">
        <v>29</v>
      </c>
    </row>
    <row r="20" customFormat="false" ht="15" hidden="false" customHeight="false" outlineLevel="0" collapsed="false">
      <c r="A20" s="12" t="n">
        <v>17</v>
      </c>
      <c r="B20" s="12" t="s">
        <v>88</v>
      </c>
      <c r="C20" s="13" t="s">
        <v>89</v>
      </c>
      <c r="D20" s="12" t="n">
        <v>40858</v>
      </c>
      <c r="E20" s="13" t="s">
        <v>90</v>
      </c>
      <c r="F20" s="13" t="s">
        <v>33</v>
      </c>
      <c r="G20" s="13" t="s">
        <v>38</v>
      </c>
      <c r="H20" s="13" t="s">
        <v>39</v>
      </c>
      <c r="I20" s="12" t="s">
        <v>29</v>
      </c>
    </row>
    <row r="21" customFormat="false" ht="15" hidden="false" customHeight="false" outlineLevel="0" collapsed="false">
      <c r="A21" s="12" t="n">
        <v>18</v>
      </c>
      <c r="B21" s="12" t="s">
        <v>91</v>
      </c>
      <c r="C21" s="13" t="s">
        <v>92</v>
      </c>
      <c r="D21" s="12" t="n">
        <v>40535</v>
      </c>
      <c r="E21" s="13" t="s">
        <v>93</v>
      </c>
      <c r="F21" s="13" t="s">
        <v>37</v>
      </c>
      <c r="G21" s="13" t="s">
        <v>60</v>
      </c>
      <c r="H21" s="13" t="s">
        <v>61</v>
      </c>
      <c r="I21" s="12" t="s">
        <v>29</v>
      </c>
    </row>
    <row r="22" customFormat="false" ht="15" hidden="false" customHeight="false" outlineLevel="0" collapsed="false">
      <c r="A22" s="12" t="n">
        <v>19</v>
      </c>
      <c r="B22" s="12" t="s">
        <v>94</v>
      </c>
      <c r="C22" s="13" t="s">
        <v>95</v>
      </c>
      <c r="D22" s="12" t="n">
        <v>37937</v>
      </c>
      <c r="E22" s="13" t="s">
        <v>26</v>
      </c>
      <c r="F22" s="13" t="s">
        <v>27</v>
      </c>
      <c r="G22" s="13" t="s">
        <v>68</v>
      </c>
      <c r="H22" s="13" t="s">
        <v>61</v>
      </c>
      <c r="I22" s="12" t="s">
        <v>23</v>
      </c>
    </row>
    <row r="23" customFormat="false" ht="15" hidden="false" customHeight="false" outlineLevel="0" collapsed="false">
      <c r="A23" s="12" t="n">
        <v>20</v>
      </c>
      <c r="B23" s="12" t="s">
        <v>96</v>
      </c>
      <c r="C23" s="13" t="s">
        <v>97</v>
      </c>
      <c r="D23" s="12" t="n">
        <v>41255</v>
      </c>
      <c r="E23" s="13" t="s">
        <v>32</v>
      </c>
      <c r="F23" s="13" t="s">
        <v>47</v>
      </c>
      <c r="G23" s="13" t="s">
        <v>98</v>
      </c>
      <c r="H23" s="13" t="s">
        <v>99</v>
      </c>
      <c r="I23" s="12" t="s">
        <v>29</v>
      </c>
    </row>
    <row r="24" customFormat="false" ht="15" hidden="false" customHeight="false" outlineLevel="0" collapsed="false">
      <c r="A24" s="12" t="n">
        <v>21</v>
      </c>
      <c r="B24" s="12" t="s">
        <v>100</v>
      </c>
      <c r="C24" s="13" t="s">
        <v>101</v>
      </c>
      <c r="D24" s="12" t="n">
        <v>40461</v>
      </c>
      <c r="E24" s="13" t="s">
        <v>20</v>
      </c>
      <c r="F24" s="13" t="s">
        <v>102</v>
      </c>
      <c r="G24" s="13" t="s">
        <v>103</v>
      </c>
      <c r="H24" s="13" t="s">
        <v>65</v>
      </c>
      <c r="I24" s="12" t="s">
        <v>29</v>
      </c>
    </row>
    <row r="25" customFormat="false" ht="15" hidden="false" customHeight="false" outlineLevel="0" collapsed="false">
      <c r="A25" s="12" t="n">
        <v>22</v>
      </c>
      <c r="B25" s="12" t="s">
        <v>104</v>
      </c>
      <c r="C25" s="13" t="s">
        <v>105</v>
      </c>
      <c r="D25" s="12" t="n">
        <v>41255</v>
      </c>
      <c r="E25" s="13" t="s">
        <v>26</v>
      </c>
      <c r="F25" s="13" t="s">
        <v>43</v>
      </c>
      <c r="G25" s="13" t="s">
        <v>64</v>
      </c>
      <c r="H25" s="13" t="s">
        <v>65</v>
      </c>
      <c r="I25" s="12" t="s">
        <v>29</v>
      </c>
    </row>
    <row r="26" customFormat="false" ht="15" hidden="false" customHeight="false" outlineLevel="0" collapsed="false">
      <c r="A26" s="12" t="n">
        <v>23</v>
      </c>
      <c r="B26" s="12" t="s">
        <v>106</v>
      </c>
      <c r="C26" s="13" t="s">
        <v>107</v>
      </c>
      <c r="D26" s="12" t="n">
        <v>40461</v>
      </c>
      <c r="E26" s="13" t="s">
        <v>20</v>
      </c>
      <c r="F26" s="13" t="s">
        <v>76</v>
      </c>
      <c r="G26" s="13" t="s">
        <v>108</v>
      </c>
      <c r="H26" s="13" t="s">
        <v>39</v>
      </c>
      <c r="I26" s="12" t="s">
        <v>29</v>
      </c>
    </row>
    <row r="27" customFormat="false" ht="15" hidden="false" customHeight="false" outlineLevel="0" collapsed="false">
      <c r="A27" s="12" t="n">
        <v>24</v>
      </c>
      <c r="B27" s="12" t="s">
        <v>109</v>
      </c>
      <c r="C27" s="13" t="s">
        <v>110</v>
      </c>
      <c r="D27" s="12" t="n">
        <v>40858</v>
      </c>
      <c r="E27" s="13" t="s">
        <v>20</v>
      </c>
      <c r="F27" s="13" t="s">
        <v>21</v>
      </c>
      <c r="G27" s="13" t="s">
        <v>111</v>
      </c>
      <c r="H27" s="13" t="s">
        <v>49</v>
      </c>
      <c r="I27" s="12" t="s">
        <v>29</v>
      </c>
    </row>
    <row r="28" customFormat="false" ht="15" hidden="false" customHeight="false" outlineLevel="0" collapsed="false">
      <c r="A28" s="12" t="n">
        <v>25</v>
      </c>
      <c r="B28" s="12" t="s">
        <v>112</v>
      </c>
      <c r="C28" s="13" t="s">
        <v>113</v>
      </c>
      <c r="D28" s="12" t="n">
        <v>40535</v>
      </c>
      <c r="E28" s="13" t="s">
        <v>32</v>
      </c>
      <c r="F28" s="13" t="s">
        <v>27</v>
      </c>
      <c r="G28" s="13" t="s">
        <v>71</v>
      </c>
      <c r="H28" s="13" t="s">
        <v>39</v>
      </c>
      <c r="I28" s="12" t="s">
        <v>23</v>
      </c>
    </row>
  </sheetData>
  <mergeCells count="4">
    <mergeCell ref="A1:B1"/>
    <mergeCell ref="C1:I1"/>
    <mergeCell ref="A2:B2"/>
    <mergeCell ref="C2:I2"/>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U36"/>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B36" activeCellId="0" sqref="AB36"/>
    </sheetView>
  </sheetViews>
  <sheetFormatPr defaultColWidth="8.6796875" defaultRowHeight="15" zeroHeight="false" outlineLevelRow="0" outlineLevelCol="0"/>
  <cols>
    <col collapsed="false" customWidth="true" hidden="false" outlineLevel="0" max="1" min="1" style="0" width="6.85"/>
    <col collapsed="false" customWidth="true" hidden="false" outlineLevel="0" max="2" min="2" style="0" width="10.42"/>
    <col collapsed="false" customWidth="true" hidden="false" outlineLevel="0" max="3" min="3" style="0" width="16.29"/>
    <col collapsed="false" customWidth="true" hidden="false" outlineLevel="0" max="4" min="4" style="0" width="18.86"/>
    <col collapsed="false" customWidth="true" hidden="false" outlineLevel="0" max="5" min="5" style="0" width="17.57"/>
    <col collapsed="false" customWidth="true" hidden="false" outlineLevel="0" max="6" min="6" style="0" width="15.85"/>
    <col collapsed="false" customWidth="true" hidden="false" outlineLevel="0" max="7" min="7" style="0" width="13.15"/>
    <col collapsed="false" customWidth="true" hidden="false" outlineLevel="0" max="8" min="8" style="0" width="17.57"/>
    <col collapsed="false" customWidth="true" hidden="false" outlineLevel="0" max="9" min="9" style="0" width="16.43"/>
    <col collapsed="false" customWidth="true" hidden="false" outlineLevel="0" max="10" min="10" style="0" width="13.57"/>
    <col collapsed="false" customWidth="true" hidden="false" outlineLevel="0" max="11" min="11" style="0" width="13.86"/>
    <col collapsed="false" customWidth="true" hidden="false" outlineLevel="0" max="12" min="12" style="0" width="13.57"/>
    <col collapsed="false" customWidth="true" hidden="false" outlineLevel="0" max="13" min="13" style="0" width="13.42"/>
    <col collapsed="false" customWidth="true" hidden="false" outlineLevel="0" max="14" min="14" style="0" width="14"/>
    <col collapsed="false" customWidth="true" hidden="false" outlineLevel="0" max="15" min="15" style="0" width="13.57"/>
    <col collapsed="false" customWidth="true" hidden="false" outlineLevel="0" max="16" min="16" style="0" width="12.86"/>
    <col collapsed="false" customWidth="true" hidden="false" outlineLevel="0" max="18" min="17" style="0" width="14"/>
    <col collapsed="false" customWidth="true" hidden="false" outlineLevel="0" max="19" min="19" style="0" width="13.57"/>
    <col collapsed="false" customWidth="true" hidden="false" outlineLevel="0" max="20" min="20" style="0" width="13.86"/>
    <col collapsed="false" customWidth="true" hidden="false" outlineLevel="0" max="21" min="21" style="0" width="14"/>
  </cols>
  <sheetData>
    <row r="1" customFormat="false" ht="15" hidden="false" customHeight="false" outlineLevel="0" collapsed="false">
      <c r="A1" s="14" t="str">
        <f aca="false">'Employee Details'!A1:B1</f>
        <v>Company Name:</v>
      </c>
      <c r="B1" s="14"/>
      <c r="C1" s="15" t="str">
        <f aca="false">'Employee Details'!C1:I1</f>
        <v>Kallare</v>
      </c>
      <c r="D1" s="15"/>
      <c r="E1" s="15"/>
      <c r="F1" s="15"/>
      <c r="G1" s="15"/>
      <c r="H1" s="15"/>
      <c r="I1" s="15"/>
      <c r="J1" s="15"/>
      <c r="K1" s="15"/>
      <c r="L1" s="15"/>
      <c r="M1" s="15"/>
      <c r="N1" s="15"/>
      <c r="O1" s="15"/>
      <c r="P1" s="15"/>
      <c r="Q1" s="15"/>
      <c r="R1" s="15"/>
      <c r="S1" s="15"/>
      <c r="T1" s="15"/>
      <c r="U1" s="15"/>
    </row>
    <row r="2" customFormat="false" ht="23.85" hidden="false" customHeight="false" outlineLevel="0" collapsed="false">
      <c r="A2" s="14" t="str">
        <f aca="false">'Employee Details'!A2:B2</f>
        <v>Address:</v>
      </c>
      <c r="B2" s="14"/>
      <c r="C2" s="15" t="str">
        <f aca="false">'Employee Details'!C2:I2</f>
        <v>Udupi</v>
      </c>
      <c r="D2" s="15"/>
      <c r="E2" s="15"/>
      <c r="F2" s="15"/>
      <c r="G2" s="15"/>
      <c r="H2" s="15"/>
      <c r="I2" s="15"/>
      <c r="J2" s="15"/>
      <c r="K2" s="15"/>
      <c r="L2" s="15"/>
      <c r="M2" s="15"/>
      <c r="N2" s="15"/>
      <c r="O2" s="15"/>
      <c r="P2" s="15"/>
      <c r="Q2" s="15"/>
      <c r="R2" s="15"/>
      <c r="S2" s="15"/>
      <c r="T2" s="15"/>
      <c r="U2" s="15"/>
    </row>
    <row r="3" s="1" customFormat="true" ht="35.05" hidden="false" customHeight="false" outlineLevel="0" collapsed="false">
      <c r="A3" s="16" t="str">
        <f aca="false">'Employee Details'!A3</f>
        <v>Sr. No.</v>
      </c>
      <c r="B3" s="16" t="str">
        <f aca="false">'Employee Details'!B3</f>
        <v>Emp. Code</v>
      </c>
      <c r="C3" s="16" t="str">
        <f aca="false">'Employee Details'!C3</f>
        <v>Employee Name</v>
      </c>
      <c r="D3" s="16" t="str">
        <f aca="false">'Employee Details'!D3</f>
        <v>Date of Joining</v>
      </c>
      <c r="E3" s="16" t="str">
        <f aca="false">'Employee Details'!E3</f>
        <v>Designation</v>
      </c>
      <c r="F3" s="16" t="str">
        <f aca="false">'Employee Details'!F3</f>
        <v>Department</v>
      </c>
      <c r="G3" s="16" t="str">
        <f aca="false">'Employee Details'!G3</f>
        <v>City</v>
      </c>
      <c r="H3" s="16" t="str">
        <f aca="false">'Employee Details'!H3</f>
        <v>State</v>
      </c>
      <c r="I3" s="16" t="str">
        <f aca="false">'Employee Details'!I3</f>
        <v>Gender</v>
      </c>
      <c r="J3" s="17" t="s">
        <v>114</v>
      </c>
      <c r="K3" s="17" t="s">
        <v>115</v>
      </c>
      <c r="L3" s="17" t="s">
        <v>116</v>
      </c>
      <c r="M3" s="17" t="s">
        <v>117</v>
      </c>
      <c r="N3" s="17" t="s">
        <v>118</v>
      </c>
      <c r="O3" s="17" t="s">
        <v>119</v>
      </c>
      <c r="P3" s="17" t="s">
        <v>120</v>
      </c>
      <c r="Q3" s="17" t="s">
        <v>121</v>
      </c>
      <c r="R3" s="17" t="s">
        <v>122</v>
      </c>
      <c r="S3" s="17" t="s">
        <v>123</v>
      </c>
      <c r="T3" s="17" t="s">
        <v>124</v>
      </c>
      <c r="U3" s="17" t="s">
        <v>125</v>
      </c>
    </row>
    <row r="4" customFormat="false" ht="15" hidden="false" customHeight="false" outlineLevel="0" collapsed="false">
      <c r="A4" s="18" t="n">
        <f aca="false">'Employee Details'!A4</f>
        <v>1</v>
      </c>
      <c r="B4" s="18" t="str">
        <f aca="false">'Employee Details'!B4</f>
        <v>MW01</v>
      </c>
      <c r="C4" s="18" t="str">
        <f aca="false">'Employee Details'!C4</f>
        <v>Astha Puri</v>
      </c>
      <c r="D4" s="18" t="n">
        <f aca="false">'Employee Details'!D4</f>
        <v>41255</v>
      </c>
      <c r="E4" s="18" t="str">
        <f aca="false">'Employee Details'!E4</f>
        <v>Developer</v>
      </c>
      <c r="F4" s="18" t="str">
        <f aca="false">'Employee Details'!F4</f>
        <v>HR</v>
      </c>
      <c r="G4" s="18" t="str">
        <f aca="false">'Employee Details'!G4</f>
        <v>Udupi</v>
      </c>
      <c r="H4" s="18" t="str">
        <f aca="false">'Employee Details'!H4</f>
        <v> Karnataka</v>
      </c>
      <c r="I4" s="18" t="str">
        <f aca="false">'Employee Details'!I4</f>
        <v>Female</v>
      </c>
      <c r="J4" s="19" t="n">
        <f aca="false">Jan!J4</f>
        <v>26895.1612903226</v>
      </c>
      <c r="K4" s="19" t="n">
        <f aca="false">Feb!J4</f>
        <v>28482.1428571429</v>
      </c>
      <c r="L4" s="19" t="n">
        <f aca="false">Mar!J4</f>
        <v>28064.5161290323</v>
      </c>
      <c r="M4" s="19" t="n">
        <f aca="false">Apr!J4</f>
        <v>36250</v>
      </c>
      <c r="N4" s="19" t="n">
        <f aca="false">May!J4</f>
        <v>36250</v>
      </c>
      <c r="O4" s="19" t="n">
        <f aca="false">Jun!J4</f>
        <v>27791.6666666667</v>
      </c>
      <c r="P4" s="19" t="n">
        <f aca="false">Jul!J4</f>
        <v>25725.8064516129</v>
      </c>
      <c r="Q4" s="19" t="n">
        <f aca="false">Aug!J4</f>
        <v>31572.5806451613</v>
      </c>
      <c r="R4" s="19" t="n">
        <f aca="false">Jan!R4</f>
        <v>36250</v>
      </c>
      <c r="S4" s="19" t="n">
        <f aca="false">Oct!J4</f>
        <v>25725.8064516129</v>
      </c>
      <c r="T4" s="19" t="n">
        <f aca="false">Nov!J4</f>
        <v>33833.3333333333</v>
      </c>
      <c r="U4" s="19" t="n">
        <f aca="false">Dec!J4</f>
        <v>30403.2258064516</v>
      </c>
    </row>
    <row r="5" customFormat="false" ht="15" hidden="false" customHeight="false" outlineLevel="0" collapsed="false">
      <c r="A5" s="18" t="n">
        <f aca="false">'Employee Details'!A5</f>
        <v>2</v>
      </c>
      <c r="B5" s="18" t="str">
        <f aca="false">'Employee Details'!B5</f>
        <v>MW02</v>
      </c>
      <c r="C5" s="18" t="str">
        <f aca="false">'Employee Details'!C5</f>
        <v>Bijal Pande</v>
      </c>
      <c r="D5" s="18" t="n">
        <f aca="false">'Employee Details'!D5</f>
        <v>40461</v>
      </c>
      <c r="E5" s="18" t="str">
        <f aca="false">'Employee Details'!E5</f>
        <v>Graphic Designer</v>
      </c>
      <c r="F5" s="18" t="str">
        <f aca="false">'Employee Details'!F5</f>
        <v>R&amp;D</v>
      </c>
      <c r="G5" s="18" t="str">
        <f aca="false">'Employee Details'!G5</f>
        <v>Mangalore</v>
      </c>
      <c r="H5" s="18" t="str">
        <f aca="false">'Employee Details'!H5</f>
        <v> Karnataka</v>
      </c>
      <c r="I5" s="18" t="str">
        <f aca="false">'Employee Details'!I5</f>
        <v>Male</v>
      </c>
      <c r="J5" s="19" t="n">
        <f aca="false">Jan!J5</f>
        <v>39310</v>
      </c>
      <c r="K5" s="19" t="n">
        <f aca="false">Feb!J5</f>
        <v>39310</v>
      </c>
      <c r="L5" s="19" t="n">
        <f aca="false">Mar!J5</f>
        <v>35505.8064516129</v>
      </c>
      <c r="M5" s="19" t="n">
        <f aca="false">Apr!J5</f>
        <v>39310</v>
      </c>
      <c r="N5" s="19" t="n">
        <f aca="false">May!J5</f>
        <v>36773.8709677419</v>
      </c>
      <c r="O5" s="19" t="n">
        <f aca="false">Jun!J5</f>
        <v>27517</v>
      </c>
      <c r="P5" s="19" t="n">
        <f aca="false">Jul!J5</f>
        <v>31701.6129032258</v>
      </c>
      <c r="Q5" s="19" t="n">
        <f aca="false">Aug!J5</f>
        <v>27897.4193548387</v>
      </c>
      <c r="R5" s="19" t="n">
        <f aca="false">Jan!R5</f>
        <v>39310</v>
      </c>
      <c r="S5" s="19" t="n">
        <f aca="false">Oct!J5</f>
        <v>34237.7419354839</v>
      </c>
      <c r="T5" s="19" t="n">
        <f aca="false">Nov!J5</f>
        <v>34068.6666666667</v>
      </c>
      <c r="U5" s="19" t="n">
        <f aca="false">Dec!J5</f>
        <v>32969.6774193548</v>
      </c>
    </row>
    <row r="6" customFormat="false" ht="15" hidden="false" customHeight="false" outlineLevel="0" collapsed="false">
      <c r="A6" s="18" t="n">
        <f aca="false">'Employee Details'!A6</f>
        <v>3</v>
      </c>
      <c r="B6" s="18" t="str">
        <f aca="false">'Employee Details'!B6</f>
        <v>MW03</v>
      </c>
      <c r="C6" s="18" t="str">
        <f aca="false">'Employee Details'!C6</f>
        <v>Chirag Sharma</v>
      </c>
      <c r="D6" s="18" t="n">
        <f aca="false">'Employee Details'!D6</f>
        <v>40858</v>
      </c>
      <c r="E6" s="18" t="str">
        <f aca="false">'Employee Details'!E6</f>
        <v>Sr. Developer</v>
      </c>
      <c r="F6" s="18" t="str">
        <f aca="false">'Employee Details'!F6</f>
        <v>Development</v>
      </c>
      <c r="G6" s="18" t="str">
        <f aca="false">'Employee Details'!G6</f>
        <v>Honnavar</v>
      </c>
      <c r="H6" s="18" t="str">
        <f aca="false">'Employee Details'!H6</f>
        <v> Karnataka</v>
      </c>
      <c r="I6" s="18" t="str">
        <f aca="false">'Employee Details'!I6</f>
        <v>Male</v>
      </c>
      <c r="J6" s="19" t="n">
        <f aca="false">Jan!J6</f>
        <v>17813.8709677419</v>
      </c>
      <c r="K6" s="19" t="n">
        <f aca="false">Feb!J6</f>
        <v>24010</v>
      </c>
      <c r="L6" s="19" t="n">
        <f aca="false">Mar!J6</f>
        <v>17813.8709677419</v>
      </c>
      <c r="M6" s="19" t="n">
        <f aca="false">Apr!J6</f>
        <v>20008.3333333333</v>
      </c>
      <c r="N6" s="19" t="n">
        <f aca="false">May!J6</f>
        <v>24010</v>
      </c>
      <c r="O6" s="19" t="n">
        <f aca="false">Jun!J6</f>
        <v>20008.3333333333</v>
      </c>
      <c r="P6" s="19" t="n">
        <f aca="false">Jul!J6</f>
        <v>17039.3548387097</v>
      </c>
      <c r="Q6" s="19" t="n">
        <f aca="false">Aug!J6</f>
        <v>22460.9677419355</v>
      </c>
      <c r="R6" s="19" t="n">
        <f aca="false">Jan!R6</f>
        <v>24010</v>
      </c>
      <c r="S6" s="19" t="n">
        <f aca="false">Oct!J6</f>
        <v>24010</v>
      </c>
      <c r="T6" s="19" t="n">
        <f aca="false">Nov!J6</f>
        <v>19208</v>
      </c>
      <c r="U6" s="19" t="n">
        <f aca="false">Dec!J6</f>
        <v>16264.8387096774</v>
      </c>
    </row>
    <row r="7" customFormat="false" ht="15" hidden="false" customHeight="false" outlineLevel="0" collapsed="false">
      <c r="A7" s="18" t="n">
        <f aca="false">'Employee Details'!A7</f>
        <v>4</v>
      </c>
      <c r="B7" s="18" t="str">
        <f aca="false">'Employee Details'!B7</f>
        <v>MW04</v>
      </c>
      <c r="C7" s="18" t="str">
        <f aca="false">'Employee Details'!C7</f>
        <v>Divya Soni</v>
      </c>
      <c r="D7" s="18" t="n">
        <f aca="false">'Employee Details'!D7</f>
        <v>40535</v>
      </c>
      <c r="E7" s="18" t="str">
        <f aca="false">'Employee Details'!E7</f>
        <v>Graphic Designer</v>
      </c>
      <c r="F7" s="18" t="str">
        <f aca="false">'Employee Details'!F7</f>
        <v>Quality Control</v>
      </c>
      <c r="G7" s="18" t="str">
        <f aca="false">'Employee Details'!G7</f>
        <v>Pune</v>
      </c>
      <c r="H7" s="18" t="str">
        <f aca="false">'Employee Details'!H7</f>
        <v> Maharashtra</v>
      </c>
      <c r="I7" s="18" t="str">
        <f aca="false">'Employee Details'!I7</f>
        <v>Female</v>
      </c>
      <c r="J7" s="19" t="n">
        <f aca="false">Jan!J7</f>
        <v>42370</v>
      </c>
      <c r="K7" s="19" t="n">
        <f aca="false">Feb!J7</f>
        <v>37830.3571428571</v>
      </c>
      <c r="L7" s="19" t="n">
        <f aca="false">Mar!J7</f>
        <v>35536.1290322581</v>
      </c>
      <c r="M7" s="19" t="n">
        <f aca="false">Apr!J7</f>
        <v>33896</v>
      </c>
      <c r="N7" s="19" t="n">
        <f aca="false">May!J7</f>
        <v>36902.9032258065</v>
      </c>
      <c r="O7" s="19" t="n">
        <f aca="false">Jun!J7</f>
        <v>38133</v>
      </c>
      <c r="P7" s="19" t="n">
        <f aca="false">Jul!J7</f>
        <v>35536.1290322581</v>
      </c>
      <c r="Q7" s="19" t="n">
        <f aca="false">Aug!J7</f>
        <v>31435.8064516129</v>
      </c>
      <c r="R7" s="19" t="n">
        <f aca="false">Jan!R7</f>
        <v>42370</v>
      </c>
      <c r="S7" s="19" t="n">
        <f aca="false">Oct!J7</f>
        <v>30069.0322580645</v>
      </c>
      <c r="T7" s="19" t="n">
        <f aca="false">Nov!J7</f>
        <v>38133</v>
      </c>
      <c r="U7" s="19" t="n">
        <f aca="false">Dec!J7</f>
        <v>30069.0322580645</v>
      </c>
    </row>
    <row r="8" customFormat="false" ht="15" hidden="false" customHeight="false" outlineLevel="0" collapsed="false">
      <c r="A8" s="18" t="n">
        <f aca="false">'Employee Details'!A8</f>
        <v>5</v>
      </c>
      <c r="B8" s="18" t="str">
        <f aca="false">'Employee Details'!B8</f>
        <v>MW05</v>
      </c>
      <c r="C8" s="18" t="str">
        <f aca="false">'Employee Details'!C8</f>
        <v>Erum Rastogi</v>
      </c>
      <c r="D8" s="18" t="n">
        <f aca="false">'Employee Details'!D8</f>
        <v>37937</v>
      </c>
      <c r="E8" s="18" t="str">
        <f aca="false">'Employee Details'!E8</f>
        <v>Office Admin</v>
      </c>
      <c r="F8" s="18" t="str">
        <f aca="false">'Employee Details'!F8</f>
        <v>Marketing</v>
      </c>
      <c r="G8" s="18" t="str">
        <f aca="false">'Employee Details'!G8</f>
        <v>Mumbai</v>
      </c>
      <c r="H8" s="18" t="str">
        <f aca="false">'Employee Details'!H8</f>
        <v> Maharashtra</v>
      </c>
      <c r="I8" s="18" t="str">
        <f aca="false">'Employee Details'!I8</f>
        <v>Female</v>
      </c>
      <c r="J8" s="19" t="n">
        <f aca="false">Jan!J8</f>
        <v>16219.3548387097</v>
      </c>
      <c r="K8" s="19" t="n">
        <f aca="false">Feb!J8</f>
        <v>17208.9285714286</v>
      </c>
      <c r="L8" s="19" t="n">
        <f aca="false">Mar!J8</f>
        <v>20950</v>
      </c>
      <c r="M8" s="19" t="n">
        <f aca="false">Apr!J8</f>
        <v>20950</v>
      </c>
      <c r="N8" s="19" t="n">
        <f aca="false">May!J8</f>
        <v>16219.3548387097</v>
      </c>
      <c r="O8" s="19" t="n">
        <f aca="false">Jun!J8</f>
        <v>13966.6666666667</v>
      </c>
      <c r="P8" s="19" t="n">
        <f aca="false">Jul!J8</f>
        <v>19598.3870967742</v>
      </c>
      <c r="Q8" s="19" t="n">
        <f aca="false">Aug!J8</f>
        <v>20950</v>
      </c>
      <c r="R8" s="19" t="n">
        <f aca="false">Jan!R8</f>
        <v>20950</v>
      </c>
      <c r="S8" s="19" t="n">
        <f aca="false">Oct!J8</f>
        <v>18246.7741935484</v>
      </c>
      <c r="T8" s="19" t="n">
        <f aca="false">Nov!J8</f>
        <v>17458.3333333333</v>
      </c>
      <c r="U8" s="19" t="n">
        <f aca="false">Dec!J8</f>
        <v>14867.7419354839</v>
      </c>
    </row>
    <row r="9" customFormat="false" ht="15" hidden="false" customHeight="false" outlineLevel="0" collapsed="false">
      <c r="A9" s="18" t="n">
        <f aca="false">'Employee Details'!A9</f>
        <v>6</v>
      </c>
      <c r="B9" s="18" t="str">
        <f aca="false">'Employee Details'!B9</f>
        <v>MW06</v>
      </c>
      <c r="C9" s="18" t="str">
        <f aca="false">'Employee Details'!C9</f>
        <v>Farhan Patel</v>
      </c>
      <c r="D9" s="18" t="n">
        <f aca="false">'Employee Details'!D9</f>
        <v>41255</v>
      </c>
      <c r="E9" s="18" t="str">
        <f aca="false">'Employee Details'!E9</f>
        <v>Developer</v>
      </c>
      <c r="F9" s="18" t="str">
        <f aca="false">'Employee Details'!F9</f>
        <v>Finance</v>
      </c>
      <c r="G9" s="18" t="str">
        <f aca="false">'Employee Details'!G9</f>
        <v>Bhopal</v>
      </c>
      <c r="H9" s="18" t="str">
        <f aca="false">'Employee Details'!H9</f>
        <v> Madhya Pradesh</v>
      </c>
      <c r="I9" s="18" t="str">
        <f aca="false">'Employee Details'!I9</f>
        <v>Male</v>
      </c>
      <c r="J9" s="19" t="n">
        <f aca="false">Jan!J9</f>
        <v>21178.4516129032</v>
      </c>
      <c r="K9" s="19" t="n">
        <f aca="false">Feb!J9</f>
        <v>23447.5714285714</v>
      </c>
      <c r="L9" s="19" t="n">
        <f aca="false">Mar!J9</f>
        <v>20394.064516129</v>
      </c>
      <c r="M9" s="19" t="n">
        <f aca="false">Apr!J9</f>
        <v>18642.2666666667</v>
      </c>
      <c r="N9" s="19" t="n">
        <f aca="false">May!J9</f>
        <v>24316</v>
      </c>
      <c r="O9" s="19" t="n">
        <f aca="false">Jun!J9</f>
        <v>17021.2</v>
      </c>
      <c r="P9" s="19" t="n">
        <f aca="false">Jul!J9</f>
        <v>24316</v>
      </c>
      <c r="Q9" s="19" t="n">
        <f aca="false">Aug!J9</f>
        <v>21178.4516129032</v>
      </c>
      <c r="R9" s="19" t="n">
        <f aca="false">Jan!R9</f>
        <v>24316</v>
      </c>
      <c r="S9" s="19" t="n">
        <f aca="false">Oct!J9</f>
        <v>24316</v>
      </c>
      <c r="T9" s="19" t="n">
        <f aca="false">Nov!J9</f>
        <v>16210.6666666667</v>
      </c>
      <c r="U9" s="19" t="n">
        <f aca="false">Dec!J9</f>
        <v>24316</v>
      </c>
    </row>
    <row r="10" customFormat="false" ht="15" hidden="false" customHeight="false" outlineLevel="0" collapsed="false">
      <c r="A10" s="18" t="n">
        <f aca="false">'Employee Details'!A10</f>
        <v>7</v>
      </c>
      <c r="B10" s="18" t="str">
        <f aca="false">'Employee Details'!B10</f>
        <v>MW07</v>
      </c>
      <c r="C10" s="18" t="str">
        <f aca="false">'Employee Details'!C10</f>
        <v>Geet Sahu</v>
      </c>
      <c r="D10" s="18" t="n">
        <f aca="false">'Employee Details'!D10</f>
        <v>40461</v>
      </c>
      <c r="E10" s="18" t="str">
        <f aca="false">'Employee Details'!E10</f>
        <v>Sr. Accountant</v>
      </c>
      <c r="F10" s="18" t="str">
        <f aca="false">'Employee Details'!F10</f>
        <v>Marketing</v>
      </c>
      <c r="G10" s="18" t="str">
        <f aca="false">'Employee Details'!G10</f>
        <v>Mumbai</v>
      </c>
      <c r="H10" s="18" t="str">
        <f aca="false">'Employee Details'!H10</f>
        <v> Maharashtra</v>
      </c>
      <c r="I10" s="18" t="str">
        <f aca="false">'Employee Details'!I10</f>
        <v>Male</v>
      </c>
      <c r="J10" s="19" t="n">
        <f aca="false">Jan!J10</f>
        <v>18779.8064516129</v>
      </c>
      <c r="K10" s="19" t="n">
        <f aca="false">Feb!J10</f>
        <v>20021.8571428571</v>
      </c>
      <c r="L10" s="19" t="n">
        <f aca="false">Mar!J10</f>
        <v>20866.4516129032</v>
      </c>
      <c r="M10" s="19" t="n">
        <f aca="false">Apr!J10</f>
        <v>21562</v>
      </c>
      <c r="N10" s="19" t="n">
        <f aca="false">May!J10</f>
        <v>21562</v>
      </c>
      <c r="O10" s="19" t="n">
        <f aca="false">Jun!J10</f>
        <v>17968.3333333333</v>
      </c>
      <c r="P10" s="19" t="n">
        <f aca="false">Jul!J10</f>
        <v>18779.8064516129</v>
      </c>
      <c r="Q10" s="19" t="n">
        <f aca="false">Aug!J10</f>
        <v>20170.9032258065</v>
      </c>
      <c r="R10" s="19" t="n">
        <f aca="false">Jan!R10</f>
        <v>21562</v>
      </c>
      <c r="S10" s="19" t="n">
        <f aca="false">Oct!J10</f>
        <v>15997.6129032258</v>
      </c>
      <c r="T10" s="19" t="n">
        <f aca="false">Nov!J10</f>
        <v>15812.1333333333</v>
      </c>
      <c r="U10" s="19" t="n">
        <f aca="false">Dec!J10</f>
        <v>15997.6129032258</v>
      </c>
    </row>
    <row r="11" customFormat="false" ht="15" hidden="false" customHeight="false" outlineLevel="0" collapsed="false">
      <c r="A11" s="18" t="n">
        <f aca="false">'Employee Details'!A11</f>
        <v>8</v>
      </c>
      <c r="B11" s="18" t="str">
        <f aca="false">'Employee Details'!B11</f>
        <v>MW08</v>
      </c>
      <c r="C11" s="18" t="str">
        <f aca="false">'Employee Details'!C11</f>
        <v>Himesh Surya</v>
      </c>
      <c r="D11" s="18" t="n">
        <f aca="false">'Employee Details'!D11</f>
        <v>41255</v>
      </c>
      <c r="E11" s="18" t="str">
        <f aca="false">'Employee Details'!E11</f>
        <v>Jr. Accountant</v>
      </c>
      <c r="F11" s="18" t="str">
        <f aca="false">'Employee Details'!F11</f>
        <v>Marketing</v>
      </c>
      <c r="G11" s="18" t="str">
        <f aca="false">'Employee Details'!G11</f>
        <v>Kolkata</v>
      </c>
      <c r="H11" s="18" t="str">
        <f aca="false">'Employee Details'!H11</f>
        <v> West Bengal</v>
      </c>
      <c r="I11" s="18" t="str">
        <f aca="false">'Employee Details'!I11</f>
        <v>Male</v>
      </c>
      <c r="J11" s="19" t="n">
        <f aca="false">Jan!J11</f>
        <v>18201.2903225806</v>
      </c>
      <c r="K11" s="19" t="n">
        <f aca="false">Feb!J11</f>
        <v>18136.2857142857</v>
      </c>
      <c r="L11" s="19" t="n">
        <f aca="false">Mar!J11</f>
        <v>13954.3225806452</v>
      </c>
      <c r="M11" s="19" t="n">
        <f aca="false">Apr!J11</f>
        <v>17554.1333333333</v>
      </c>
      <c r="N11" s="19" t="n">
        <f aca="false">May!J11</f>
        <v>18808</v>
      </c>
      <c r="O11" s="19" t="n">
        <f aca="false">Jun!J11</f>
        <v>16300.2666666667</v>
      </c>
      <c r="P11" s="19" t="n">
        <f aca="false">Jul!J11</f>
        <v>13347.6129032258</v>
      </c>
      <c r="Q11" s="19" t="n">
        <f aca="false">Aug!J11</f>
        <v>14561.0322580645</v>
      </c>
      <c r="R11" s="19" t="n">
        <f aca="false">Jan!R11</f>
        <v>18808</v>
      </c>
      <c r="S11" s="19" t="n">
        <f aca="false">Oct!J11</f>
        <v>18201.2903225806</v>
      </c>
      <c r="T11" s="19" t="n">
        <f aca="false">Nov!J11</f>
        <v>12538.6666666667</v>
      </c>
      <c r="U11" s="19" t="n">
        <f aca="false">Dec!J11</f>
        <v>14561.0322580645</v>
      </c>
    </row>
    <row r="12" customFormat="false" ht="15" hidden="false" customHeight="false" outlineLevel="0" collapsed="false">
      <c r="A12" s="18" t="n">
        <f aca="false">'Employee Details'!A12</f>
        <v>9</v>
      </c>
      <c r="B12" s="18" t="str">
        <f aca="false">'Employee Details'!B12</f>
        <v>MW09</v>
      </c>
      <c r="C12" s="18" t="str">
        <f aca="false">'Employee Details'!C12</f>
        <v>Supriya</v>
      </c>
      <c r="D12" s="18" t="n">
        <f aca="false">'Employee Details'!D12</f>
        <v>40461</v>
      </c>
      <c r="E12" s="18" t="str">
        <f aca="false">'Employee Details'!E12</f>
        <v>Developer</v>
      </c>
      <c r="F12" s="18" t="str">
        <f aca="false">'Employee Details'!F12</f>
        <v>HR</v>
      </c>
      <c r="G12" s="18" t="str">
        <f aca="false">'Employee Details'!G12</f>
        <v>Ahmedabad</v>
      </c>
      <c r="H12" s="18" t="str">
        <f aca="false">'Employee Details'!H12</f>
        <v> Gujarat</v>
      </c>
      <c r="I12" s="18" t="str">
        <f aca="false">'Employee Details'!I12</f>
        <v>Female</v>
      </c>
      <c r="J12" s="19" t="n">
        <f aca="false">Jan!J12</f>
        <v>15536.1290322581</v>
      </c>
      <c r="K12" s="19" t="n">
        <f aca="false">Feb!J12</f>
        <v>15480.6428571429</v>
      </c>
      <c r="L12" s="19" t="n">
        <f aca="false">Mar!J12</f>
        <v>15018.2580645161</v>
      </c>
      <c r="M12" s="19" t="n">
        <f aca="false">Apr!J12</f>
        <v>14983.7333333333</v>
      </c>
      <c r="N12" s="19" t="n">
        <f aca="false">May!J12</f>
        <v>12946.7741935484</v>
      </c>
      <c r="O12" s="19" t="n">
        <f aca="false">Jun!J12</f>
        <v>12308.0666666667</v>
      </c>
      <c r="P12" s="19" t="n">
        <f aca="false">Jul!J12</f>
        <v>14500.3870967742</v>
      </c>
      <c r="Q12" s="19" t="n">
        <f aca="false">Aug!J12</f>
        <v>11911.0322580645</v>
      </c>
      <c r="R12" s="19" t="n">
        <f aca="false">Jan!R12</f>
        <v>16054</v>
      </c>
      <c r="S12" s="19" t="n">
        <f aca="false">Oct!J12</f>
        <v>11393.1612903226</v>
      </c>
      <c r="T12" s="19" t="n">
        <f aca="false">Nov!J12</f>
        <v>11237.8</v>
      </c>
      <c r="U12" s="19" t="n">
        <f aca="false">Dec!J12</f>
        <v>15536.1290322581</v>
      </c>
    </row>
    <row r="13" customFormat="false" ht="15" hidden="false" customHeight="false" outlineLevel="0" collapsed="false">
      <c r="A13" s="18" t="n">
        <f aca="false">'Employee Details'!A13</f>
        <v>10</v>
      </c>
      <c r="B13" s="18" t="str">
        <f aca="false">'Employee Details'!B13</f>
        <v>MW10</v>
      </c>
      <c r="C13" s="18" t="str">
        <f aca="false">'Employee Details'!C13</f>
        <v>Sharadhi</v>
      </c>
      <c r="D13" s="18" t="n">
        <f aca="false">'Employee Details'!D13</f>
        <v>40858</v>
      </c>
      <c r="E13" s="18" t="str">
        <f aca="false">'Employee Details'!E13</f>
        <v>Graphic Designer</v>
      </c>
      <c r="F13" s="18" t="str">
        <f aca="false">'Employee Details'!F13</f>
        <v>R&amp;D</v>
      </c>
      <c r="G13" s="18" t="str">
        <f aca="false">'Employee Details'!G13</f>
        <v>Kanpur</v>
      </c>
      <c r="H13" s="18" t="str">
        <f aca="false">'Employee Details'!H13</f>
        <v> Uttar Pradesh</v>
      </c>
      <c r="I13" s="18" t="str">
        <f aca="false">'Employee Details'!I13</f>
        <v>Female</v>
      </c>
      <c r="J13" s="19" t="n">
        <f aca="false">Jan!J13</f>
        <v>18588.3870967742</v>
      </c>
      <c r="K13" s="19" t="n">
        <f aca="false">Feb!J13</f>
        <v>20580</v>
      </c>
      <c r="L13" s="19" t="n">
        <f aca="false">Mar!J13</f>
        <v>21686.4516129032</v>
      </c>
      <c r="M13" s="19" t="n">
        <f aca="false">Apr!J13</f>
        <v>21609</v>
      </c>
      <c r="N13" s="19" t="n">
        <f aca="false">May!J13</f>
        <v>19362.9032258065</v>
      </c>
      <c r="O13" s="19" t="n">
        <f aca="false">Jun!J13</f>
        <v>22409.3333333333</v>
      </c>
      <c r="P13" s="19" t="n">
        <f aca="false">Jul!J13</f>
        <v>21686.4516129032</v>
      </c>
      <c r="Q13" s="19" t="n">
        <f aca="false">Aug!J13</f>
        <v>20911.935483871</v>
      </c>
      <c r="R13" s="19" t="n">
        <f aca="false">Jan!R13</f>
        <v>24010</v>
      </c>
      <c r="S13" s="19" t="n">
        <f aca="false">Oct!J13</f>
        <v>21686.4516129032</v>
      </c>
      <c r="T13" s="19" t="n">
        <f aca="false">Nov!J13</f>
        <v>20808.6666666667</v>
      </c>
      <c r="U13" s="19" t="n">
        <f aca="false">Dec!J13</f>
        <v>22460.9677419355</v>
      </c>
    </row>
    <row r="14" customFormat="false" ht="15" hidden="false" customHeight="false" outlineLevel="0" collapsed="false">
      <c r="A14" s="18" t="n">
        <f aca="false">'Employee Details'!A14</f>
        <v>11</v>
      </c>
      <c r="B14" s="18" t="str">
        <f aca="false">'Employee Details'!B14</f>
        <v>MW11</v>
      </c>
      <c r="C14" s="18" t="str">
        <f aca="false">'Employee Details'!C14</f>
        <v>Raghu</v>
      </c>
      <c r="D14" s="18" t="n">
        <f aca="false">'Employee Details'!D14</f>
        <v>40535</v>
      </c>
      <c r="E14" s="18" t="str">
        <f aca="false">'Employee Details'!E14</f>
        <v>Sr. Developer</v>
      </c>
      <c r="F14" s="18" t="str">
        <f aca="false">'Employee Details'!F14</f>
        <v>Development</v>
      </c>
      <c r="G14" s="18" t="str">
        <f aca="false">'Employee Details'!G14</f>
        <v>Surat</v>
      </c>
      <c r="H14" s="18" t="str">
        <f aca="false">'Employee Details'!H14</f>
        <v> Gujarat</v>
      </c>
      <c r="I14" s="18" t="str">
        <f aca="false">'Employee Details'!I14</f>
        <v>Male</v>
      </c>
      <c r="J14" s="19" t="n">
        <f aca="false">Jan!J14</f>
        <v>25532.2580645161</v>
      </c>
      <c r="K14" s="19" t="n">
        <f aca="false">Feb!J14</f>
        <v>31660</v>
      </c>
      <c r="L14" s="19" t="n">
        <f aca="false">Mar!J14</f>
        <v>31660</v>
      </c>
      <c r="M14" s="19" t="n">
        <f aca="false">Apr!J14</f>
        <v>27438.6666666667</v>
      </c>
      <c r="N14" s="19" t="n">
        <f aca="false">May!J14</f>
        <v>27574.8387096774</v>
      </c>
      <c r="O14" s="19" t="n">
        <f aca="false">Jun!J14</f>
        <v>30604.6666666667</v>
      </c>
      <c r="P14" s="19" t="n">
        <f aca="false">Jul!J14</f>
        <v>31660</v>
      </c>
      <c r="Q14" s="19" t="n">
        <f aca="false">Aug!J14</f>
        <v>22468.3870967742</v>
      </c>
      <c r="R14" s="19" t="n">
        <f aca="false">Jan!R14</f>
        <v>31660</v>
      </c>
      <c r="S14" s="19" t="n">
        <f aca="false">Oct!J14</f>
        <v>22468.3870967742</v>
      </c>
      <c r="T14" s="19" t="n">
        <f aca="false">Nov!J14</f>
        <v>26383.3333333333</v>
      </c>
      <c r="U14" s="19" t="n">
        <f aca="false">Dec!J14</f>
        <v>21447.0967741936</v>
      </c>
    </row>
    <row r="15" customFormat="false" ht="15" hidden="false" customHeight="false" outlineLevel="0" collapsed="false">
      <c r="A15" s="18" t="n">
        <f aca="false">'Employee Details'!A15</f>
        <v>12</v>
      </c>
      <c r="B15" s="18" t="str">
        <f aca="false">'Employee Details'!B15</f>
        <v>MW12</v>
      </c>
      <c r="C15" s="18" t="str">
        <f aca="false">'Employee Details'!C15</f>
        <v>Indira</v>
      </c>
      <c r="D15" s="18" t="n">
        <f aca="false">'Employee Details'!D15</f>
        <v>37937</v>
      </c>
      <c r="E15" s="18" t="str">
        <f aca="false">'Employee Details'!E15</f>
        <v>Graphic Designer</v>
      </c>
      <c r="F15" s="18" t="str">
        <f aca="false">'Employee Details'!F15</f>
        <v>Quality Control</v>
      </c>
      <c r="G15" s="18" t="str">
        <f aca="false">'Employee Details'!G15</f>
        <v>Thane</v>
      </c>
      <c r="H15" s="18" t="str">
        <f aca="false">'Employee Details'!H15</f>
        <v> Maharashtra</v>
      </c>
      <c r="I15" s="18" t="str">
        <f aca="false">'Employee Details'!I15</f>
        <v>Female</v>
      </c>
      <c r="J15" s="19" t="n">
        <f aca="false">Jan!J15</f>
        <v>29120</v>
      </c>
      <c r="K15" s="19" t="n">
        <f aca="false">Feb!J15</f>
        <v>34720</v>
      </c>
      <c r="L15" s="19" t="n">
        <f aca="false">Mar!J15</f>
        <v>34720</v>
      </c>
      <c r="M15" s="19" t="n">
        <f aca="false">Apr!J15</f>
        <v>25461.3333333333</v>
      </c>
      <c r="N15" s="19" t="n">
        <f aca="false">May!J15</f>
        <v>30240</v>
      </c>
      <c r="O15" s="19" t="n">
        <f aca="false">Jun!J15</f>
        <v>33562.6666666667</v>
      </c>
      <c r="P15" s="19" t="n">
        <f aca="false">Jul!J15</f>
        <v>29120</v>
      </c>
      <c r="Q15" s="19" t="n">
        <f aca="false">Aug!J15</f>
        <v>25760</v>
      </c>
      <c r="R15" s="19" t="n">
        <f aca="false">Jan!R15</f>
        <v>34720</v>
      </c>
      <c r="S15" s="19" t="n">
        <f aca="false">Oct!J15</f>
        <v>26880</v>
      </c>
      <c r="T15" s="19" t="n">
        <f aca="false">Nov!J15</f>
        <v>25461.3333333333</v>
      </c>
      <c r="U15" s="19" t="n">
        <f aca="false">Dec!J15</f>
        <v>31360</v>
      </c>
    </row>
    <row r="16" customFormat="false" ht="15" hidden="false" customHeight="false" outlineLevel="0" collapsed="false">
      <c r="A16" s="18" t="n">
        <f aca="false">'Employee Details'!A16</f>
        <v>13</v>
      </c>
      <c r="B16" s="18" t="str">
        <f aca="false">'Employee Details'!B16</f>
        <v>MW13</v>
      </c>
      <c r="C16" s="18" t="str">
        <f aca="false">'Employee Details'!C16</f>
        <v>Shane</v>
      </c>
      <c r="D16" s="18" t="n">
        <f aca="false">'Employee Details'!D16</f>
        <v>41255</v>
      </c>
      <c r="E16" s="18" t="str">
        <f aca="false">'Employee Details'!E16</f>
        <v>Office Admin</v>
      </c>
      <c r="F16" s="18" t="str">
        <f aca="false">'Employee Details'!F16</f>
        <v>R&amp;D</v>
      </c>
      <c r="G16" s="18" t="str">
        <f aca="false">'Employee Details'!G16</f>
        <v>Udupi</v>
      </c>
      <c r="H16" s="18" t="str">
        <f aca="false">'Employee Details'!H16</f>
        <v> Karnataka</v>
      </c>
      <c r="I16" s="18" t="str">
        <f aca="false">'Employee Details'!I16</f>
        <v>Male</v>
      </c>
      <c r="J16" s="19" t="n">
        <f aca="false">Jan!J16</f>
        <v>41512.2580645161</v>
      </c>
      <c r="K16" s="19" t="n">
        <f aca="false">Feb!J16</f>
        <v>41035.7142857143</v>
      </c>
      <c r="L16" s="19" t="n">
        <f aca="false">Mar!J16</f>
        <v>38547.0967741935</v>
      </c>
      <c r="M16" s="19" t="n">
        <f aca="false">Apr!J16</f>
        <v>45960</v>
      </c>
      <c r="N16" s="19" t="n">
        <f aca="false">May!J16</f>
        <v>34099.3548387097</v>
      </c>
      <c r="O16" s="19" t="n">
        <f aca="false">Jun!J16</f>
        <v>33704</v>
      </c>
      <c r="P16" s="19" t="n">
        <f aca="false">Jul!J16</f>
        <v>41512.2580645161</v>
      </c>
      <c r="Q16" s="19" t="n">
        <f aca="false">Aug!J16</f>
        <v>42994.8387096774</v>
      </c>
      <c r="R16" s="19" t="n">
        <f aca="false">Jan!R16</f>
        <v>45960</v>
      </c>
      <c r="S16" s="19" t="n">
        <f aca="false">Oct!J16</f>
        <v>35581.935483871</v>
      </c>
      <c r="T16" s="19" t="n">
        <f aca="false">Nov!J16</f>
        <v>38300</v>
      </c>
      <c r="U16" s="19" t="n">
        <f aca="false">Dec!J16</f>
        <v>32616.7741935484</v>
      </c>
    </row>
    <row r="17" customFormat="false" ht="15" hidden="false" customHeight="false" outlineLevel="0" collapsed="false">
      <c r="A17" s="18" t="n">
        <f aca="false">'Employee Details'!A17</f>
        <v>14</v>
      </c>
      <c r="B17" s="18" t="str">
        <f aca="false">'Employee Details'!B17</f>
        <v>MW14</v>
      </c>
      <c r="C17" s="18" t="str">
        <f aca="false">'Employee Details'!C17</f>
        <v>Imran Abha</v>
      </c>
      <c r="D17" s="18" t="n">
        <f aca="false">'Employee Details'!D17</f>
        <v>40461</v>
      </c>
      <c r="E17" s="18" t="str">
        <f aca="false">'Employee Details'!E17</f>
        <v>Graphic Designer</v>
      </c>
      <c r="F17" s="18" t="str">
        <f aca="false">'Employee Details'!F17</f>
        <v>Administration</v>
      </c>
      <c r="G17" s="18" t="str">
        <f aca="false">'Employee Details'!G17</f>
        <v>Chennai</v>
      </c>
      <c r="H17" s="18" t="str">
        <f aca="false">'Employee Details'!H17</f>
        <v> Tamil Nadu</v>
      </c>
      <c r="I17" s="18" t="str">
        <f aca="false">'Employee Details'!I17</f>
        <v>Male</v>
      </c>
      <c r="J17" s="19" t="n">
        <f aca="false">Jan!J17</f>
        <v>27470.4838709677</v>
      </c>
      <c r="K17" s="19" t="n">
        <f aca="false">Feb!J17</f>
        <v>24121.25</v>
      </c>
      <c r="L17" s="19" t="n">
        <f aca="false">Mar!J17</f>
        <v>23681.4516129032</v>
      </c>
      <c r="M17" s="19" t="n">
        <f aca="false">Apr!J17</f>
        <v>24470.8333333333</v>
      </c>
      <c r="N17" s="19" t="n">
        <f aca="false">May!J17</f>
        <v>26523.2258064516</v>
      </c>
      <c r="O17" s="19" t="n">
        <f aca="false">Jun!J17</f>
        <v>21534.3333333333</v>
      </c>
      <c r="P17" s="19" t="n">
        <f aca="false">Jul!J17</f>
        <v>21786.935483871</v>
      </c>
      <c r="Q17" s="19" t="n">
        <f aca="false">Aug!J17</f>
        <v>19892.4193548387</v>
      </c>
      <c r="R17" s="19" t="n">
        <f aca="false">Jan!R17</f>
        <v>29365</v>
      </c>
      <c r="S17" s="19" t="n">
        <f aca="false">Oct!J17</f>
        <v>20839.6774193548</v>
      </c>
      <c r="T17" s="19" t="n">
        <f aca="false">Nov!J17</f>
        <v>29365</v>
      </c>
      <c r="U17" s="19" t="n">
        <f aca="false">Dec!J17</f>
        <v>22734.1935483871</v>
      </c>
    </row>
    <row r="18" customFormat="false" ht="15" hidden="false" customHeight="false" outlineLevel="0" collapsed="false">
      <c r="A18" s="18" t="n">
        <f aca="false">'Employee Details'!A18</f>
        <v>15</v>
      </c>
      <c r="B18" s="18" t="str">
        <f aca="false">'Employee Details'!B18</f>
        <v>MW15</v>
      </c>
      <c r="C18" s="18" t="str">
        <f aca="false">'Employee Details'!C18</f>
        <v>Jitendra Pande</v>
      </c>
      <c r="D18" s="18" t="n">
        <f aca="false">'Employee Details'!D18</f>
        <v>41255</v>
      </c>
      <c r="E18" s="18" t="str">
        <f aca="false">'Employee Details'!E18</f>
        <v>HR Head</v>
      </c>
      <c r="F18" s="18" t="str">
        <f aca="false">'Employee Details'!F18</f>
        <v>HR</v>
      </c>
      <c r="G18" s="18" t="str">
        <f aca="false">'Employee Details'!G18</f>
        <v>Bangalore</v>
      </c>
      <c r="H18" s="18" t="str">
        <f aca="false">'Employee Details'!H18</f>
        <v> Karnataka</v>
      </c>
      <c r="I18" s="18" t="str">
        <f aca="false">'Employee Details'!I18</f>
        <v>Male</v>
      </c>
      <c r="J18" s="19" t="n">
        <f aca="false">Jan!J18</f>
        <v>34237.7419354839</v>
      </c>
      <c r="K18" s="19" t="n">
        <f aca="false">Feb!J18</f>
        <v>32290.3571428571</v>
      </c>
      <c r="L18" s="19" t="n">
        <f aca="false">Mar!J18</f>
        <v>39310</v>
      </c>
      <c r="M18" s="19" t="n">
        <f aca="false">Apr!J18</f>
        <v>36689.3333333333</v>
      </c>
      <c r="N18" s="19" t="n">
        <f aca="false">May!J18</f>
        <v>35505.8064516129</v>
      </c>
      <c r="O18" s="19" t="n">
        <f aca="false">Jun!J18</f>
        <v>35379</v>
      </c>
      <c r="P18" s="19" t="n">
        <f aca="false">Jul!J18</f>
        <v>38041.935483871</v>
      </c>
      <c r="Q18" s="19" t="n">
        <f aca="false">Aug!J18</f>
        <v>30433.5483870968</v>
      </c>
      <c r="R18" s="19" t="n">
        <f aca="false">Jan!R18</f>
        <v>39310</v>
      </c>
      <c r="S18" s="19" t="n">
        <f aca="false">Oct!J18</f>
        <v>35505.8064516129</v>
      </c>
      <c r="T18" s="19" t="n">
        <f aca="false">Nov!J18</f>
        <v>32758.3333333333</v>
      </c>
      <c r="U18" s="19" t="n">
        <f aca="false">Dec!J18</f>
        <v>36773.8709677419</v>
      </c>
    </row>
    <row r="19" customFormat="false" ht="15" hidden="false" customHeight="false" outlineLevel="0" collapsed="false">
      <c r="A19" s="18" t="n">
        <f aca="false">'Employee Details'!A19</f>
        <v>16</v>
      </c>
      <c r="B19" s="18" t="str">
        <f aca="false">'Employee Details'!B19</f>
        <v>MW16</v>
      </c>
      <c r="C19" s="18" t="str">
        <f aca="false">'Employee Details'!C19</f>
        <v>Kailash Rane</v>
      </c>
      <c r="D19" s="18" t="n">
        <f aca="false">'Employee Details'!D19</f>
        <v>40461</v>
      </c>
      <c r="E19" s="18" t="str">
        <f aca="false">'Employee Details'!E19</f>
        <v>Manager</v>
      </c>
      <c r="F19" s="18" t="str">
        <f aca="false">'Employee Details'!F19</f>
        <v>Finance</v>
      </c>
      <c r="G19" s="18" t="str">
        <f aca="false">'Employee Details'!G19</f>
        <v>Hyderabad</v>
      </c>
      <c r="H19" s="18" t="str">
        <f aca="false">'Employee Details'!H19</f>
        <v> Telangana</v>
      </c>
      <c r="I19" s="18" t="str">
        <f aca="false">'Employee Details'!I19</f>
        <v>Male</v>
      </c>
      <c r="J19" s="19" t="n">
        <f aca="false">Jan!J19</f>
        <v>20084.1935483871</v>
      </c>
      <c r="K19" s="19" t="n">
        <f aca="false">Feb!J19</f>
        <v>26103.2142857143</v>
      </c>
      <c r="L19" s="19" t="n">
        <f aca="false">Mar!J19</f>
        <v>25323.5483870968</v>
      </c>
      <c r="M19" s="19" t="n">
        <f aca="false">Apr!J19</f>
        <v>24363</v>
      </c>
      <c r="N19" s="19" t="n">
        <f aca="false">May!J19</f>
        <v>21830.6451612903</v>
      </c>
      <c r="O19" s="19" t="n">
        <f aca="false">Jun!J19</f>
        <v>20753.6666666667</v>
      </c>
      <c r="P19" s="19" t="n">
        <f aca="false">Jul!J19</f>
        <v>26196.7741935484</v>
      </c>
      <c r="Q19" s="19" t="n">
        <f aca="false">Aug!J19</f>
        <v>27070</v>
      </c>
      <c r="R19" s="19" t="n">
        <f aca="false">Jan!R19</f>
        <v>27070</v>
      </c>
      <c r="S19" s="19" t="n">
        <f aca="false">Oct!J19</f>
        <v>27070</v>
      </c>
      <c r="T19" s="19" t="n">
        <f aca="false">Nov!J19</f>
        <v>21656</v>
      </c>
      <c r="U19" s="19" t="n">
        <f aca="false">Dec!J19</f>
        <v>25323.5483870968</v>
      </c>
    </row>
    <row r="20" customFormat="false" ht="15" hidden="false" customHeight="false" outlineLevel="0" collapsed="false">
      <c r="A20" s="18" t="n">
        <f aca="false">'Employee Details'!A20</f>
        <v>17</v>
      </c>
      <c r="B20" s="18" t="str">
        <f aca="false">'Employee Details'!B20</f>
        <v>MW17</v>
      </c>
      <c r="C20" s="18" t="str">
        <f aca="false">'Employee Details'!C20</f>
        <v>Luv Patel</v>
      </c>
      <c r="D20" s="18" t="n">
        <f aca="false">'Employee Details'!D20</f>
        <v>40858</v>
      </c>
      <c r="E20" s="18" t="str">
        <f aca="false">'Employee Details'!E20</f>
        <v>Delivery Boy</v>
      </c>
      <c r="F20" s="18" t="str">
        <f aca="false">'Employee Details'!F20</f>
        <v>Development</v>
      </c>
      <c r="G20" s="18" t="str">
        <f aca="false">'Employee Details'!G20</f>
        <v>Pune</v>
      </c>
      <c r="H20" s="18" t="str">
        <f aca="false">'Employee Details'!H20</f>
        <v> Maharashtra</v>
      </c>
      <c r="I20" s="18" t="str">
        <f aca="false">'Employee Details'!I20</f>
        <v>Male</v>
      </c>
      <c r="J20" s="19" t="n">
        <f aca="false">Jan!J20</f>
        <v>25540</v>
      </c>
      <c r="K20" s="19" t="n">
        <f aca="false">Feb!J20</f>
        <v>25540</v>
      </c>
      <c r="L20" s="19" t="n">
        <f aca="false">Mar!J20</f>
        <v>21420.6451612903</v>
      </c>
      <c r="M20" s="19" t="n">
        <f aca="false">Apr!J20</f>
        <v>25540</v>
      </c>
      <c r="N20" s="19" t="n">
        <f aca="false">May!J20</f>
        <v>21420.6451612903</v>
      </c>
      <c r="O20" s="19" t="n">
        <f aca="false">Jun!J20</f>
        <v>17878</v>
      </c>
      <c r="P20" s="19" t="n">
        <f aca="false">Jul!J20</f>
        <v>20596.7741935484</v>
      </c>
      <c r="Q20" s="19" t="n">
        <f aca="false">Aug!J20</f>
        <v>18125.1612903226</v>
      </c>
      <c r="R20" s="19" t="n">
        <f aca="false">Jan!R20</f>
        <v>25540</v>
      </c>
      <c r="S20" s="19" t="n">
        <f aca="false">Oct!J20</f>
        <v>19772.9032258065</v>
      </c>
      <c r="T20" s="19" t="n">
        <f aca="false">Nov!J20</f>
        <v>22986</v>
      </c>
      <c r="U20" s="19" t="n">
        <f aca="false">Dec!J20</f>
        <v>22244.5161290323</v>
      </c>
    </row>
    <row r="21" customFormat="false" ht="15" hidden="false" customHeight="false" outlineLevel="0" collapsed="false">
      <c r="A21" s="18" t="n">
        <f aca="false">'Employee Details'!A21</f>
        <v>18</v>
      </c>
      <c r="B21" s="18" t="str">
        <f aca="false">'Employee Details'!B21</f>
        <v>MW18</v>
      </c>
      <c r="C21" s="18" t="str">
        <f aca="false">'Employee Details'!C21</f>
        <v>Manoj Bhide</v>
      </c>
      <c r="D21" s="18" t="n">
        <f aca="false">'Employee Details'!D21</f>
        <v>40535</v>
      </c>
      <c r="E21" s="18" t="str">
        <f aca="false">'Employee Details'!E21</f>
        <v>Peon</v>
      </c>
      <c r="F21" s="18" t="str">
        <f aca="false">'Employee Details'!F21</f>
        <v>Quality Control</v>
      </c>
      <c r="G21" s="18" t="str">
        <f aca="false">'Employee Details'!G21</f>
        <v>Ahmedabad</v>
      </c>
      <c r="H21" s="18" t="str">
        <f aca="false">'Employee Details'!H21</f>
        <v> Gujarat</v>
      </c>
      <c r="I21" s="18" t="str">
        <f aca="false">'Employee Details'!I21</f>
        <v>Male</v>
      </c>
      <c r="J21" s="19" t="n">
        <f aca="false">Jan!J21</f>
        <v>60764.5161290323</v>
      </c>
      <c r="K21" s="19" t="n">
        <f aca="false">Feb!J21</f>
        <v>58305</v>
      </c>
      <c r="L21" s="19" t="n">
        <f aca="false">Mar!J21</f>
        <v>50637.0967741935</v>
      </c>
      <c r="M21" s="19" t="n">
        <f aca="false">Apr!J21</f>
        <v>46046</v>
      </c>
      <c r="N21" s="19" t="n">
        <f aca="false">May!J21</f>
        <v>46586.1290322581</v>
      </c>
      <c r="O21" s="19" t="n">
        <f aca="false">Jun!J21</f>
        <v>62790</v>
      </c>
      <c r="P21" s="19" t="n">
        <f aca="false">Jul!J21</f>
        <v>54688.064516129</v>
      </c>
      <c r="Q21" s="19" t="n">
        <f aca="false">Aug!J21</f>
        <v>60764.5161290323</v>
      </c>
      <c r="R21" s="19" t="n">
        <f aca="false">Jan!R21</f>
        <v>62790</v>
      </c>
      <c r="S21" s="19" t="n">
        <f aca="false">Oct!J21</f>
        <v>48611.6129032258</v>
      </c>
      <c r="T21" s="19" t="n">
        <f aca="false">Nov!J21</f>
        <v>60697</v>
      </c>
      <c r="U21" s="19" t="n">
        <f aca="false">Dec!J21</f>
        <v>58739.0322580645</v>
      </c>
    </row>
    <row r="22" customFormat="false" ht="15" hidden="false" customHeight="false" outlineLevel="0" collapsed="false">
      <c r="A22" s="18" t="n">
        <f aca="false">'Employee Details'!A22</f>
        <v>19</v>
      </c>
      <c r="B22" s="18" t="str">
        <f aca="false">'Employee Details'!B22</f>
        <v>MW19</v>
      </c>
      <c r="C22" s="18" t="str">
        <f aca="false">'Employee Details'!C22</f>
        <v>Nancy Pastor</v>
      </c>
      <c r="D22" s="18" t="n">
        <f aca="false">'Employee Details'!D22</f>
        <v>37937</v>
      </c>
      <c r="E22" s="18" t="str">
        <f aca="false">'Employee Details'!E22</f>
        <v>Graphic Designer</v>
      </c>
      <c r="F22" s="18" t="str">
        <f aca="false">'Employee Details'!F22</f>
        <v>R&amp;D</v>
      </c>
      <c r="G22" s="18" t="str">
        <f aca="false">'Employee Details'!G22</f>
        <v>Surat</v>
      </c>
      <c r="H22" s="18" t="str">
        <f aca="false">'Employee Details'!H22</f>
        <v> Gujarat</v>
      </c>
      <c r="I22" s="18" t="str">
        <f aca="false">'Employee Details'!I22</f>
        <v>Female</v>
      </c>
      <c r="J22" s="19" t="n">
        <f aca="false">Jan!J22</f>
        <v>79620</v>
      </c>
      <c r="K22" s="19" t="n">
        <f aca="false">Feb!J22</f>
        <v>71089.2857142857</v>
      </c>
      <c r="L22" s="19" t="n">
        <f aca="false">Mar!J22</f>
        <v>59072.9032258065</v>
      </c>
      <c r="M22" s="19" t="n">
        <f aca="false">Apr!J22</f>
        <v>79620</v>
      </c>
      <c r="N22" s="19" t="n">
        <f aca="false">May!J22</f>
        <v>79620</v>
      </c>
      <c r="O22" s="19" t="n">
        <f aca="false">Jun!J22</f>
        <v>53080</v>
      </c>
      <c r="P22" s="19" t="n">
        <f aca="false">Jul!J22</f>
        <v>77051.6129032258</v>
      </c>
      <c r="Q22" s="19" t="n">
        <f aca="false">Aug!J22</f>
        <v>53936.1290322581</v>
      </c>
      <c r="R22" s="19" t="n">
        <f aca="false">Jan!R22</f>
        <v>79620</v>
      </c>
      <c r="S22" s="19" t="n">
        <f aca="false">Oct!J22</f>
        <v>69346.4516129032</v>
      </c>
      <c r="T22" s="19" t="n">
        <f aca="false">Nov!J22</f>
        <v>55734</v>
      </c>
      <c r="U22" s="19" t="n">
        <f aca="false">Dec!J22</f>
        <v>77051.6129032258</v>
      </c>
    </row>
    <row r="23" customFormat="false" ht="15" hidden="false" customHeight="false" outlineLevel="0" collapsed="false">
      <c r="A23" s="18" t="n">
        <f aca="false">'Employee Details'!A23</f>
        <v>20</v>
      </c>
      <c r="B23" s="18" t="str">
        <f aca="false">'Employee Details'!B23</f>
        <v>MW20</v>
      </c>
      <c r="C23" s="18" t="str">
        <f aca="false">'Employee Details'!C23</f>
        <v>Omar Shaikh</v>
      </c>
      <c r="D23" s="18" t="n">
        <f aca="false">'Employee Details'!D23</f>
        <v>41255</v>
      </c>
      <c r="E23" s="18" t="str">
        <f aca="false">'Employee Details'!E23</f>
        <v>Sr. Developer</v>
      </c>
      <c r="F23" s="18" t="str">
        <f aca="false">'Employee Details'!F23</f>
        <v>Finance</v>
      </c>
      <c r="G23" s="18" t="str">
        <f aca="false">'Employee Details'!G23</f>
        <v>Jaipur</v>
      </c>
      <c r="H23" s="18" t="str">
        <f aca="false">'Employee Details'!H23</f>
        <v> Rajasthan</v>
      </c>
      <c r="I23" s="18" t="str">
        <f aca="false">'Employee Details'!I23</f>
        <v>Male</v>
      </c>
      <c r="J23" s="19" t="n">
        <f aca="false">Jan!J23</f>
        <v>39775.1612903226</v>
      </c>
      <c r="K23" s="19" t="n">
        <f aca="false">Feb!J23</f>
        <v>44036.7857142857</v>
      </c>
      <c r="L23" s="19" t="n">
        <f aca="false">Mar!J23</f>
        <v>51880.6451612903</v>
      </c>
      <c r="M23" s="19" t="n">
        <f aca="false">Apr!J23</f>
        <v>39314</v>
      </c>
      <c r="N23" s="19" t="n">
        <f aca="false">May!J23</f>
        <v>53610</v>
      </c>
      <c r="O23" s="19" t="n">
        <f aca="false">Jun!J23</f>
        <v>50036</v>
      </c>
      <c r="P23" s="19" t="n">
        <f aca="false">Jul!J23</f>
        <v>44963.2258064516</v>
      </c>
      <c r="Q23" s="19" t="n">
        <f aca="false">Aug!J23</f>
        <v>50151.2903225806</v>
      </c>
      <c r="R23" s="19" t="n">
        <f aca="false">Jan!R23</f>
        <v>53610</v>
      </c>
      <c r="S23" s="19" t="n">
        <f aca="false">Oct!J23</f>
        <v>44963.2258064516</v>
      </c>
      <c r="T23" s="19" t="n">
        <f aca="false">Nov!J23</f>
        <v>53610</v>
      </c>
      <c r="U23" s="19" t="n">
        <f aca="false">Dec!J23</f>
        <v>46692.5806451613</v>
      </c>
    </row>
    <row r="24" customFormat="false" ht="15" hidden="false" customHeight="false" outlineLevel="0" collapsed="false">
      <c r="A24" s="18" t="n">
        <f aca="false">'Employee Details'!A24</f>
        <v>21</v>
      </c>
      <c r="B24" s="18" t="str">
        <f aca="false">'Employee Details'!B24</f>
        <v>MW21</v>
      </c>
      <c r="C24" s="18" t="str">
        <f aca="false">'Employee Details'!C24</f>
        <v>Preetam Chavla</v>
      </c>
      <c r="D24" s="18" t="n">
        <f aca="false">'Employee Details'!D24</f>
        <v>40461</v>
      </c>
      <c r="E24" s="18" t="str">
        <f aca="false">'Employee Details'!E24</f>
        <v>Developer</v>
      </c>
      <c r="F24" s="18" t="str">
        <f aca="false">'Employee Details'!F24</f>
        <v>Sales</v>
      </c>
      <c r="G24" s="18" t="str">
        <f aca="false">'Employee Details'!G24</f>
        <v>Lucknow</v>
      </c>
      <c r="H24" s="18" t="str">
        <f aca="false">'Employee Details'!H24</f>
        <v> Uttar Pradesh</v>
      </c>
      <c r="I24" s="18" t="str">
        <f aca="false">'Employee Details'!I24</f>
        <v>Male</v>
      </c>
      <c r="J24" s="19" t="n">
        <f aca="false">Jan!J24</f>
        <v>23489.6774193548</v>
      </c>
      <c r="K24" s="19" t="n">
        <f aca="false">Feb!J24</f>
        <v>26006.4285714286</v>
      </c>
      <c r="L24" s="19" t="n">
        <f aca="false">Mar!J24</f>
        <v>31660</v>
      </c>
      <c r="M24" s="19" t="n">
        <f aca="false">Apr!J24</f>
        <v>24272.6666666667</v>
      </c>
      <c r="N24" s="19" t="n">
        <f aca="false">May!J24</f>
        <v>23489.6774193548</v>
      </c>
      <c r="O24" s="19" t="n">
        <f aca="false">Jun!J24</f>
        <v>23217.3333333333</v>
      </c>
      <c r="P24" s="19" t="n">
        <f aca="false">Jul!J24</f>
        <v>21447.0967741936</v>
      </c>
      <c r="Q24" s="19" t="n">
        <f aca="false">Aug!J24</f>
        <v>29617.4193548387</v>
      </c>
      <c r="R24" s="19" t="n">
        <f aca="false">Jan!R24</f>
        <v>31660</v>
      </c>
      <c r="S24" s="19" t="n">
        <f aca="false">Oct!J24</f>
        <v>29617.4193548387</v>
      </c>
      <c r="T24" s="19" t="n">
        <f aca="false">Nov!J24</f>
        <v>29549.3333333333</v>
      </c>
      <c r="U24" s="19" t="n">
        <f aca="false">Dec!J24</f>
        <v>22468.3870967742</v>
      </c>
    </row>
    <row r="25" customFormat="false" ht="15" hidden="false" customHeight="false" outlineLevel="0" collapsed="false">
      <c r="A25" s="18" t="n">
        <f aca="false">'Employee Details'!A25</f>
        <v>22</v>
      </c>
      <c r="B25" s="18" t="str">
        <f aca="false">'Employee Details'!B25</f>
        <v>MW22</v>
      </c>
      <c r="C25" s="18" t="str">
        <f aca="false">'Employee Details'!C25</f>
        <v>Ram Vihaan</v>
      </c>
      <c r="D25" s="18" t="n">
        <f aca="false">'Employee Details'!D25</f>
        <v>41255</v>
      </c>
      <c r="E25" s="18" t="str">
        <f aca="false">'Employee Details'!E25</f>
        <v>Graphic Designer</v>
      </c>
      <c r="F25" s="18" t="str">
        <f aca="false">'Employee Details'!F25</f>
        <v>Marketing</v>
      </c>
      <c r="G25" s="18" t="str">
        <f aca="false">'Employee Details'!G25</f>
        <v>Kanpur</v>
      </c>
      <c r="H25" s="18" t="str">
        <f aca="false">'Employee Details'!H25</f>
        <v> Uttar Pradesh</v>
      </c>
      <c r="I25" s="18" t="str">
        <f aca="false">'Employee Details'!I25</f>
        <v>Male</v>
      </c>
      <c r="J25" s="19" t="n">
        <f aca="false">Jan!J25</f>
        <v>17403.8709677419</v>
      </c>
      <c r="K25" s="19" t="n">
        <f aca="false">Feb!J25</f>
        <v>19268.5714285714</v>
      </c>
      <c r="L25" s="19" t="n">
        <f aca="false">Mar!J25</f>
        <v>18854.1935483871</v>
      </c>
      <c r="M25" s="19" t="n">
        <f aca="false">Apr!J25</f>
        <v>21730.6666666667</v>
      </c>
      <c r="N25" s="19" t="n">
        <f aca="false">May!J25</f>
        <v>19579.3548387097</v>
      </c>
      <c r="O25" s="19" t="n">
        <f aca="false">Jun!J25</f>
        <v>19482.6666666667</v>
      </c>
      <c r="P25" s="19" t="n">
        <f aca="false">Jul!J25</f>
        <v>17403.8709677419</v>
      </c>
      <c r="Q25" s="19" t="n">
        <f aca="false">Aug!J25</f>
        <v>19579.3548387097</v>
      </c>
      <c r="R25" s="19" t="n">
        <f aca="false">Jan!R25</f>
        <v>22480</v>
      </c>
      <c r="S25" s="19" t="n">
        <f aca="false">Oct!J25</f>
        <v>21754.8387096774</v>
      </c>
      <c r="T25" s="19" t="n">
        <f aca="false">Nov!J25</f>
        <v>21730.6666666667</v>
      </c>
      <c r="U25" s="19" t="n">
        <f aca="false">Dec!J25</f>
        <v>15228.3870967742</v>
      </c>
    </row>
    <row r="26" customFormat="false" ht="15" hidden="false" customHeight="false" outlineLevel="0" collapsed="false">
      <c r="A26" s="18" t="n">
        <f aca="false">'Employee Details'!A26</f>
        <v>23</v>
      </c>
      <c r="B26" s="18" t="str">
        <f aca="false">'Employee Details'!B26</f>
        <v>MW23</v>
      </c>
      <c r="C26" s="18" t="str">
        <f aca="false">'Employee Details'!C26</f>
        <v>Sunil Upadhay</v>
      </c>
      <c r="D26" s="18" t="n">
        <f aca="false">'Employee Details'!D26</f>
        <v>40461</v>
      </c>
      <c r="E26" s="18" t="str">
        <f aca="false">'Employee Details'!E26</f>
        <v>Developer</v>
      </c>
      <c r="F26" s="18" t="str">
        <f aca="false">'Employee Details'!F26</f>
        <v>Administration</v>
      </c>
      <c r="G26" s="18" t="str">
        <f aca="false">'Employee Details'!G26</f>
        <v>Nagpur</v>
      </c>
      <c r="H26" s="18" t="str">
        <f aca="false">'Employee Details'!H26</f>
        <v> Maharashtra</v>
      </c>
      <c r="I26" s="18" t="str">
        <f aca="false">'Employee Details'!I26</f>
        <v>Male</v>
      </c>
      <c r="J26" s="19" t="n">
        <f aca="false">Jan!J26</f>
        <v>27070</v>
      </c>
      <c r="K26" s="19" t="n">
        <f aca="false">Feb!J26</f>
        <v>27070</v>
      </c>
      <c r="L26" s="19" t="n">
        <f aca="false">Mar!J26</f>
        <v>26196.7741935484</v>
      </c>
      <c r="M26" s="19" t="n">
        <f aca="false">Apr!J26</f>
        <v>26167.6666666667</v>
      </c>
      <c r="N26" s="19" t="n">
        <f aca="false">May!J26</f>
        <v>26196.7741935484</v>
      </c>
      <c r="O26" s="19" t="n">
        <f aca="false">Jun!J26</f>
        <v>19851.3333333333</v>
      </c>
      <c r="P26" s="19" t="n">
        <f aca="false">Jul!J26</f>
        <v>19210.9677419355</v>
      </c>
      <c r="Q26" s="19" t="n">
        <f aca="false">Aug!J26</f>
        <v>27070</v>
      </c>
      <c r="R26" s="19" t="n">
        <f aca="false">Jan!R26</f>
        <v>27070</v>
      </c>
      <c r="S26" s="19" t="n">
        <f aca="false">Oct!J26</f>
        <v>27070</v>
      </c>
      <c r="T26" s="19" t="n">
        <f aca="false">Nov!J26</f>
        <v>18949</v>
      </c>
      <c r="U26" s="19" t="n">
        <f aca="false">Dec!J26</f>
        <v>22703.8709677419</v>
      </c>
    </row>
    <row r="27" customFormat="false" ht="15" hidden="false" customHeight="false" outlineLevel="0" collapsed="false">
      <c r="A27" s="18" t="n">
        <f aca="false">'Employee Details'!A27</f>
        <v>24</v>
      </c>
      <c r="B27" s="18" t="str">
        <f aca="false">'Employee Details'!B27</f>
        <v>MW24</v>
      </c>
      <c r="C27" s="18" t="str">
        <f aca="false">'Employee Details'!C27</f>
        <v>Tirth Chobe</v>
      </c>
      <c r="D27" s="18" t="n">
        <f aca="false">'Employee Details'!D27</f>
        <v>40858</v>
      </c>
      <c r="E27" s="18" t="str">
        <f aca="false">'Employee Details'!E27</f>
        <v>Developer</v>
      </c>
      <c r="F27" s="18" t="str">
        <f aca="false">'Employee Details'!F27</f>
        <v>HR</v>
      </c>
      <c r="G27" s="18" t="str">
        <f aca="false">'Employee Details'!G27</f>
        <v>Indore</v>
      </c>
      <c r="H27" s="18" t="str">
        <f aca="false">'Employee Details'!H27</f>
        <v> Madhya Pradesh</v>
      </c>
      <c r="I27" s="18" t="str">
        <f aca="false">'Employee Details'!I27</f>
        <v>Male</v>
      </c>
      <c r="J27" s="19" t="n">
        <f aca="false">Jan!J27</f>
        <v>22354.5161290323</v>
      </c>
      <c r="K27" s="19" t="n">
        <f aca="false">Feb!J27</f>
        <v>26901.7857142857</v>
      </c>
      <c r="L27" s="19" t="n">
        <f aca="false">Mar!J27</f>
        <v>30130</v>
      </c>
      <c r="M27" s="19" t="n">
        <f aca="false">Apr!J27</f>
        <v>27117</v>
      </c>
      <c r="N27" s="19" t="n">
        <f aca="false">May!J27</f>
        <v>26242.2580645161</v>
      </c>
      <c r="O27" s="19" t="n">
        <f aca="false">Jun!J27</f>
        <v>20086.6666666667</v>
      </c>
      <c r="P27" s="19" t="n">
        <f aca="false">Jul!J27</f>
        <v>22354.5161290323</v>
      </c>
      <c r="Q27" s="19" t="n">
        <f aca="false">Aug!J27</f>
        <v>26242.2580645161</v>
      </c>
      <c r="R27" s="19" t="n">
        <f aca="false">Jan!R27</f>
        <v>30130</v>
      </c>
      <c r="S27" s="19" t="n">
        <f aca="false">Oct!J27</f>
        <v>30130</v>
      </c>
      <c r="T27" s="19" t="n">
        <f aca="false">Nov!J27</f>
        <v>23099.6666666667</v>
      </c>
      <c r="U27" s="19" t="n">
        <f aca="false">Dec!J27</f>
        <v>30130</v>
      </c>
    </row>
    <row r="28" customFormat="false" ht="15" hidden="false" customHeight="false" outlineLevel="0" collapsed="false">
      <c r="A28" s="18" t="n">
        <f aca="false">'Employee Details'!A28</f>
        <v>25</v>
      </c>
      <c r="B28" s="18" t="str">
        <f aca="false">'Employee Details'!B28</f>
        <v>MW25</v>
      </c>
      <c r="C28" s="18" t="str">
        <f aca="false">'Employee Details'!C28</f>
        <v>Umesh Bajrang</v>
      </c>
      <c r="D28" s="18" t="n">
        <f aca="false">'Employee Details'!D28</f>
        <v>40535</v>
      </c>
      <c r="E28" s="18" t="str">
        <f aca="false">'Employee Details'!E28</f>
        <v>Sr. Developer</v>
      </c>
      <c r="F28" s="18" t="str">
        <f aca="false">'Employee Details'!F28</f>
        <v>R&amp;D</v>
      </c>
      <c r="G28" s="18" t="str">
        <f aca="false">'Employee Details'!G28</f>
        <v>Thane</v>
      </c>
      <c r="H28" s="18" t="str">
        <f aca="false">'Employee Details'!H28</f>
        <v> Maharashtra</v>
      </c>
      <c r="I28" s="18" t="str">
        <f aca="false">'Employee Details'!I28</f>
        <v>Female</v>
      </c>
      <c r="J28" s="19" t="n">
        <f aca="false">Jan!J28</f>
        <v>62790</v>
      </c>
      <c r="K28" s="19" t="n">
        <f aca="false">Feb!J28</f>
        <v>60547.5</v>
      </c>
      <c r="L28" s="19" t="n">
        <f aca="false">Mar!J28</f>
        <v>46586.1290322581</v>
      </c>
      <c r="M28" s="19" t="n">
        <f aca="false">Apr!J28</f>
        <v>60697</v>
      </c>
      <c r="N28" s="19" t="n">
        <f aca="false">May!J28</f>
        <v>50637.0967741935</v>
      </c>
      <c r="O28" s="19" t="n">
        <f aca="false">Jun!J28</f>
        <v>54418</v>
      </c>
      <c r="P28" s="19" t="n">
        <f aca="false">Jul!J28</f>
        <v>56713.5483870968</v>
      </c>
      <c r="Q28" s="19" t="n">
        <f aca="false">Aug!J28</f>
        <v>42535.1612903226</v>
      </c>
      <c r="R28" s="19" t="n">
        <f aca="false">Jan!R28</f>
        <v>62790</v>
      </c>
      <c r="S28" s="19" t="n">
        <f aca="false">Oct!J28</f>
        <v>44560.6451612903</v>
      </c>
      <c r="T28" s="19" t="n">
        <f aca="false">Nov!J28</f>
        <v>56511</v>
      </c>
      <c r="U28" s="19" t="n">
        <f aca="false">Dec!J28</f>
        <v>46586.1290322581</v>
      </c>
    </row>
    <row r="29" customFormat="false" ht="15" hidden="false" customHeight="false" outlineLevel="0" collapsed="false">
      <c r="A29" s="20" t="s">
        <v>126</v>
      </c>
      <c r="B29" s="20"/>
      <c r="C29" s="20"/>
      <c r="D29" s="20"/>
      <c r="E29" s="20"/>
      <c r="F29" s="21" t="n">
        <f aca="false">COUNTA(A4:A28)</f>
        <v>25</v>
      </c>
      <c r="G29" s="22" t="s">
        <v>127</v>
      </c>
      <c r="H29" s="22"/>
      <c r="I29" s="22"/>
      <c r="J29" s="22"/>
      <c r="K29" s="22"/>
      <c r="L29" s="22"/>
      <c r="M29" s="22"/>
      <c r="N29" s="22"/>
      <c r="O29" s="22"/>
      <c r="P29" s="22"/>
      <c r="Q29" s="22"/>
      <c r="R29" s="22"/>
      <c r="S29" s="22"/>
      <c r="T29" s="22"/>
      <c r="U29" s="22"/>
    </row>
    <row r="30" customFormat="false" ht="15" hidden="false" customHeight="false" outlineLevel="0" collapsed="false">
      <c r="A30" s="23"/>
      <c r="B30" s="24"/>
      <c r="C30" s="24"/>
      <c r="D30" s="24"/>
      <c r="E30" s="24"/>
      <c r="F30" s="24"/>
      <c r="G30" s="24"/>
      <c r="H30" s="24"/>
      <c r="I30" s="25" t="s">
        <v>128</v>
      </c>
      <c r="J30" s="26" t="n">
        <f aca="false">SUM(J4:J28)</f>
        <v>771657.129032258</v>
      </c>
      <c r="K30" s="26" t="n">
        <f aca="false">SUM(K4:K28)</f>
        <v>793203.678571429</v>
      </c>
      <c r="L30" s="26" t="n">
        <f aca="false">SUM(L4:L28)</f>
        <v>759470.35483871</v>
      </c>
      <c r="M30" s="26" t="n">
        <f aca="false">SUM(M4:M28)</f>
        <v>779653.633333333</v>
      </c>
      <c r="N30" s="26" t="n">
        <f aca="false">SUM(N4:N28)</f>
        <v>770307.612903226</v>
      </c>
      <c r="O30" s="26" t="n">
        <f aca="false">SUM(O4:O28)</f>
        <v>709802.2</v>
      </c>
      <c r="P30" s="26" t="n">
        <f aca="false">SUM(P4:P28)</f>
        <v>744979.129032258</v>
      </c>
      <c r="Q30" s="26" t="n">
        <f aca="false">SUM(Q4:Q28)</f>
        <v>719690.612903226</v>
      </c>
      <c r="R30" s="26" t="n">
        <f aca="false">SUM(R4:R28)</f>
        <v>871415</v>
      </c>
      <c r="S30" s="26" t="n">
        <f aca="false">SUM(S4:S28)</f>
        <v>728056.774193548</v>
      </c>
      <c r="T30" s="26" t="n">
        <f aca="false">SUM(T4:T28)</f>
        <v>736099.933333333</v>
      </c>
      <c r="U30" s="26" t="n">
        <f aca="false">SUM(U4:U28)</f>
        <v>729546.258064516</v>
      </c>
    </row>
    <row r="31" customFormat="false" ht="15" hidden="false" customHeight="false" outlineLevel="0" collapsed="false">
      <c r="A31" s="23"/>
      <c r="B31" s="24"/>
      <c r="C31" s="24"/>
      <c r="D31" s="24"/>
      <c r="E31" s="24"/>
      <c r="F31" s="24"/>
      <c r="G31" s="24"/>
      <c r="H31" s="24"/>
      <c r="I31" s="25" t="s">
        <v>129</v>
      </c>
      <c r="J31" s="27" t="n">
        <f aca="false">_xlfn.AGGREGATE(4,0,J4:J28)</f>
        <v>79620</v>
      </c>
      <c r="K31" s="27" t="n">
        <f aca="false">_xlfn.AGGREGATE(4,0,K4:K28)</f>
        <v>71089.2857142857</v>
      </c>
      <c r="L31" s="27" t="n">
        <f aca="false">_xlfn.AGGREGATE(4,0,L4:L28)</f>
        <v>59072.9032258065</v>
      </c>
      <c r="M31" s="27" t="n">
        <f aca="false">_xlfn.AGGREGATE(4,0,M4:M28)</f>
        <v>79620</v>
      </c>
      <c r="N31" s="27" t="n">
        <f aca="false">_xlfn.AGGREGATE(4,0,N4:N28)</f>
        <v>79620</v>
      </c>
      <c r="O31" s="27" t="n">
        <f aca="false">_xlfn.AGGREGATE(4,0,O4:O28)</f>
        <v>62790</v>
      </c>
      <c r="P31" s="27" t="n">
        <f aca="false">_xlfn.AGGREGATE(4,0,P4:P28)</f>
        <v>77051.6129032258</v>
      </c>
      <c r="Q31" s="27" t="n">
        <f aca="false">_xlfn.AGGREGATE(4,0,Q4:Q28)</f>
        <v>60764.5161290323</v>
      </c>
      <c r="R31" s="27" t="n">
        <f aca="false">_xlfn.AGGREGATE(4,0,R4:R28)</f>
        <v>79620</v>
      </c>
      <c r="S31" s="27" t="n">
        <f aca="false">_xlfn.AGGREGATE(4,0,S4:S28)</f>
        <v>69346.4516129032</v>
      </c>
      <c r="T31" s="27" t="n">
        <f aca="false">_xlfn.AGGREGATE(4,0,T4:T28)</f>
        <v>60697</v>
      </c>
      <c r="U31" s="27" t="n">
        <f aca="false">_xlfn.AGGREGATE(4,0,U4:U28)</f>
        <v>77051.6129032258</v>
      </c>
    </row>
    <row r="32" customFormat="false" ht="15" hidden="false" customHeight="false" outlineLevel="0" collapsed="false">
      <c r="A32" s="23"/>
      <c r="B32" s="24"/>
      <c r="C32" s="24"/>
      <c r="D32" s="24"/>
      <c r="E32" s="24"/>
      <c r="F32" s="24"/>
      <c r="G32" s="24"/>
      <c r="H32" s="24"/>
      <c r="I32" s="25" t="s">
        <v>130</v>
      </c>
      <c r="J32" s="27" t="n">
        <f aca="false">MIN(J4:J28)</f>
        <v>15536.1290322581</v>
      </c>
      <c r="K32" s="27" t="n">
        <f aca="false">MIN(K4:K28)</f>
        <v>15480.6428571429</v>
      </c>
      <c r="L32" s="27" t="n">
        <f aca="false">MIN(L4:L28)</f>
        <v>13954.3225806452</v>
      </c>
      <c r="M32" s="27" t="n">
        <f aca="false">MIN(M4:M28)</f>
        <v>14983.7333333333</v>
      </c>
      <c r="N32" s="27" t="n">
        <f aca="false">MIN(N4:N28)</f>
        <v>12946.7741935484</v>
      </c>
      <c r="O32" s="27" t="n">
        <f aca="false">MIN(O4:O28)</f>
        <v>12308.0666666667</v>
      </c>
      <c r="P32" s="27" t="n">
        <f aca="false">MIN(P4:P28)</f>
        <v>13347.6129032258</v>
      </c>
      <c r="Q32" s="27" t="n">
        <f aca="false">MIN(Q4:Q28)</f>
        <v>11911.0322580645</v>
      </c>
      <c r="R32" s="27" t="n">
        <f aca="false">MIN(R4:R28)</f>
        <v>16054</v>
      </c>
      <c r="S32" s="27" t="n">
        <f aca="false">MIN(S4:S28)</f>
        <v>11393.1612903226</v>
      </c>
      <c r="T32" s="27" t="n">
        <f aca="false">MIN(T4:T28)</f>
        <v>11237.8</v>
      </c>
      <c r="U32" s="27" t="n">
        <f aca="false">MIN(U4:U28)</f>
        <v>14561.0322580645</v>
      </c>
    </row>
    <row r="33" customFormat="false" ht="15" hidden="false" customHeight="false" outlineLevel="0" collapsed="false">
      <c r="A33" s="23"/>
      <c r="B33" s="24"/>
      <c r="C33" s="24"/>
      <c r="D33" s="24"/>
      <c r="E33" s="24"/>
      <c r="F33" s="24"/>
      <c r="G33" s="24"/>
      <c r="H33" s="24"/>
      <c r="I33" s="25" t="s">
        <v>131</v>
      </c>
      <c r="J33" s="27" t="n">
        <f aca="false">AVERAGE(J4:J28)</f>
        <v>30866.2851612903</v>
      </c>
      <c r="K33" s="27" t="n">
        <f aca="false">AVERAGE(K4:K28)</f>
        <v>31728.1471428571</v>
      </c>
      <c r="L33" s="27" t="n">
        <f aca="false">AVERAGE(L4:L28)</f>
        <v>30378.8141935484</v>
      </c>
      <c r="M33" s="27" t="n">
        <f aca="false">AVERAGE(M4:M28)</f>
        <v>31186.1453333333</v>
      </c>
      <c r="N33" s="27" t="n">
        <f aca="false">AVERAGE(N4:N28)</f>
        <v>30812.304516129</v>
      </c>
      <c r="O33" s="27" t="n">
        <f aca="false">AVERAGE(O4:O28)</f>
        <v>28392.088</v>
      </c>
      <c r="P33" s="27" t="n">
        <f aca="false">AVERAGE(P4:P28)</f>
        <v>29799.1651612903</v>
      </c>
      <c r="Q33" s="27" t="n">
        <f aca="false">AVERAGE(Q4:Q28)</f>
        <v>28787.624516129</v>
      </c>
      <c r="R33" s="27" t="n">
        <f aca="false">AVERAGE(R4:R28)</f>
        <v>34856.6</v>
      </c>
      <c r="S33" s="27" t="n">
        <f aca="false">AVERAGE(S4:S28)</f>
        <v>29122.2709677419</v>
      </c>
      <c r="T33" s="27" t="n">
        <f aca="false">AVERAGE(T4:T28)</f>
        <v>29443.9973333333</v>
      </c>
      <c r="U33" s="27" t="n">
        <f aca="false">AVERAGE(U4:U28)</f>
        <v>29181.8503225806</v>
      </c>
    </row>
    <row r="34" customFormat="false" ht="15" hidden="false" customHeight="false" outlineLevel="0" collapsed="false">
      <c r="A34" s="23"/>
      <c r="B34" s="24"/>
      <c r="C34" s="24"/>
      <c r="D34" s="24"/>
      <c r="E34" s="24"/>
      <c r="F34" s="24"/>
      <c r="G34" s="24"/>
      <c r="H34" s="24"/>
      <c r="I34" s="25" t="s">
        <v>132</v>
      </c>
      <c r="J34" s="27" t="n">
        <f aca="false">_xlfn.AGGREGATE(15,0,J4:J28,5)</f>
        <v>18201.2903225806</v>
      </c>
      <c r="K34" s="27" t="n">
        <f aca="false">_xlfn.AGGREGATE(15,0,K4:K28,5)</f>
        <v>20021.8571428571</v>
      </c>
      <c r="L34" s="27" t="n">
        <f aca="false">_xlfn.AGGREGATE(15,0,L4:L28,5)</f>
        <v>20394.064516129</v>
      </c>
      <c r="M34" s="27" t="n">
        <f aca="false">_xlfn.AGGREGATE(15,0,M4:M28,5)</f>
        <v>20950</v>
      </c>
      <c r="N34" s="27" t="n">
        <f aca="false">_xlfn.AGGREGATE(15,0,N4:N28,5)</f>
        <v>19579.3548387097</v>
      </c>
      <c r="O34" s="27" t="n">
        <f aca="false">_xlfn.AGGREGATE(15,0,O4:O28,5)</f>
        <v>17878</v>
      </c>
      <c r="P34" s="27" t="n">
        <f aca="false">_xlfn.AGGREGATE(15,0,P4:P28,5)</f>
        <v>18779.8064516129</v>
      </c>
      <c r="Q34" s="27" t="n">
        <f aca="false">_xlfn.AGGREGATE(15,0,Q4:Q28,5)</f>
        <v>19892.4193548387</v>
      </c>
      <c r="R34" s="27" t="n">
        <f aca="false">_xlfn.AGGREGATE(15,0,R4:R28,5)</f>
        <v>22480</v>
      </c>
      <c r="S34" s="27" t="n">
        <f aca="false">_xlfn.AGGREGATE(15,0,S4:S28,5)</f>
        <v>19772.9032258065</v>
      </c>
      <c r="T34" s="27" t="n">
        <f aca="false">_xlfn.AGGREGATE(15,0,T4:T28,5)</f>
        <v>17458.3333333333</v>
      </c>
      <c r="U34" s="27" t="n">
        <f aca="false">_xlfn.AGGREGATE(15,0,U4:U28,5)</f>
        <v>15997.6129032258</v>
      </c>
    </row>
    <row r="35" customFormat="false" ht="15" hidden="false" customHeight="false" outlineLevel="0" collapsed="false">
      <c r="A35" s="23"/>
      <c r="B35" s="24"/>
      <c r="C35" s="24"/>
      <c r="D35" s="24"/>
      <c r="E35" s="24"/>
      <c r="F35" s="24"/>
      <c r="G35" s="24"/>
      <c r="H35" s="24"/>
      <c r="I35" s="25" t="s">
        <v>133</v>
      </c>
      <c r="J35" s="27" t="n">
        <f aca="false">_xlfn.AGGREGATE(14,0,J4:J28,5)</f>
        <v>41512.2580645161</v>
      </c>
      <c r="K35" s="27" t="n">
        <f aca="false">_xlfn.AGGREGATE(14,0,K4:K28,5)</f>
        <v>41035.7142857143</v>
      </c>
      <c r="L35" s="27" t="n">
        <f aca="false">_xlfn.AGGREGATE(14,0,L4:L28,5)</f>
        <v>39310</v>
      </c>
      <c r="M35" s="27" t="n">
        <f aca="false">_xlfn.AGGREGATE(14,0,M4:M28,5)</f>
        <v>39314</v>
      </c>
      <c r="N35" s="27" t="n">
        <f aca="false">_xlfn.AGGREGATE(14,0,N4:N28,5)</f>
        <v>36902.9032258065</v>
      </c>
      <c r="O35" s="27" t="n">
        <f aca="false">_xlfn.AGGREGATE(14,0,O4:O28,5)</f>
        <v>38133</v>
      </c>
      <c r="P35" s="27" t="n">
        <f aca="false">_xlfn.AGGREGATE(14,0,P4:P28,5)</f>
        <v>41512.2580645161</v>
      </c>
      <c r="Q35" s="27" t="n">
        <f aca="false">_xlfn.AGGREGATE(14,0,Q4:Q28,5)</f>
        <v>42535.1612903226</v>
      </c>
      <c r="R35" s="27" t="n">
        <f aca="false">_xlfn.AGGREGATE(14,0,R4:R28,5)</f>
        <v>45960</v>
      </c>
      <c r="S35" s="27" t="n">
        <f aca="false">_xlfn.AGGREGATE(14,0,S4:S28,5)</f>
        <v>35581.935483871</v>
      </c>
      <c r="T35" s="27" t="n">
        <f aca="false">_xlfn.AGGREGATE(14,0,T4:T28,5)</f>
        <v>38300</v>
      </c>
      <c r="U35" s="27" t="n">
        <f aca="false">_xlfn.AGGREGATE(14,0,U4:U28,5)</f>
        <v>36773.8709677419</v>
      </c>
    </row>
    <row r="36" customFormat="false" ht="15" hidden="false" customHeight="false" outlineLevel="0" collapsed="false">
      <c r="A36" s="28" t="s">
        <v>134</v>
      </c>
      <c r="B36" s="28"/>
      <c r="C36" s="28"/>
      <c r="D36" s="28"/>
      <c r="E36" s="28"/>
      <c r="F36" s="28"/>
      <c r="G36" s="28"/>
      <c r="H36" s="28"/>
      <c r="I36" s="28"/>
      <c r="J36" s="29" t="n">
        <f aca="false">COUNTIF(J4:J28,"&gt;" &amp;_xlfn.PERCENTILE.EXC(J4:J28,0.9))</f>
        <v>2</v>
      </c>
      <c r="K36" s="29" t="n">
        <f aca="false">COUNTIF(K4:K28,"&gt;" &amp;_xlfn.PERCENTILE.EXC(K4:K28,0.9))</f>
        <v>2</v>
      </c>
      <c r="L36" s="29" t="n">
        <f aca="false">COUNTIF(L4:L28,"&gt;" &amp;_xlfn.PERCENTILE.EXC(L4:L28,0.9))</f>
        <v>2</v>
      </c>
      <c r="M36" s="29" t="n">
        <f aca="false">COUNTIF(M4:M28,"&gt;" &amp;_xlfn.PERCENTILE.EXC(M4:M28,0.9))</f>
        <v>2</v>
      </c>
      <c r="N36" s="29" t="n">
        <f aca="false">COUNTIF(N4:N28,"&gt;" &amp;_xlfn.PERCENTILE.EXC(N4:N28,0.9))</f>
        <v>2</v>
      </c>
      <c r="O36" s="29" t="n">
        <f aca="false">COUNTIF(O4:O28,"&gt;" &amp;_xlfn.PERCENTILE.EXC(O4:O28,0.9))</f>
        <v>2</v>
      </c>
      <c r="P36" s="29" t="n">
        <f aca="false">COUNTIF(P4:P28,"&gt;" &amp;_xlfn.PERCENTILE.EXC(P4:P28,0.9))</f>
        <v>2</v>
      </c>
      <c r="Q36" s="29" t="n">
        <f aca="false">COUNTIF(Q4:Q28,"&gt;" &amp;_xlfn.PERCENTILE.EXC(Q4:Q28,0.9))</f>
        <v>2</v>
      </c>
      <c r="R36" s="29" t="n">
        <f aca="false">COUNTIF(R4:R28,"&gt;" &amp;_xlfn.PERCENTILE.EXC(R4:R28,0.9))</f>
        <v>1</v>
      </c>
      <c r="S36" s="29" t="n">
        <f aca="false">COUNTIF(S4:S28,"&gt;" &amp;_xlfn.PERCENTILE.EXC(S4:S28,0.9))</f>
        <v>2</v>
      </c>
      <c r="T36" s="29" t="n">
        <f aca="false">COUNTIF(T4:T28,"&gt;" &amp;_xlfn.PERCENTILE.EXC(T4:T28,0.9))</f>
        <v>2</v>
      </c>
      <c r="U36" s="29" t="n">
        <f aca="false">COUNTIF(U4:U28,"&gt;" &amp;_xlfn.PERCENTILE.EXC(U4:U28,0.9))</f>
        <v>2</v>
      </c>
    </row>
  </sheetData>
  <mergeCells count="7">
    <mergeCell ref="A1:B1"/>
    <mergeCell ref="C1:U1"/>
    <mergeCell ref="A2:B2"/>
    <mergeCell ref="C2:U2"/>
    <mergeCell ref="A29:E29"/>
    <mergeCell ref="G29:U29"/>
    <mergeCell ref="A36:I36"/>
  </mergeCells>
  <dataValidations count="1">
    <dataValidation allowBlank="true" errorStyle="stop" operator="between" showDropDown="false" showErrorMessage="true" showInputMessage="true" sqref="J4:U28" type="custom">
      <formula1>J4:J28&gt;25000</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70"/>
  <sheetViews>
    <sheetView showFormulas="false" showGridLines="true" showRowColHeaders="true" showZeros="true" rightToLeft="false" tabSelected="false" showOutlineSymbols="true" defaultGridColor="true" view="normal" topLeftCell="A1" colorId="64" zoomScale="40" zoomScaleNormal="40" zoomScalePageLayoutView="100" workbookViewId="0">
      <selection pane="topLeft" activeCell="A1" activeCellId="0" sqref="A1"/>
    </sheetView>
  </sheetViews>
  <sheetFormatPr defaultColWidth="9.1484375" defaultRowHeight="15" zeroHeight="false" outlineLevelRow="0" outlineLevelCol="0"/>
  <cols>
    <col collapsed="false" customWidth="true" hidden="false" outlineLevel="0" max="1" min="1" style="30" width="6.14"/>
    <col collapsed="false" customWidth="true" hidden="false" outlineLevel="0" max="2" min="2" style="30" width="14.57"/>
    <col collapsed="false" customWidth="true" hidden="false" outlineLevel="0" max="3" min="3" style="30" width="19.14"/>
    <col collapsed="false" customWidth="false" hidden="false" outlineLevel="0" max="4" min="4" style="30" width="9.14"/>
    <col collapsed="false" customWidth="true" hidden="false" outlineLevel="0" max="5" min="5" style="30" width="14.57"/>
    <col collapsed="false" customWidth="true" hidden="false" outlineLevel="0" max="6" min="6" style="30" width="19"/>
    <col collapsed="false" customWidth="false" hidden="false" outlineLevel="0" max="7" min="7" style="30" width="9.14"/>
    <col collapsed="false" customWidth="true" hidden="false" outlineLevel="0" max="8" min="8" style="30" width="14.57"/>
    <col collapsed="false" customWidth="true" hidden="false" outlineLevel="0" max="9" min="9" style="30" width="19.14"/>
    <col collapsed="false" customWidth="false" hidden="false" outlineLevel="0" max="10" min="10" style="30" width="9.14"/>
    <col collapsed="false" customWidth="true" hidden="false" outlineLevel="0" max="11" min="11" style="30" width="14.57"/>
    <col collapsed="false" customWidth="true" hidden="false" outlineLevel="0" max="12" min="12" style="30" width="19.14"/>
    <col collapsed="false" customWidth="false" hidden="false" outlineLevel="0" max="16384" min="13" style="30" width="9.14"/>
  </cols>
  <sheetData>
    <row r="1" customFormat="false" ht="42.75" hidden="false" customHeight="true" outlineLevel="0" collapsed="false">
      <c r="A1" s="31" t="s">
        <v>135</v>
      </c>
      <c r="B1" s="31"/>
      <c r="C1" s="31"/>
      <c r="D1" s="31"/>
      <c r="E1" s="31"/>
      <c r="F1" s="31"/>
      <c r="G1" s="31"/>
      <c r="H1" s="31"/>
      <c r="I1" s="31"/>
      <c r="J1" s="31"/>
      <c r="K1" s="31"/>
      <c r="L1" s="31"/>
      <c r="M1" s="31"/>
      <c r="N1" s="31"/>
      <c r="O1" s="32"/>
    </row>
    <row r="2" customFormat="false" ht="23.85" hidden="false" customHeight="false" outlineLevel="0" collapsed="false">
      <c r="A2" s="33"/>
      <c r="B2" s="34" t="s">
        <v>14</v>
      </c>
      <c r="C2" s="35" t="s">
        <v>136</v>
      </c>
      <c r="D2" s="36"/>
      <c r="E2" s="34" t="s">
        <v>14</v>
      </c>
      <c r="F2" s="35" t="s">
        <v>137</v>
      </c>
      <c r="G2" s="36"/>
      <c r="H2" s="34" t="s">
        <v>14</v>
      </c>
      <c r="I2" s="35" t="s">
        <v>136</v>
      </c>
      <c r="J2" s="36"/>
      <c r="K2" s="34" t="s">
        <v>14</v>
      </c>
      <c r="L2" s="35" t="s">
        <v>136</v>
      </c>
      <c r="M2" s="36"/>
      <c r="N2" s="37"/>
      <c r="O2" s="32"/>
    </row>
    <row r="3" customFormat="false" ht="35.05" hidden="false" customHeight="false" outlineLevel="0" collapsed="false">
      <c r="A3" s="33"/>
      <c r="B3" s="38" t="s">
        <v>76</v>
      </c>
      <c r="C3" s="39" t="n">
        <v>55487.7419354839</v>
      </c>
      <c r="D3" s="36"/>
      <c r="E3" s="38" t="s">
        <v>76</v>
      </c>
      <c r="F3" s="39" t="n">
        <v>39500</v>
      </c>
      <c r="G3" s="36"/>
      <c r="H3" s="38" t="s">
        <v>76</v>
      </c>
      <c r="I3" s="39" t="n">
        <v>50322.4193548387</v>
      </c>
      <c r="J3" s="36"/>
      <c r="K3" s="38" t="s">
        <v>76</v>
      </c>
      <c r="L3" s="39" t="n">
        <v>56435</v>
      </c>
      <c r="M3" s="36"/>
      <c r="N3" s="37"/>
      <c r="O3" s="32"/>
    </row>
    <row r="4" customFormat="false" ht="15" hidden="false" customHeight="false" outlineLevel="0" collapsed="false">
      <c r="A4" s="33"/>
      <c r="B4" s="40" t="s">
        <v>33</v>
      </c>
      <c r="C4" s="41" t="n">
        <v>67667.4193548387</v>
      </c>
      <c r="D4" s="36"/>
      <c r="E4" s="40" t="s">
        <v>33</v>
      </c>
      <c r="F4" s="41" t="n">
        <v>57000</v>
      </c>
      <c r="G4" s="36"/>
      <c r="H4" s="40" t="s">
        <v>33</v>
      </c>
      <c r="I4" s="41" t="n">
        <v>74816.4516129032</v>
      </c>
      <c r="J4" s="36"/>
      <c r="K4" s="40" t="s">
        <v>33</v>
      </c>
      <c r="L4" s="41" t="n">
        <v>70213.3333333333</v>
      </c>
      <c r="M4" s="36"/>
      <c r="N4" s="37"/>
    </row>
    <row r="5" customFormat="false" ht="15" hidden="false" customHeight="false" outlineLevel="0" collapsed="false">
      <c r="A5" s="33"/>
      <c r="B5" s="40" t="s">
        <v>47</v>
      </c>
      <c r="C5" s="41" t="n">
        <v>92000.1935483871</v>
      </c>
      <c r="D5" s="36"/>
      <c r="E5" s="40" t="s">
        <v>47</v>
      </c>
      <c r="F5" s="41" t="n">
        <v>73200</v>
      </c>
      <c r="G5" s="36"/>
      <c r="H5" s="40" t="s">
        <v>47</v>
      </c>
      <c r="I5" s="41" t="n">
        <v>94712.064516129</v>
      </c>
      <c r="J5" s="36"/>
      <c r="K5" s="40" t="s">
        <v>47</v>
      </c>
      <c r="L5" s="41" t="n">
        <v>93629.4</v>
      </c>
      <c r="M5" s="36"/>
      <c r="N5" s="37"/>
    </row>
    <row r="6" customFormat="false" ht="15" hidden="false" customHeight="false" outlineLevel="0" collapsed="false">
      <c r="A6" s="33"/>
      <c r="B6" s="40" t="s">
        <v>21</v>
      </c>
      <c r="C6" s="41" t="n">
        <v>114333.032258065</v>
      </c>
      <c r="D6" s="36"/>
      <c r="E6" s="40" t="s">
        <v>21</v>
      </c>
      <c r="F6" s="41" t="n">
        <v>84800</v>
      </c>
      <c r="G6" s="36"/>
      <c r="H6" s="40" t="s">
        <v>21</v>
      </c>
      <c r="I6" s="41" t="n">
        <v>106083.741935484</v>
      </c>
      <c r="J6" s="36"/>
      <c r="K6" s="40" t="s">
        <v>21</v>
      </c>
      <c r="L6" s="41" t="n">
        <v>111033.666666667</v>
      </c>
      <c r="M6" s="36"/>
      <c r="N6" s="37"/>
    </row>
    <row r="7" customFormat="false" ht="15" hidden="false" customHeight="false" outlineLevel="0" collapsed="false">
      <c r="A7" s="33"/>
      <c r="B7" s="40" t="s">
        <v>43</v>
      </c>
      <c r="C7" s="41" t="n">
        <v>79745.1612903226</v>
      </c>
      <c r="D7" s="36"/>
      <c r="E7" s="40" t="s">
        <v>43</v>
      </c>
      <c r="F7" s="41" t="n">
        <v>60000</v>
      </c>
      <c r="G7" s="36"/>
      <c r="H7" s="40" t="s">
        <v>43</v>
      </c>
      <c r="I7" s="41" t="n">
        <v>70564.8387096774</v>
      </c>
      <c r="J7" s="36"/>
      <c r="K7" s="40" t="s">
        <v>43</v>
      </c>
      <c r="L7" s="41" t="n">
        <v>72483.8666666667</v>
      </c>
      <c r="M7" s="36"/>
      <c r="N7" s="37"/>
    </row>
    <row r="8" customFormat="false" ht="15" hidden="false" customHeight="false" outlineLevel="0" collapsed="false">
      <c r="A8" s="33"/>
      <c r="B8" s="40" t="s">
        <v>37</v>
      </c>
      <c r="C8" s="41" t="n">
        <v>118389.35483871</v>
      </c>
      <c r="D8" s="36"/>
      <c r="E8" s="40" t="s">
        <v>37</v>
      </c>
      <c r="F8" s="41" t="n">
        <v>96000</v>
      </c>
      <c r="G8" s="36"/>
      <c r="H8" s="40" t="s">
        <v>37</v>
      </c>
      <c r="I8" s="41" t="n">
        <v>135400</v>
      </c>
      <c r="J8" s="36"/>
      <c r="K8" s="40" t="s">
        <v>37</v>
      </c>
      <c r="L8" s="41" t="n">
        <v>132681</v>
      </c>
      <c r="M8" s="36"/>
      <c r="N8" s="37"/>
    </row>
    <row r="9" customFormat="false" ht="15" hidden="false" customHeight="false" outlineLevel="0" collapsed="false">
      <c r="A9" s="33"/>
      <c r="B9" s="40" t="s">
        <v>27</v>
      </c>
      <c r="C9" s="41" t="n">
        <v>235222.258064516</v>
      </c>
      <c r="D9" s="36"/>
      <c r="E9" s="40" t="s">
        <v>27</v>
      </c>
      <c r="F9" s="41" t="n">
        <v>173000</v>
      </c>
      <c r="G9" s="36"/>
      <c r="H9" s="40" t="s">
        <v>27</v>
      </c>
      <c r="I9" s="41" t="n">
        <v>223266.774193548</v>
      </c>
      <c r="J9" s="36"/>
      <c r="K9" s="40" t="s">
        <v>27</v>
      </c>
      <c r="L9" s="41" t="n">
        <v>231389.666666667</v>
      </c>
      <c r="M9" s="36"/>
      <c r="N9" s="37"/>
    </row>
    <row r="10" customFormat="false" ht="15" hidden="false" customHeight="false" outlineLevel="0" collapsed="false">
      <c r="A10" s="33"/>
      <c r="B10" s="40" t="s">
        <v>102</v>
      </c>
      <c r="C10" s="42" t="n">
        <v>23489.6774193548</v>
      </c>
      <c r="D10" s="36"/>
      <c r="E10" s="40" t="s">
        <v>102</v>
      </c>
      <c r="F10" s="42" t="n">
        <v>22000</v>
      </c>
      <c r="G10" s="36"/>
      <c r="H10" s="40" t="s">
        <v>102</v>
      </c>
      <c r="I10" s="42" t="n">
        <v>27574.8387096774</v>
      </c>
      <c r="J10" s="36"/>
      <c r="K10" s="40" t="s">
        <v>102</v>
      </c>
      <c r="L10" s="42" t="n">
        <v>30604.6666666667</v>
      </c>
      <c r="M10" s="36"/>
      <c r="N10" s="37"/>
    </row>
    <row r="11" customFormat="false" ht="15" hidden="false" customHeight="false" outlineLevel="0" collapsed="false">
      <c r="A11" s="33"/>
      <c r="B11" s="43" t="s">
        <v>138</v>
      </c>
      <c r="C11" s="44" t="n">
        <v>786334.838709677</v>
      </c>
      <c r="D11" s="36"/>
      <c r="E11" s="43" t="s">
        <v>138</v>
      </c>
      <c r="F11" s="44" t="n">
        <v>605500</v>
      </c>
      <c r="G11" s="36"/>
      <c r="H11" s="43" t="s">
        <v>138</v>
      </c>
      <c r="I11" s="44" t="n">
        <v>782741.129032258</v>
      </c>
      <c r="J11" s="36"/>
      <c r="K11" s="43" t="s">
        <v>138</v>
      </c>
      <c r="L11" s="44" t="n">
        <v>798470.6</v>
      </c>
      <c r="M11" s="36"/>
      <c r="N11" s="37"/>
    </row>
    <row r="12" customFormat="false" ht="15" hidden="false" customHeight="false" outlineLevel="0" collapsed="false">
      <c r="A12" s="33"/>
      <c r="B12" s="36"/>
      <c r="C12" s="36"/>
      <c r="D12" s="36"/>
      <c r="E12" s="36"/>
      <c r="F12" s="36"/>
      <c r="G12" s="36"/>
      <c r="H12" s="36"/>
      <c r="I12" s="36"/>
      <c r="J12" s="36"/>
      <c r="K12" s="36"/>
      <c r="L12" s="36"/>
      <c r="M12" s="36"/>
      <c r="N12" s="37"/>
    </row>
    <row r="13" customFormat="false" ht="15" hidden="false" customHeight="false" outlineLevel="0" collapsed="false">
      <c r="A13" s="33"/>
      <c r="B13" s="36"/>
      <c r="C13" s="36"/>
      <c r="D13" s="36"/>
      <c r="E13" s="36"/>
      <c r="F13" s="36"/>
      <c r="G13" s="36"/>
      <c r="H13" s="36"/>
      <c r="I13" s="36"/>
      <c r="J13" s="36"/>
      <c r="K13" s="36"/>
      <c r="L13" s="36"/>
      <c r="M13" s="36"/>
      <c r="N13" s="37"/>
    </row>
    <row r="14" customFormat="false" ht="15" hidden="false" customHeight="false" outlineLevel="0" collapsed="false">
      <c r="A14" s="33"/>
      <c r="B14" s="36"/>
      <c r="C14" s="36"/>
      <c r="D14" s="36"/>
      <c r="E14" s="36"/>
      <c r="F14" s="36"/>
      <c r="G14" s="36"/>
      <c r="H14" s="36"/>
      <c r="I14" s="36"/>
      <c r="J14" s="36"/>
      <c r="K14" s="36"/>
      <c r="L14" s="36"/>
      <c r="M14" s="36"/>
      <c r="N14" s="37"/>
    </row>
    <row r="15" customFormat="false" ht="15" hidden="false" customHeight="false" outlineLevel="0" collapsed="false">
      <c r="A15" s="33"/>
      <c r="B15" s="36"/>
      <c r="C15" s="36"/>
      <c r="D15" s="36"/>
      <c r="E15" s="36"/>
      <c r="F15" s="36"/>
      <c r="G15" s="36"/>
      <c r="H15" s="36"/>
      <c r="I15" s="36"/>
      <c r="J15" s="36"/>
      <c r="K15" s="36"/>
      <c r="L15" s="36"/>
      <c r="M15" s="36"/>
      <c r="N15" s="37"/>
    </row>
    <row r="16" customFormat="false" ht="15" hidden="false" customHeight="false" outlineLevel="0" collapsed="false">
      <c r="A16" s="33"/>
      <c r="B16" s="36"/>
      <c r="C16" s="36"/>
      <c r="D16" s="36"/>
      <c r="E16" s="36"/>
      <c r="F16" s="36"/>
      <c r="G16" s="36"/>
      <c r="H16" s="36"/>
      <c r="I16" s="36"/>
      <c r="J16" s="36"/>
      <c r="K16" s="36"/>
      <c r="L16" s="36"/>
      <c r="M16" s="36"/>
      <c r="N16" s="37"/>
    </row>
    <row r="17" customFormat="false" ht="15" hidden="false" customHeight="false" outlineLevel="0" collapsed="false">
      <c r="A17" s="33"/>
      <c r="B17" s="36"/>
      <c r="C17" s="36"/>
      <c r="D17" s="36"/>
      <c r="E17" s="36"/>
      <c r="F17" s="36"/>
      <c r="G17" s="36"/>
      <c r="H17" s="36"/>
      <c r="I17" s="36"/>
      <c r="J17" s="36"/>
      <c r="K17" s="36"/>
      <c r="L17" s="36"/>
      <c r="M17" s="36"/>
      <c r="N17" s="37"/>
    </row>
    <row r="18" customFormat="false" ht="15" hidden="false" customHeight="false" outlineLevel="0" collapsed="false">
      <c r="A18" s="33"/>
      <c r="B18" s="36"/>
      <c r="C18" s="36"/>
      <c r="D18" s="36"/>
      <c r="E18" s="36"/>
      <c r="F18" s="36"/>
      <c r="G18" s="36"/>
      <c r="H18" s="36"/>
      <c r="I18" s="36"/>
      <c r="J18" s="36"/>
      <c r="K18" s="36"/>
      <c r="L18" s="36"/>
      <c r="M18" s="36"/>
      <c r="N18" s="37"/>
    </row>
    <row r="19" customFormat="false" ht="15" hidden="false" customHeight="false" outlineLevel="0" collapsed="false">
      <c r="A19" s="33"/>
      <c r="B19" s="34" t="s">
        <v>14</v>
      </c>
      <c r="C19" s="35" t="s">
        <v>136</v>
      </c>
      <c r="D19" s="36"/>
      <c r="E19" s="34" t="s">
        <v>14</v>
      </c>
      <c r="F19" s="35" t="s">
        <v>136</v>
      </c>
      <c r="G19" s="36"/>
      <c r="H19" s="34" t="s">
        <v>14</v>
      </c>
      <c r="I19" s="35" t="s">
        <v>136</v>
      </c>
      <c r="J19" s="36"/>
      <c r="K19" s="34" t="s">
        <v>14</v>
      </c>
      <c r="L19" s="35" t="s">
        <v>136</v>
      </c>
      <c r="M19" s="36"/>
      <c r="N19" s="37"/>
    </row>
    <row r="20" customFormat="false" ht="15" hidden="false" customHeight="false" outlineLevel="0" collapsed="false">
      <c r="A20" s="33"/>
      <c r="B20" s="38" t="s">
        <v>76</v>
      </c>
      <c r="C20" s="39" t="n">
        <v>49153.064516129</v>
      </c>
      <c r="D20" s="36"/>
      <c r="E20" s="38" t="s">
        <v>76</v>
      </c>
      <c r="F20" s="39" t="n">
        <v>43419.8333333333</v>
      </c>
      <c r="G20" s="36"/>
      <c r="H20" s="38" t="s">
        <v>76</v>
      </c>
      <c r="I20" s="39" t="n">
        <v>44416.7741935484</v>
      </c>
      <c r="J20" s="36"/>
      <c r="K20" s="38" t="s">
        <v>76</v>
      </c>
      <c r="L20" s="39" t="n">
        <v>44416.7741935484</v>
      </c>
      <c r="M20" s="36"/>
      <c r="N20" s="37"/>
    </row>
    <row r="21" customFormat="false" ht="15" hidden="false" customHeight="false" outlineLevel="0" collapsed="false">
      <c r="A21" s="33"/>
      <c r="B21" s="40" t="s">
        <v>33</v>
      </c>
      <c r="C21" s="41" t="n">
        <v>65772.9032258065</v>
      </c>
      <c r="D21" s="36"/>
      <c r="E21" s="40" t="s">
        <v>33</v>
      </c>
      <c r="F21" s="41" t="n">
        <v>57647.3333333333</v>
      </c>
      <c r="G21" s="36"/>
      <c r="H21" s="40" t="s">
        <v>33</v>
      </c>
      <c r="I21" s="41" t="n">
        <v>62295.1612903226</v>
      </c>
      <c r="J21" s="36"/>
      <c r="K21" s="40" t="s">
        <v>33</v>
      </c>
      <c r="L21" s="41" t="n">
        <v>62295.1612903226</v>
      </c>
      <c r="M21" s="36"/>
      <c r="N21" s="37"/>
    </row>
    <row r="22" customFormat="false" ht="15" hidden="false" customHeight="false" outlineLevel="0" collapsed="false">
      <c r="A22" s="33"/>
      <c r="B22" s="40" t="s">
        <v>47</v>
      </c>
      <c r="C22" s="41" t="n">
        <v>93835.4838709677</v>
      </c>
      <c r="D22" s="36"/>
      <c r="E22" s="40" t="s">
        <v>47</v>
      </c>
      <c r="F22" s="41" t="n">
        <v>77751.1333333333</v>
      </c>
      <c r="G22" s="36"/>
      <c r="H22" s="40" t="s">
        <v>47</v>
      </c>
      <c r="I22" s="41" t="n">
        <v>88684.9677419355</v>
      </c>
      <c r="J22" s="36"/>
      <c r="K22" s="40" t="s">
        <v>47</v>
      </c>
      <c r="L22" s="41" t="n">
        <v>88684.9677419355</v>
      </c>
      <c r="M22" s="36"/>
      <c r="N22" s="37"/>
    </row>
    <row r="23" customFormat="false" ht="15" hidden="false" customHeight="false" outlineLevel="0" collapsed="false">
      <c r="A23" s="33"/>
      <c r="B23" s="40" t="s">
        <v>21</v>
      </c>
      <c r="C23" s="41" t="n">
        <v>109898.516129032</v>
      </c>
      <c r="D23" s="36"/>
      <c r="E23" s="40" t="s">
        <v>21</v>
      </c>
      <c r="F23" s="41" t="n">
        <v>100841.333333333</v>
      </c>
      <c r="G23" s="36"/>
      <c r="H23" s="40" t="s">
        <v>21</v>
      </c>
      <c r="I23" s="41" t="n">
        <v>103878.64516129</v>
      </c>
      <c r="J23" s="36"/>
      <c r="K23" s="40" t="s">
        <v>21</v>
      </c>
      <c r="L23" s="41" t="n">
        <v>103878.64516129</v>
      </c>
      <c r="M23" s="36"/>
      <c r="N23" s="37"/>
    </row>
    <row r="24" customFormat="false" ht="15" hidden="false" customHeight="false" outlineLevel="0" collapsed="false">
      <c r="A24" s="33"/>
      <c r="B24" s="40" t="s">
        <v>43</v>
      </c>
      <c r="C24" s="41" t="n">
        <v>76844.5161290323</v>
      </c>
      <c r="D24" s="36"/>
      <c r="E24" s="40" t="s">
        <v>43</v>
      </c>
      <c r="F24" s="41" t="n">
        <v>69196.2</v>
      </c>
      <c r="G24" s="36"/>
      <c r="H24" s="40" t="s">
        <v>43</v>
      </c>
      <c r="I24" s="41" t="n">
        <v>67013.4193548387</v>
      </c>
      <c r="J24" s="36"/>
      <c r="K24" s="40" t="s">
        <v>43</v>
      </c>
      <c r="L24" s="41" t="n">
        <v>67013.4193548387</v>
      </c>
      <c r="M24" s="36"/>
      <c r="N24" s="37"/>
    </row>
    <row r="25" customFormat="false" ht="15" hidden="false" customHeight="false" outlineLevel="0" collapsed="false">
      <c r="A25" s="33"/>
      <c r="B25" s="40" t="s">
        <v>37</v>
      </c>
      <c r="C25" s="41" t="n">
        <v>118850.64516129</v>
      </c>
      <c r="D25" s="36"/>
      <c r="E25" s="40" t="s">
        <v>37</v>
      </c>
      <c r="F25" s="41" t="n">
        <v>110117</v>
      </c>
      <c r="G25" s="36"/>
      <c r="H25" s="40" t="s">
        <v>37</v>
      </c>
      <c r="I25" s="41" t="n">
        <v>111621.935483871</v>
      </c>
      <c r="J25" s="36"/>
      <c r="K25" s="40" t="s">
        <v>37</v>
      </c>
      <c r="L25" s="41" t="n">
        <v>111621.935483871</v>
      </c>
      <c r="M25" s="36"/>
      <c r="N25" s="37"/>
    </row>
    <row r="26" customFormat="false" ht="15" hidden="false" customHeight="false" outlineLevel="0" collapsed="false">
      <c r="A26" s="33"/>
      <c r="B26" s="40" t="s">
        <v>27</v>
      </c>
      <c r="C26" s="41" t="n">
        <v>229291.935483871</v>
      </c>
      <c r="D26" s="36"/>
      <c r="E26" s="40" t="s">
        <v>27</v>
      </c>
      <c r="F26" s="41" t="n">
        <v>206507</v>
      </c>
      <c r="G26" s="36"/>
      <c r="H26" s="40" t="s">
        <v>27</v>
      </c>
      <c r="I26" s="41" t="n">
        <v>190885.483870968</v>
      </c>
      <c r="J26" s="36"/>
      <c r="K26" s="40" t="s">
        <v>27</v>
      </c>
      <c r="L26" s="41" t="n">
        <v>190885.483870968</v>
      </c>
      <c r="M26" s="36"/>
      <c r="N26" s="37"/>
    </row>
    <row r="27" customFormat="false" ht="15" hidden="false" customHeight="false" outlineLevel="0" collapsed="false">
      <c r="A27" s="33"/>
      <c r="B27" s="40" t="s">
        <v>102</v>
      </c>
      <c r="C27" s="42" t="n">
        <v>28596.1290322581</v>
      </c>
      <c r="D27" s="36"/>
      <c r="E27" s="40" t="s">
        <v>102</v>
      </c>
      <c r="F27" s="42" t="n">
        <v>21106.6666666667</v>
      </c>
      <c r="G27" s="36"/>
      <c r="H27" s="40" t="s">
        <v>102</v>
      </c>
      <c r="I27" s="42" t="n">
        <v>23489.6774193548</v>
      </c>
      <c r="J27" s="36"/>
      <c r="K27" s="40" t="s">
        <v>102</v>
      </c>
      <c r="L27" s="42" t="n">
        <v>23489.6774193548</v>
      </c>
      <c r="M27" s="36"/>
      <c r="N27" s="37"/>
    </row>
    <row r="28" customFormat="false" ht="15" hidden="false" customHeight="false" outlineLevel="0" collapsed="false">
      <c r="A28" s="33"/>
      <c r="B28" s="43" t="s">
        <v>138</v>
      </c>
      <c r="C28" s="44" t="n">
        <v>772243.193548387</v>
      </c>
      <c r="D28" s="36"/>
      <c r="E28" s="43" t="s">
        <v>138</v>
      </c>
      <c r="F28" s="44" t="n">
        <v>686586.5</v>
      </c>
      <c r="G28" s="36"/>
      <c r="H28" s="43" t="s">
        <v>138</v>
      </c>
      <c r="I28" s="44" t="n">
        <v>692286.064516129</v>
      </c>
      <c r="J28" s="36"/>
      <c r="K28" s="43" t="s">
        <v>138</v>
      </c>
      <c r="L28" s="44" t="n">
        <v>692286.064516129</v>
      </c>
      <c r="M28" s="36"/>
      <c r="N28" s="37"/>
    </row>
    <row r="29" customFormat="false" ht="15" hidden="false" customHeight="false" outlineLevel="0" collapsed="false">
      <c r="A29" s="33"/>
      <c r="B29" s="36"/>
      <c r="C29" s="36"/>
      <c r="D29" s="36"/>
      <c r="E29" s="36"/>
      <c r="F29" s="36"/>
      <c r="G29" s="36"/>
      <c r="H29" s="36"/>
      <c r="I29" s="36"/>
      <c r="J29" s="36"/>
      <c r="K29" s="36"/>
      <c r="L29" s="36"/>
      <c r="M29" s="36"/>
      <c r="N29" s="37"/>
    </row>
    <row r="30" customFormat="false" ht="15" hidden="false" customHeight="false" outlineLevel="0" collapsed="false">
      <c r="A30" s="33"/>
      <c r="B30" s="36"/>
      <c r="C30" s="36"/>
      <c r="D30" s="36"/>
      <c r="E30" s="36"/>
      <c r="F30" s="36"/>
      <c r="G30" s="36"/>
      <c r="H30" s="36"/>
      <c r="I30" s="36"/>
      <c r="J30" s="36"/>
      <c r="K30" s="36"/>
      <c r="L30" s="36"/>
      <c r="M30" s="36"/>
      <c r="N30" s="37"/>
    </row>
    <row r="31" customFormat="false" ht="15" hidden="false" customHeight="false" outlineLevel="0" collapsed="false">
      <c r="A31" s="33"/>
      <c r="B31" s="36"/>
      <c r="C31" s="36"/>
      <c r="D31" s="36"/>
      <c r="E31" s="36"/>
      <c r="F31" s="36"/>
      <c r="G31" s="36"/>
      <c r="H31" s="36"/>
      <c r="I31" s="36"/>
      <c r="J31" s="36"/>
      <c r="K31" s="36"/>
      <c r="L31" s="36"/>
      <c r="M31" s="36"/>
      <c r="N31" s="37"/>
    </row>
    <row r="32" customFormat="false" ht="15" hidden="false" customHeight="false" outlineLevel="0" collapsed="false">
      <c r="A32" s="33"/>
      <c r="B32" s="36"/>
      <c r="C32" s="36"/>
      <c r="D32" s="36"/>
      <c r="E32" s="36"/>
      <c r="F32" s="36"/>
      <c r="G32" s="36"/>
      <c r="H32" s="36"/>
      <c r="I32" s="36"/>
      <c r="J32" s="36"/>
      <c r="K32" s="36"/>
      <c r="L32" s="36"/>
      <c r="M32" s="36"/>
      <c r="N32" s="37"/>
    </row>
    <row r="33" customFormat="false" ht="15" hidden="false" customHeight="false" outlineLevel="0" collapsed="false">
      <c r="A33" s="33"/>
      <c r="B33" s="36"/>
      <c r="C33" s="36"/>
      <c r="D33" s="36"/>
      <c r="E33" s="36"/>
      <c r="F33" s="36"/>
      <c r="G33" s="36"/>
      <c r="H33" s="36"/>
      <c r="I33" s="36"/>
      <c r="J33" s="36"/>
      <c r="K33" s="36"/>
      <c r="L33" s="36"/>
      <c r="M33" s="36"/>
      <c r="N33" s="37"/>
    </row>
    <row r="34" customFormat="false" ht="15" hidden="false" customHeight="false" outlineLevel="0" collapsed="false">
      <c r="A34" s="33"/>
      <c r="B34" s="36"/>
      <c r="C34" s="36"/>
      <c r="D34" s="36"/>
      <c r="E34" s="36"/>
      <c r="F34" s="36"/>
      <c r="G34" s="36"/>
      <c r="H34" s="36"/>
      <c r="I34" s="36"/>
      <c r="J34" s="36"/>
      <c r="K34" s="36"/>
      <c r="L34" s="36"/>
      <c r="M34" s="36"/>
      <c r="N34" s="37"/>
    </row>
    <row r="35" customFormat="false" ht="15" hidden="false" customHeight="false" outlineLevel="0" collapsed="false">
      <c r="A35" s="33"/>
      <c r="B35" s="36"/>
      <c r="C35" s="36"/>
      <c r="D35" s="36"/>
      <c r="E35" s="36"/>
      <c r="F35" s="36"/>
      <c r="G35" s="36"/>
      <c r="H35" s="36"/>
      <c r="I35" s="36"/>
      <c r="J35" s="36"/>
      <c r="K35" s="36"/>
      <c r="L35" s="36"/>
      <c r="M35" s="36"/>
      <c r="N35" s="37"/>
    </row>
    <row r="36" customFormat="false" ht="15" hidden="false" customHeight="false" outlineLevel="0" collapsed="false">
      <c r="A36" s="33"/>
      <c r="B36" s="36"/>
      <c r="C36" s="36"/>
      <c r="D36" s="36"/>
      <c r="E36" s="36"/>
      <c r="F36" s="36"/>
      <c r="G36" s="36"/>
      <c r="H36" s="36"/>
      <c r="I36" s="36"/>
      <c r="J36" s="36"/>
      <c r="K36" s="36"/>
      <c r="L36" s="36"/>
      <c r="M36" s="36"/>
      <c r="N36" s="37"/>
    </row>
    <row r="37" customFormat="false" ht="15" hidden="false" customHeight="false" outlineLevel="0" collapsed="false">
      <c r="A37" s="33"/>
      <c r="B37" s="36"/>
      <c r="C37" s="36"/>
      <c r="D37" s="36"/>
      <c r="E37" s="36"/>
      <c r="F37" s="36"/>
      <c r="G37" s="36"/>
      <c r="H37" s="36"/>
      <c r="I37" s="36"/>
      <c r="J37" s="36"/>
      <c r="K37" s="36"/>
      <c r="L37" s="36"/>
      <c r="M37" s="36"/>
      <c r="N37" s="37"/>
    </row>
    <row r="38" customFormat="false" ht="15" hidden="false" customHeight="false" outlineLevel="0" collapsed="false">
      <c r="A38" s="33"/>
      <c r="B38" s="36"/>
      <c r="C38" s="36"/>
      <c r="D38" s="36"/>
      <c r="E38" s="36"/>
      <c r="F38" s="36"/>
      <c r="G38" s="36"/>
      <c r="H38" s="36"/>
      <c r="I38" s="36"/>
      <c r="J38" s="36"/>
      <c r="K38" s="36"/>
      <c r="L38" s="36"/>
      <c r="M38" s="36"/>
      <c r="N38" s="37"/>
    </row>
    <row r="39" customFormat="false" ht="15" hidden="false" customHeight="false" outlineLevel="0" collapsed="false">
      <c r="A39" s="33"/>
      <c r="B39" s="34" t="s">
        <v>14</v>
      </c>
      <c r="C39" s="35" t="s">
        <v>136</v>
      </c>
      <c r="D39" s="36"/>
      <c r="E39" s="34" t="s">
        <v>14</v>
      </c>
      <c r="F39" s="35" t="s">
        <v>136</v>
      </c>
      <c r="G39" s="36"/>
      <c r="H39" s="34" t="s">
        <v>14</v>
      </c>
      <c r="I39" s="35" t="s">
        <v>136</v>
      </c>
      <c r="J39" s="36"/>
      <c r="K39" s="34" t="s">
        <v>14</v>
      </c>
      <c r="L39" s="35" t="s">
        <v>136</v>
      </c>
      <c r="M39" s="36"/>
      <c r="N39" s="37"/>
    </row>
    <row r="40" customFormat="false" ht="15" hidden="false" customHeight="false" outlineLevel="0" collapsed="false">
      <c r="A40" s="33"/>
      <c r="B40" s="38" t="s">
        <v>76</v>
      </c>
      <c r="C40" s="39" t="n">
        <v>52794.0322580645</v>
      </c>
      <c r="D40" s="36"/>
      <c r="E40" s="38" t="s">
        <v>76</v>
      </c>
      <c r="F40" s="39" t="n">
        <v>47628.7096774194</v>
      </c>
      <c r="G40" s="36"/>
      <c r="H40" s="38" t="s">
        <v>76</v>
      </c>
      <c r="I40" s="39" t="n">
        <v>48314</v>
      </c>
      <c r="J40" s="36"/>
      <c r="K40" s="38" t="s">
        <v>76</v>
      </c>
      <c r="L40" s="39" t="n">
        <v>48057.7419354839</v>
      </c>
      <c r="M40" s="36"/>
      <c r="N40" s="37"/>
    </row>
    <row r="41" customFormat="false" ht="15" hidden="false" customHeight="false" outlineLevel="0" collapsed="false">
      <c r="A41" s="33"/>
      <c r="B41" s="40" t="s">
        <v>33</v>
      </c>
      <c r="C41" s="41" t="n">
        <v>61406.7741935484</v>
      </c>
      <c r="D41" s="36"/>
      <c r="E41" s="40" t="s">
        <v>33</v>
      </c>
      <c r="F41" s="41" t="n">
        <v>77963.8709677419</v>
      </c>
      <c r="G41" s="36"/>
      <c r="H41" s="40" t="s">
        <v>33</v>
      </c>
      <c r="I41" s="41" t="n">
        <v>59946.3333333333</v>
      </c>
      <c r="J41" s="36"/>
      <c r="K41" s="40" t="s">
        <v>33</v>
      </c>
      <c r="L41" s="41" t="n">
        <v>76217.4193548387</v>
      </c>
      <c r="M41" s="36"/>
      <c r="N41" s="37"/>
    </row>
    <row r="42" customFormat="false" ht="15" hidden="false" customHeight="false" outlineLevel="0" collapsed="false">
      <c r="A42" s="33"/>
      <c r="B42" s="40" t="s">
        <v>47</v>
      </c>
      <c r="C42" s="41" t="n">
        <v>76938.1935483871</v>
      </c>
      <c r="D42" s="36"/>
      <c r="E42" s="40" t="s">
        <v>47</v>
      </c>
      <c r="F42" s="41" t="n">
        <v>98204.9677419355</v>
      </c>
      <c r="G42" s="36"/>
      <c r="H42" s="40" t="s">
        <v>47</v>
      </c>
      <c r="I42" s="41" t="n">
        <v>91328.4</v>
      </c>
      <c r="J42" s="36"/>
      <c r="K42" s="40" t="s">
        <v>47</v>
      </c>
      <c r="L42" s="41" t="n">
        <v>88879.7419354839</v>
      </c>
      <c r="M42" s="36"/>
      <c r="N42" s="37"/>
    </row>
    <row r="43" customFormat="false" ht="15" hidden="false" customHeight="false" outlineLevel="0" collapsed="false">
      <c r="A43" s="33"/>
      <c r="B43" s="40" t="s">
        <v>21</v>
      </c>
      <c r="C43" s="41" t="n">
        <v>101485.290322581</v>
      </c>
      <c r="D43" s="36"/>
      <c r="E43" s="40" t="s">
        <v>21</v>
      </c>
      <c r="F43" s="41" t="n">
        <v>104130.709677419</v>
      </c>
      <c r="G43" s="36"/>
      <c r="H43" s="40" t="s">
        <v>21</v>
      </c>
      <c r="I43" s="41" t="n">
        <v>108932.466666667</v>
      </c>
      <c r="J43" s="36"/>
      <c r="K43" s="40" t="s">
        <v>21</v>
      </c>
      <c r="L43" s="41" t="n">
        <v>103005.419354839</v>
      </c>
      <c r="M43" s="36"/>
      <c r="N43" s="37"/>
    </row>
    <row r="44" customFormat="false" ht="15" hidden="false" customHeight="false" outlineLevel="0" collapsed="false">
      <c r="A44" s="33"/>
      <c r="B44" s="40" t="s">
        <v>43</v>
      </c>
      <c r="C44" s="41" t="n">
        <v>70767.5483870968</v>
      </c>
      <c r="D44" s="36"/>
      <c r="E44" s="40" t="s">
        <v>43</v>
      </c>
      <c r="F44" s="41" t="n">
        <v>68532.8387096774</v>
      </c>
      <c r="G44" s="36"/>
      <c r="H44" s="40" t="s">
        <v>43</v>
      </c>
      <c r="I44" s="41" t="n">
        <v>65903.0666666667</v>
      </c>
      <c r="J44" s="36"/>
      <c r="K44" s="40" t="s">
        <v>43</v>
      </c>
      <c r="L44" s="41" t="n">
        <v>69011.2258064516</v>
      </c>
      <c r="M44" s="36"/>
      <c r="N44" s="37"/>
    </row>
    <row r="45" customFormat="false" ht="15" hidden="false" customHeight="false" outlineLevel="0" collapsed="false">
      <c r="A45" s="33"/>
      <c r="B45" s="40" t="s">
        <v>37</v>
      </c>
      <c r="C45" s="41" t="n">
        <v>124944.193548387</v>
      </c>
      <c r="D45" s="36"/>
      <c r="E45" s="40" t="s">
        <v>37</v>
      </c>
      <c r="F45" s="41" t="n">
        <v>129439.35483871</v>
      </c>
      <c r="G45" s="36"/>
      <c r="H45" s="40" t="s">
        <v>37</v>
      </c>
      <c r="I45" s="41" t="n">
        <v>128699</v>
      </c>
      <c r="J45" s="36"/>
      <c r="K45" s="40" t="s">
        <v>37</v>
      </c>
      <c r="L45" s="41" t="n">
        <v>113250.64516129</v>
      </c>
      <c r="M45" s="36"/>
      <c r="N45" s="37"/>
    </row>
    <row r="46" customFormat="false" ht="15" hidden="false" customHeight="false" outlineLevel="0" collapsed="false">
      <c r="A46" s="33"/>
      <c r="B46" s="40" t="s">
        <v>27</v>
      </c>
      <c r="C46" s="41" t="n">
        <v>207326.774193548</v>
      </c>
      <c r="D46" s="36"/>
      <c r="E46" s="40" t="s">
        <v>27</v>
      </c>
      <c r="F46" s="41" t="n">
        <v>200952.258064516</v>
      </c>
      <c r="G46" s="36"/>
      <c r="H46" s="40" t="s">
        <v>27</v>
      </c>
      <c r="I46" s="41" t="n">
        <v>221721</v>
      </c>
      <c r="J46" s="36"/>
      <c r="K46" s="40" t="s">
        <v>27</v>
      </c>
      <c r="L46" s="41" t="n">
        <v>199488.709677419</v>
      </c>
      <c r="M46" s="36"/>
      <c r="N46" s="37"/>
    </row>
    <row r="47" customFormat="false" ht="15" hidden="false" customHeight="false" outlineLevel="0" collapsed="false">
      <c r="A47" s="33"/>
      <c r="B47" s="40" t="s">
        <v>102</v>
      </c>
      <c r="C47" s="42" t="n">
        <v>21447.0967741936</v>
      </c>
      <c r="D47" s="36"/>
      <c r="E47" s="40" t="s">
        <v>102</v>
      </c>
      <c r="F47" s="42" t="n">
        <v>21447.0967741936</v>
      </c>
      <c r="G47" s="36"/>
      <c r="H47" s="40" t="s">
        <v>102</v>
      </c>
      <c r="I47" s="42" t="n">
        <v>28494</v>
      </c>
      <c r="J47" s="36"/>
      <c r="K47" s="40" t="s">
        <v>102</v>
      </c>
      <c r="L47" s="42" t="n">
        <v>27574.8387096774</v>
      </c>
      <c r="M47" s="36"/>
      <c r="N47" s="37"/>
    </row>
    <row r="48" customFormat="false" ht="15" hidden="false" customHeight="false" outlineLevel="0" collapsed="false">
      <c r="A48" s="33"/>
      <c r="B48" s="43" t="s">
        <v>138</v>
      </c>
      <c r="C48" s="44" t="n">
        <v>717109.903225806</v>
      </c>
      <c r="D48" s="36"/>
      <c r="E48" s="43" t="s">
        <v>138</v>
      </c>
      <c r="F48" s="44" t="n">
        <v>748299.806451613</v>
      </c>
      <c r="G48" s="36"/>
      <c r="H48" s="43" t="s">
        <v>138</v>
      </c>
      <c r="I48" s="44" t="n">
        <v>753338.266666667</v>
      </c>
      <c r="J48" s="36"/>
      <c r="K48" s="43" t="s">
        <v>138</v>
      </c>
      <c r="L48" s="44" t="n">
        <v>725485.741935484</v>
      </c>
      <c r="M48" s="36"/>
      <c r="N48" s="37"/>
    </row>
    <row r="49" customFormat="false" ht="15" hidden="false" customHeight="false" outlineLevel="0" collapsed="false">
      <c r="A49" s="33"/>
      <c r="B49" s="36"/>
      <c r="C49" s="36"/>
      <c r="D49" s="36"/>
      <c r="E49" s="36"/>
      <c r="F49" s="36"/>
      <c r="G49" s="36"/>
      <c r="H49" s="36"/>
      <c r="I49" s="36"/>
      <c r="J49" s="36"/>
      <c r="K49" s="36"/>
      <c r="L49" s="36"/>
      <c r="M49" s="36"/>
      <c r="N49" s="37"/>
    </row>
    <row r="50" customFormat="false" ht="15" hidden="false" customHeight="false" outlineLevel="0" collapsed="false">
      <c r="A50" s="33"/>
      <c r="B50" s="36"/>
      <c r="C50" s="36"/>
      <c r="D50" s="36"/>
      <c r="E50" s="36"/>
      <c r="F50" s="36"/>
      <c r="G50" s="36"/>
      <c r="H50" s="36"/>
      <c r="I50" s="36"/>
      <c r="J50" s="36"/>
      <c r="K50" s="36"/>
      <c r="L50" s="36"/>
      <c r="M50" s="36"/>
      <c r="N50" s="37"/>
    </row>
    <row r="51" customFormat="false" ht="15" hidden="false" customHeight="false" outlineLevel="0" collapsed="false">
      <c r="A51" s="33"/>
      <c r="B51" s="36"/>
      <c r="C51" s="36"/>
      <c r="D51" s="36"/>
      <c r="E51" s="36"/>
      <c r="F51" s="36"/>
      <c r="G51" s="36"/>
      <c r="H51" s="36"/>
      <c r="I51" s="36"/>
      <c r="J51" s="36"/>
      <c r="K51" s="36"/>
      <c r="L51" s="36"/>
      <c r="M51" s="36"/>
      <c r="N51" s="37"/>
    </row>
    <row r="52" customFormat="false" ht="15" hidden="false" customHeight="false" outlineLevel="0" collapsed="false">
      <c r="A52" s="33"/>
      <c r="B52" s="36"/>
      <c r="C52" s="36"/>
      <c r="D52" s="36"/>
      <c r="E52" s="36"/>
      <c r="F52" s="36"/>
      <c r="G52" s="36"/>
      <c r="H52" s="36"/>
      <c r="I52" s="36"/>
      <c r="J52" s="36"/>
      <c r="K52" s="36"/>
      <c r="L52" s="36"/>
      <c r="M52" s="36"/>
      <c r="N52" s="37"/>
    </row>
    <row r="53" customFormat="false" ht="15" hidden="false" customHeight="false" outlineLevel="0" collapsed="false">
      <c r="A53" s="33"/>
      <c r="B53" s="36"/>
      <c r="C53" s="36"/>
      <c r="D53" s="36"/>
      <c r="E53" s="36"/>
      <c r="F53" s="36"/>
      <c r="G53" s="36"/>
      <c r="H53" s="36"/>
      <c r="I53" s="36"/>
      <c r="J53" s="36"/>
      <c r="K53" s="36"/>
      <c r="L53" s="36"/>
      <c r="M53" s="36"/>
      <c r="N53" s="37"/>
    </row>
    <row r="54" customFormat="false" ht="15" hidden="false" customHeight="false" outlineLevel="0" collapsed="false">
      <c r="A54" s="33"/>
      <c r="B54" s="36"/>
      <c r="C54" s="36"/>
      <c r="D54" s="36"/>
      <c r="E54" s="36"/>
      <c r="F54" s="36"/>
      <c r="G54" s="36"/>
      <c r="H54" s="36"/>
      <c r="I54" s="36"/>
      <c r="J54" s="36"/>
      <c r="K54" s="36"/>
      <c r="L54" s="36"/>
      <c r="M54" s="36"/>
      <c r="N54" s="37"/>
    </row>
    <row r="55" customFormat="false" ht="33" hidden="false" customHeight="true" outlineLevel="0" collapsed="false">
      <c r="A55" s="45"/>
      <c r="B55" s="46"/>
      <c r="C55" s="46"/>
      <c r="D55" s="46"/>
      <c r="E55" s="46"/>
      <c r="F55" s="46"/>
      <c r="G55" s="46"/>
      <c r="H55" s="46"/>
      <c r="I55" s="46"/>
      <c r="J55" s="46"/>
      <c r="K55" s="46"/>
      <c r="L55" s="46"/>
      <c r="M55" s="46"/>
      <c r="N55" s="47"/>
    </row>
    <row r="56" customFormat="false" ht="42.75" hidden="false" customHeight="true" outlineLevel="0" collapsed="false">
      <c r="A56" s="48" t="s">
        <v>139</v>
      </c>
      <c r="B56" s="48"/>
      <c r="C56" s="48"/>
      <c r="D56" s="48"/>
      <c r="E56" s="48"/>
      <c r="F56" s="48"/>
      <c r="G56" s="48"/>
      <c r="H56" s="48"/>
      <c r="I56" s="48"/>
      <c r="J56" s="48"/>
      <c r="K56" s="48"/>
      <c r="L56" s="48"/>
      <c r="M56" s="48"/>
      <c r="N56" s="48"/>
    </row>
    <row r="57" customFormat="false" ht="15" hidden="false" customHeight="false" outlineLevel="0" collapsed="false">
      <c r="A57" s="49"/>
      <c r="B57" s="50"/>
      <c r="C57" s="50"/>
      <c r="D57" s="50"/>
      <c r="E57" s="50"/>
      <c r="F57" s="50"/>
      <c r="G57" s="50"/>
      <c r="H57" s="50"/>
      <c r="I57" s="50"/>
      <c r="J57" s="50"/>
      <c r="K57" s="50"/>
      <c r="L57" s="50"/>
      <c r="M57" s="50"/>
      <c r="N57" s="51"/>
    </row>
    <row r="58" customFormat="false" ht="15" hidden="false" customHeight="false" outlineLevel="0" collapsed="false">
      <c r="A58" s="49"/>
      <c r="B58" s="50"/>
      <c r="C58" s="50"/>
      <c r="D58" s="50"/>
      <c r="E58" s="50"/>
      <c r="F58" s="50"/>
      <c r="G58" s="50"/>
      <c r="H58" s="50"/>
      <c r="I58" s="50"/>
      <c r="J58" s="50"/>
      <c r="K58" s="50"/>
      <c r="L58" s="50"/>
      <c r="M58" s="50"/>
      <c r="N58" s="51"/>
    </row>
    <row r="59" customFormat="false" ht="15" hidden="false" customHeight="false" outlineLevel="0" collapsed="false">
      <c r="A59" s="49"/>
      <c r="B59" s="50"/>
      <c r="C59" s="50"/>
      <c r="D59" s="50"/>
      <c r="E59" s="50"/>
      <c r="F59" s="50"/>
      <c r="G59" s="50"/>
      <c r="H59" s="50"/>
      <c r="I59" s="50"/>
      <c r="J59" s="50"/>
      <c r="K59" s="50"/>
      <c r="L59" s="50"/>
      <c r="M59" s="50"/>
      <c r="N59" s="51"/>
    </row>
    <row r="60" customFormat="false" ht="15" hidden="false" customHeight="false" outlineLevel="0" collapsed="false">
      <c r="A60" s="49"/>
      <c r="B60" s="50"/>
      <c r="C60" s="50"/>
      <c r="D60" s="50"/>
      <c r="E60" s="50"/>
      <c r="F60" s="50"/>
      <c r="G60" s="50"/>
      <c r="H60" s="50"/>
      <c r="I60" s="50"/>
      <c r="J60" s="50"/>
      <c r="K60" s="50"/>
      <c r="L60" s="50"/>
      <c r="M60" s="50"/>
      <c r="N60" s="51"/>
    </row>
    <row r="61" customFormat="false" ht="15" hidden="false" customHeight="false" outlineLevel="0" collapsed="false">
      <c r="A61" s="49"/>
      <c r="B61" s="50"/>
      <c r="C61" s="50"/>
      <c r="D61" s="50"/>
      <c r="E61" s="50"/>
      <c r="F61" s="50"/>
      <c r="G61" s="50"/>
      <c r="H61" s="50"/>
      <c r="I61" s="50"/>
      <c r="J61" s="50"/>
      <c r="K61" s="50"/>
      <c r="L61" s="50"/>
      <c r="M61" s="50"/>
      <c r="N61" s="51"/>
    </row>
    <row r="62" customFormat="false" ht="15" hidden="false" customHeight="false" outlineLevel="0" collapsed="false">
      <c r="A62" s="49"/>
      <c r="B62" s="50"/>
      <c r="C62" s="50"/>
      <c r="D62" s="50"/>
      <c r="E62" s="50"/>
      <c r="F62" s="50"/>
      <c r="G62" s="50"/>
      <c r="H62" s="50"/>
      <c r="I62" s="50"/>
      <c r="J62" s="50"/>
      <c r="K62" s="50"/>
      <c r="L62" s="50"/>
      <c r="M62" s="50"/>
      <c r="N62" s="51"/>
    </row>
    <row r="63" customFormat="false" ht="15" hidden="false" customHeight="false" outlineLevel="0" collapsed="false">
      <c r="A63" s="49"/>
      <c r="B63" s="50"/>
      <c r="C63" s="50"/>
      <c r="D63" s="50"/>
      <c r="E63" s="50"/>
      <c r="F63" s="50"/>
      <c r="G63" s="50"/>
      <c r="H63" s="50"/>
      <c r="I63" s="50"/>
      <c r="J63" s="50"/>
      <c r="K63" s="50"/>
      <c r="L63" s="50"/>
      <c r="M63" s="50"/>
      <c r="N63" s="51"/>
    </row>
    <row r="64" customFormat="false" ht="15" hidden="false" customHeight="false" outlineLevel="0" collapsed="false">
      <c r="A64" s="49"/>
      <c r="B64" s="50"/>
      <c r="C64" s="50"/>
      <c r="D64" s="50"/>
      <c r="E64" s="50"/>
      <c r="F64" s="50"/>
      <c r="G64" s="50"/>
      <c r="H64" s="50"/>
      <c r="I64" s="50"/>
      <c r="J64" s="50"/>
      <c r="K64" s="50"/>
      <c r="L64" s="50"/>
      <c r="M64" s="50"/>
      <c r="N64" s="51"/>
    </row>
    <row r="65" customFormat="false" ht="15" hidden="false" customHeight="false" outlineLevel="0" collapsed="false">
      <c r="A65" s="49"/>
      <c r="B65" s="50"/>
      <c r="C65" s="50"/>
      <c r="D65" s="50"/>
      <c r="E65" s="50"/>
      <c r="F65" s="50"/>
      <c r="G65" s="50"/>
      <c r="H65" s="50"/>
      <c r="I65" s="50"/>
      <c r="J65" s="50"/>
      <c r="K65" s="50"/>
      <c r="L65" s="50"/>
      <c r="M65" s="50"/>
      <c r="N65" s="51"/>
    </row>
    <row r="66" customFormat="false" ht="15" hidden="false" customHeight="false" outlineLevel="0" collapsed="false">
      <c r="A66" s="49"/>
      <c r="B66" s="50"/>
      <c r="C66" s="50"/>
      <c r="D66" s="50"/>
      <c r="E66" s="50"/>
      <c r="F66" s="50"/>
      <c r="G66" s="50"/>
      <c r="H66" s="50"/>
      <c r="I66" s="50"/>
      <c r="J66" s="50"/>
      <c r="K66" s="50"/>
      <c r="L66" s="50"/>
      <c r="M66" s="50"/>
      <c r="N66" s="51"/>
    </row>
    <row r="67" customFormat="false" ht="15" hidden="false" customHeight="false" outlineLevel="0" collapsed="false">
      <c r="A67" s="49"/>
      <c r="B67" s="50"/>
      <c r="C67" s="50"/>
      <c r="D67" s="50"/>
      <c r="E67" s="50"/>
      <c r="F67" s="50"/>
      <c r="G67" s="50"/>
      <c r="H67" s="50"/>
      <c r="I67" s="50"/>
      <c r="J67" s="50"/>
      <c r="K67" s="50"/>
      <c r="L67" s="50"/>
      <c r="M67" s="50"/>
      <c r="N67" s="51"/>
    </row>
    <row r="68" customFormat="false" ht="15" hidden="false" customHeight="false" outlineLevel="0" collapsed="false">
      <c r="A68" s="49"/>
      <c r="B68" s="50"/>
      <c r="C68" s="50"/>
      <c r="D68" s="50"/>
      <c r="E68" s="50"/>
      <c r="F68" s="50"/>
      <c r="G68" s="50"/>
      <c r="H68" s="50"/>
      <c r="I68" s="50"/>
      <c r="J68" s="50"/>
      <c r="K68" s="50"/>
      <c r="L68" s="50"/>
      <c r="M68" s="50"/>
      <c r="N68" s="51"/>
    </row>
    <row r="69" customFormat="false" ht="30" hidden="false" customHeight="true" outlineLevel="0" collapsed="false">
      <c r="A69" s="52"/>
      <c r="B69" s="53"/>
      <c r="C69" s="53"/>
      <c r="D69" s="53"/>
      <c r="E69" s="53"/>
      <c r="F69" s="53"/>
      <c r="G69" s="53"/>
      <c r="H69" s="53"/>
      <c r="I69" s="53"/>
      <c r="J69" s="53"/>
      <c r="K69" s="53"/>
      <c r="L69" s="53"/>
      <c r="M69" s="53"/>
      <c r="N69" s="54"/>
    </row>
    <row r="70" customFormat="false" ht="15" hidden="false" customHeight="false" outlineLevel="0" collapsed="false">
      <c r="A70" s="55"/>
    </row>
  </sheetData>
  <mergeCells count="2">
    <mergeCell ref="A1:N1"/>
    <mergeCell ref="A56:N56"/>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29"/>
  <sheetViews>
    <sheetView showFormulas="false" showGridLines="true" showRowColHeaders="true" showZeros="true" rightToLeft="false" tabSelected="false" showOutlineSymbols="true" defaultGridColor="true" view="normal" topLeftCell="A1" colorId="64" zoomScale="70" zoomScaleNormal="70" zoomScalePageLayoutView="100" workbookViewId="0">
      <selection pane="topLeft" activeCell="K31" activeCellId="0" sqref="K31"/>
    </sheetView>
  </sheetViews>
  <sheetFormatPr defaultColWidth="8.6796875" defaultRowHeight="15" zeroHeight="false" outlineLevelRow="0" outlineLevelCol="0"/>
  <cols>
    <col collapsed="false" customWidth="true" hidden="false" outlineLevel="0" max="1" min="1" style="0" width="6.85"/>
    <col collapsed="false" customWidth="true" hidden="false" outlineLevel="0" max="2" min="2" style="0" width="10.42"/>
    <col collapsed="false" customWidth="true" hidden="false" outlineLevel="0" max="3" min="3" style="0" width="15.71"/>
    <col collapsed="false" customWidth="true" hidden="false" outlineLevel="0" max="4" min="4" style="0" width="14.29"/>
    <col collapsed="false" customWidth="true" hidden="false" outlineLevel="0" max="5" min="5" style="0" width="11.57"/>
    <col collapsed="false" customWidth="true" hidden="false" outlineLevel="0" max="7" min="6" style="0" width="11.71"/>
    <col collapsed="false" customWidth="true" hidden="false" outlineLevel="0" max="8" min="8" style="0" width="16.71"/>
    <col collapsed="false" customWidth="true" hidden="false" outlineLevel="0" max="9" min="9" style="0" width="10.42"/>
    <col collapsed="false" customWidth="true" hidden="false" outlineLevel="0" max="10" min="10" style="0" width="12.29"/>
    <col collapsed="false" customWidth="true" hidden="false" outlineLevel="0" max="11" min="11" style="1" width="26.29"/>
    <col collapsed="false" customWidth="true" hidden="false" outlineLevel="0" max="12" min="12" style="1" width="12.15"/>
    <col collapsed="false" customWidth="true" hidden="false" outlineLevel="0" max="13" min="13" style="1" width="24"/>
    <col collapsed="false" customWidth="true" hidden="false" outlineLevel="0" max="14" min="14" style="1" width="23.71"/>
    <col collapsed="false" customWidth="true" hidden="false" outlineLevel="0" max="15" min="15" style="1" width="27"/>
    <col collapsed="false" customWidth="true" hidden="false" outlineLevel="0" max="16" min="16" style="1" width="14.57"/>
    <col collapsed="false" customWidth="true" hidden="false" outlineLevel="0" max="17" min="17" style="1" width="18.86"/>
    <col collapsed="false" customWidth="true" hidden="false" outlineLevel="0" max="18" min="18" style="1" width="11.57"/>
  </cols>
  <sheetData>
    <row r="1" s="59" customFormat="true" ht="22.05" hidden="false" customHeight="false" outlineLevel="0" collapsed="false">
      <c r="A1" s="56" t="s">
        <v>140</v>
      </c>
      <c r="B1" s="56"/>
      <c r="C1" s="56"/>
      <c r="D1" s="56"/>
      <c r="E1" s="56"/>
      <c r="F1" s="56"/>
      <c r="G1" s="56"/>
      <c r="H1" s="57" t="s">
        <v>141</v>
      </c>
      <c r="I1" s="57" t="n">
        <v>2023</v>
      </c>
      <c r="J1" s="57"/>
      <c r="K1" s="58" t="s">
        <v>142</v>
      </c>
      <c r="L1" s="58"/>
      <c r="M1" s="58"/>
      <c r="N1" s="58"/>
      <c r="O1" s="58"/>
      <c r="P1" s="58"/>
      <c r="Q1" s="58"/>
      <c r="R1" s="58"/>
    </row>
    <row r="2" s="59" customFormat="true" ht="23.85" hidden="false" customHeight="false" outlineLevel="0" collapsed="false">
      <c r="A2" s="56" t="s">
        <v>143</v>
      </c>
      <c r="B2" s="56"/>
      <c r="C2" s="56"/>
      <c r="D2" s="56"/>
      <c r="E2" s="56"/>
      <c r="F2" s="60" t="n">
        <f aca="false">IF(OR(H1="January", H1="March", H1="May", H1="July", H1="August", H1="October", H1="December"), 31,IF(H1="February",IF(AND(H1="February", OR(MOD(I1,4)=0, AND(MOD(I1,100)&lt;&gt;0, MOD(I1,400)=0))), 29, 28),30))</f>
        <v>31</v>
      </c>
      <c r="G2" s="60"/>
      <c r="H2" s="61" t="s">
        <v>144</v>
      </c>
      <c r="I2" s="60" t="n">
        <v>2</v>
      </c>
      <c r="J2" s="60"/>
      <c r="K2" s="58"/>
      <c r="L2" s="58"/>
      <c r="M2" s="58"/>
      <c r="N2" s="58"/>
      <c r="O2" s="58"/>
      <c r="P2" s="58"/>
      <c r="Q2" s="58"/>
      <c r="R2" s="58"/>
    </row>
    <row r="3" customFormat="false" ht="35.05" hidden="false" customHeight="false" outlineLevel="0" collapsed="false">
      <c r="A3" s="62" t="str">
        <f aca="false">'Employee Details'!A3</f>
        <v>Sr. No.</v>
      </c>
      <c r="B3" s="62" t="str">
        <f aca="false">'Employee Details'!B3</f>
        <v>Emp. Code</v>
      </c>
      <c r="C3" s="62" t="str">
        <f aca="false">'Employee Details'!C3</f>
        <v>Employee Name</v>
      </c>
      <c r="D3" s="62" t="str">
        <f aca="false">'Employee Details'!D3</f>
        <v>Date of Joining</v>
      </c>
      <c r="E3" s="62" t="str">
        <f aca="false">'Employee Details'!E3</f>
        <v>Designation</v>
      </c>
      <c r="F3" s="62" t="str">
        <f aca="false">'Employee Details'!F3</f>
        <v>Department</v>
      </c>
      <c r="G3" s="62" t="str">
        <f aca="false">'Employee Details'!G3</f>
        <v>City</v>
      </c>
      <c r="H3" s="62" t="str">
        <f aca="false">'Employee Details'!H3</f>
        <v>State</v>
      </c>
      <c r="I3" s="62" t="str">
        <f aca="false">'Employee Details'!I3</f>
        <v>Gender</v>
      </c>
      <c r="J3" s="63" t="s">
        <v>145</v>
      </c>
      <c r="K3" s="64" t="s">
        <v>146</v>
      </c>
      <c r="L3" s="64" t="s">
        <v>147</v>
      </c>
      <c r="M3" s="64" t="s">
        <v>148</v>
      </c>
      <c r="N3" s="64" t="s">
        <v>149</v>
      </c>
      <c r="O3" s="64" t="s">
        <v>150</v>
      </c>
      <c r="P3" s="64" t="s">
        <v>151</v>
      </c>
      <c r="Q3" s="64" t="s">
        <v>152</v>
      </c>
      <c r="R3" s="64" t="s">
        <v>153</v>
      </c>
    </row>
    <row r="4" customFormat="false" ht="15" hidden="false" customHeight="false" outlineLevel="0" collapsed="false">
      <c r="A4" s="65" t="n">
        <f aca="false">'Employee Details'!A4</f>
        <v>1</v>
      </c>
      <c r="B4" s="65" t="str">
        <f aca="false">'Employee Details'!B4</f>
        <v>MW01</v>
      </c>
      <c r="C4" s="65" t="str">
        <f aca="false">'Employee Details'!C4</f>
        <v>Astha Puri</v>
      </c>
      <c r="D4" s="65" t="n">
        <f aca="false">'Employee Details'!D4</f>
        <v>41255</v>
      </c>
      <c r="E4" s="65" t="str">
        <f aca="false">'Employee Details'!E4</f>
        <v>Developer</v>
      </c>
      <c r="F4" s="65" t="str">
        <f aca="false">'Employee Details'!F4</f>
        <v>HR</v>
      </c>
      <c r="G4" s="65" t="str">
        <f aca="false">'Employee Details'!G4</f>
        <v>Udupi</v>
      </c>
      <c r="H4" s="65" t="str">
        <f aca="false">'Employee Details'!H4</f>
        <v> Karnataka</v>
      </c>
      <c r="I4" s="65" t="str">
        <f aca="false">'Employee Details'!I4</f>
        <v>Female</v>
      </c>
      <c r="J4" s="66" t="n">
        <f aca="false">IF($I$2&gt;K4,R4,(R4/$F$2)*($F$2-(K4-$I$2)))</f>
        <v>26895.1612903226</v>
      </c>
      <c r="K4" s="67" t="n">
        <f aca="false">RANDBETWEEN(0,10)</f>
        <v>10</v>
      </c>
      <c r="L4" s="67" t="n">
        <v>25000</v>
      </c>
      <c r="M4" s="67" t="n">
        <f aca="false">L4*0.15</f>
        <v>3750</v>
      </c>
      <c r="N4" s="67" t="n">
        <f aca="false">L4*0.5</f>
        <v>12500</v>
      </c>
      <c r="O4" s="67" t="n">
        <f aca="false">L4*0.05</f>
        <v>1250</v>
      </c>
      <c r="P4" s="67" t="n">
        <f aca="false">SUM(L4:O4)*0.1</f>
        <v>4250</v>
      </c>
      <c r="Q4" s="67" t="n">
        <f aca="false">IF(SUM(L4:O4)&gt;50000,3000,2000)</f>
        <v>2000</v>
      </c>
      <c r="R4" s="67" t="n">
        <f aca="false">SUM(L4:O4)-SUM(P4:Q4)</f>
        <v>36250</v>
      </c>
    </row>
    <row r="5" customFormat="false" ht="15" hidden="false" customHeight="false" outlineLevel="0" collapsed="false">
      <c r="A5" s="65" t="n">
        <f aca="false">'Employee Details'!A5</f>
        <v>2</v>
      </c>
      <c r="B5" s="65" t="str">
        <f aca="false">'Employee Details'!B5</f>
        <v>MW02</v>
      </c>
      <c r="C5" s="65" t="str">
        <f aca="false">'Employee Details'!C5</f>
        <v>Bijal Pande</v>
      </c>
      <c r="D5" s="65" t="n">
        <f aca="false">'Employee Details'!D5</f>
        <v>40461</v>
      </c>
      <c r="E5" s="65" t="str">
        <f aca="false">'Employee Details'!E5</f>
        <v>Graphic Designer</v>
      </c>
      <c r="F5" s="65" t="str">
        <f aca="false">'Employee Details'!F5</f>
        <v>R&amp;D</v>
      </c>
      <c r="G5" s="65" t="str">
        <f aca="false">'Employee Details'!G5</f>
        <v>Mangalore</v>
      </c>
      <c r="H5" s="65" t="str">
        <f aca="false">'Employee Details'!H5</f>
        <v> Karnataka</v>
      </c>
      <c r="I5" s="65" t="str">
        <f aca="false">'Employee Details'!I5</f>
        <v>Male</v>
      </c>
      <c r="J5" s="66" t="n">
        <f aca="false">IF($I$2&gt;K5,R5,(R5/$F$2)*($F$2-(K5-$I$2)))</f>
        <v>39310</v>
      </c>
      <c r="K5" s="67" t="n">
        <f aca="false">RANDBETWEEN(0,10)</f>
        <v>2</v>
      </c>
      <c r="L5" s="67" t="n">
        <v>27000</v>
      </c>
      <c r="M5" s="67" t="n">
        <f aca="false">L5*0.15</f>
        <v>4050</v>
      </c>
      <c r="N5" s="67" t="n">
        <f aca="false">L5*0.5</f>
        <v>13500</v>
      </c>
      <c r="O5" s="67" t="n">
        <f aca="false">L5*0.05</f>
        <v>1350</v>
      </c>
      <c r="P5" s="67" t="n">
        <f aca="false">SUM(L5:O5)*0.1</f>
        <v>4590</v>
      </c>
      <c r="Q5" s="67" t="n">
        <f aca="false">IF(SUM(L5:O5)&gt;50000,3000,2000)</f>
        <v>2000</v>
      </c>
      <c r="R5" s="67" t="n">
        <f aca="false">SUM(L5:O5)-SUM(P5:Q5)</f>
        <v>39310</v>
      </c>
    </row>
    <row r="6" customFormat="false" ht="15" hidden="false" customHeight="false" outlineLevel="0" collapsed="false">
      <c r="A6" s="65" t="n">
        <f aca="false">'Employee Details'!A6</f>
        <v>3</v>
      </c>
      <c r="B6" s="65" t="str">
        <f aca="false">'Employee Details'!B6</f>
        <v>MW03</v>
      </c>
      <c r="C6" s="65" t="str">
        <f aca="false">'Employee Details'!C6</f>
        <v>Chirag Sharma</v>
      </c>
      <c r="D6" s="65" t="n">
        <f aca="false">'Employee Details'!D6</f>
        <v>40858</v>
      </c>
      <c r="E6" s="65" t="str">
        <f aca="false">'Employee Details'!E6</f>
        <v>Sr. Developer</v>
      </c>
      <c r="F6" s="65" t="str">
        <f aca="false">'Employee Details'!F6</f>
        <v>Development</v>
      </c>
      <c r="G6" s="65" t="str">
        <f aca="false">'Employee Details'!G6</f>
        <v>Honnavar</v>
      </c>
      <c r="H6" s="65" t="str">
        <f aca="false">'Employee Details'!H6</f>
        <v> Karnataka</v>
      </c>
      <c r="I6" s="65" t="str">
        <f aca="false">'Employee Details'!I6</f>
        <v>Male</v>
      </c>
      <c r="J6" s="66" t="n">
        <f aca="false">IF($I$2&gt;K6,R6,(R6/$F$2)*($F$2-(K6-$I$2)))</f>
        <v>17813.8709677419</v>
      </c>
      <c r="K6" s="67" t="n">
        <f aca="false">RANDBETWEEN(0,10)</f>
        <v>10</v>
      </c>
      <c r="L6" s="67" t="n">
        <v>17000</v>
      </c>
      <c r="M6" s="67" t="n">
        <f aca="false">L6*0.15</f>
        <v>2550</v>
      </c>
      <c r="N6" s="67" t="n">
        <f aca="false">L6*0.5</f>
        <v>8500</v>
      </c>
      <c r="O6" s="67" t="n">
        <f aca="false">L6*0.05</f>
        <v>850</v>
      </c>
      <c r="P6" s="67" t="n">
        <f aca="false">SUM(L6:O6)*0.1</f>
        <v>2890</v>
      </c>
      <c r="Q6" s="67" t="n">
        <f aca="false">IF(SUM(L6:O6)&gt;50000,3000,2000)</f>
        <v>2000</v>
      </c>
      <c r="R6" s="67" t="n">
        <f aca="false">SUM(L6:O6)-SUM(P6:Q6)</f>
        <v>24010</v>
      </c>
    </row>
    <row r="7" customFormat="false" ht="15" hidden="false" customHeight="false" outlineLevel="0" collapsed="false">
      <c r="A7" s="65" t="n">
        <f aca="false">'Employee Details'!A7</f>
        <v>4</v>
      </c>
      <c r="B7" s="65" t="str">
        <f aca="false">'Employee Details'!B7</f>
        <v>MW04</v>
      </c>
      <c r="C7" s="65" t="str">
        <f aca="false">'Employee Details'!C7</f>
        <v>Divya Soni</v>
      </c>
      <c r="D7" s="65" t="n">
        <f aca="false">'Employee Details'!D7</f>
        <v>40535</v>
      </c>
      <c r="E7" s="65" t="str">
        <f aca="false">'Employee Details'!E7</f>
        <v>Graphic Designer</v>
      </c>
      <c r="F7" s="65" t="str">
        <f aca="false">'Employee Details'!F7</f>
        <v>Quality Control</v>
      </c>
      <c r="G7" s="65" t="str">
        <f aca="false">'Employee Details'!G7</f>
        <v>Pune</v>
      </c>
      <c r="H7" s="65" t="str">
        <f aca="false">'Employee Details'!H7</f>
        <v> Maharashtra</v>
      </c>
      <c r="I7" s="65" t="str">
        <f aca="false">'Employee Details'!I7</f>
        <v>Female</v>
      </c>
      <c r="J7" s="66" t="n">
        <f aca="false">IF($I$2&gt;K7,R7,(R7/$F$2)*($F$2-(K7-$I$2)))</f>
        <v>42370</v>
      </c>
      <c r="K7" s="67" t="n">
        <f aca="false">RANDBETWEEN(0,10)</f>
        <v>2</v>
      </c>
      <c r="L7" s="67" t="n">
        <v>29000</v>
      </c>
      <c r="M7" s="67" t="n">
        <f aca="false">L7*0.15</f>
        <v>4350</v>
      </c>
      <c r="N7" s="67" t="n">
        <f aca="false">L7*0.5</f>
        <v>14500</v>
      </c>
      <c r="O7" s="67" t="n">
        <f aca="false">L7*0.05</f>
        <v>1450</v>
      </c>
      <c r="P7" s="67" t="n">
        <f aca="false">SUM(L7:O7)*0.1</f>
        <v>4930</v>
      </c>
      <c r="Q7" s="67" t="n">
        <f aca="false">IF(SUM(L7:O7)&gt;50000,3000,2000)</f>
        <v>2000</v>
      </c>
      <c r="R7" s="67" t="n">
        <f aca="false">SUM(L7:O7)-SUM(P7:Q7)</f>
        <v>42370</v>
      </c>
    </row>
    <row r="8" customFormat="false" ht="15" hidden="false" customHeight="false" outlineLevel="0" collapsed="false">
      <c r="A8" s="65" t="n">
        <f aca="false">'Employee Details'!A8</f>
        <v>5</v>
      </c>
      <c r="B8" s="65" t="str">
        <f aca="false">'Employee Details'!B8</f>
        <v>MW05</v>
      </c>
      <c r="C8" s="65" t="str">
        <f aca="false">'Employee Details'!C8</f>
        <v>Erum Rastogi</v>
      </c>
      <c r="D8" s="65" t="n">
        <f aca="false">'Employee Details'!D8</f>
        <v>37937</v>
      </c>
      <c r="E8" s="65" t="str">
        <f aca="false">'Employee Details'!E8</f>
        <v>Office Admin</v>
      </c>
      <c r="F8" s="65" t="str">
        <f aca="false">'Employee Details'!F8</f>
        <v>Marketing</v>
      </c>
      <c r="G8" s="65" t="str">
        <f aca="false">'Employee Details'!G8</f>
        <v>Mumbai</v>
      </c>
      <c r="H8" s="65" t="str">
        <f aca="false">'Employee Details'!H8</f>
        <v> Maharashtra</v>
      </c>
      <c r="I8" s="65" t="str">
        <f aca="false">'Employee Details'!I8</f>
        <v>Female</v>
      </c>
      <c r="J8" s="66" t="n">
        <f aca="false">IF($I$2&gt;K8,R8,(R8/$F$2)*($F$2-(K8-$I$2)))</f>
        <v>16219.3548387097</v>
      </c>
      <c r="K8" s="67" t="n">
        <f aca="false">RANDBETWEEN(0,10)</f>
        <v>9</v>
      </c>
      <c r="L8" s="67" t="n">
        <v>15000</v>
      </c>
      <c r="M8" s="67" t="n">
        <f aca="false">L8*0.15</f>
        <v>2250</v>
      </c>
      <c r="N8" s="67" t="n">
        <f aca="false">L8*0.5</f>
        <v>7500</v>
      </c>
      <c r="O8" s="67" t="n">
        <f aca="false">L8*0.05</f>
        <v>750</v>
      </c>
      <c r="P8" s="67" t="n">
        <f aca="false">SUM(L8:O8)*0.1</f>
        <v>2550</v>
      </c>
      <c r="Q8" s="67" t="n">
        <f aca="false">IF(SUM(L8:O8)&gt;50000,3000,2000)</f>
        <v>2000</v>
      </c>
      <c r="R8" s="67" t="n">
        <f aca="false">SUM(L8:O8)-SUM(P8:Q8)</f>
        <v>20950</v>
      </c>
    </row>
    <row r="9" customFormat="false" ht="15" hidden="false" customHeight="false" outlineLevel="0" collapsed="false">
      <c r="A9" s="65" t="n">
        <f aca="false">'Employee Details'!A9</f>
        <v>6</v>
      </c>
      <c r="B9" s="65" t="str">
        <f aca="false">'Employee Details'!B9</f>
        <v>MW06</v>
      </c>
      <c r="C9" s="65" t="str">
        <f aca="false">'Employee Details'!C9</f>
        <v>Farhan Patel</v>
      </c>
      <c r="D9" s="65" t="n">
        <f aca="false">'Employee Details'!D9</f>
        <v>41255</v>
      </c>
      <c r="E9" s="65" t="str">
        <f aca="false">'Employee Details'!E9</f>
        <v>Developer</v>
      </c>
      <c r="F9" s="65" t="str">
        <f aca="false">'Employee Details'!F9</f>
        <v>Finance</v>
      </c>
      <c r="G9" s="65" t="str">
        <f aca="false">'Employee Details'!G9</f>
        <v>Bhopal</v>
      </c>
      <c r="H9" s="65" t="str">
        <f aca="false">'Employee Details'!H9</f>
        <v> Madhya Pradesh</v>
      </c>
      <c r="I9" s="65" t="str">
        <f aca="false">'Employee Details'!I9</f>
        <v>Male</v>
      </c>
      <c r="J9" s="66" t="n">
        <f aca="false">IF($I$2&gt;K9,R9,(R9/$F$2)*($F$2-(K9-$I$2)))</f>
        <v>21178.4516129032</v>
      </c>
      <c r="K9" s="67" t="n">
        <f aca="false">RANDBETWEEN(0,10)</f>
        <v>6</v>
      </c>
      <c r="L9" s="67" t="n">
        <v>17200</v>
      </c>
      <c r="M9" s="67" t="n">
        <f aca="false">L9*0.15</f>
        <v>2580</v>
      </c>
      <c r="N9" s="67" t="n">
        <f aca="false">L9*0.5</f>
        <v>8600</v>
      </c>
      <c r="O9" s="67" t="n">
        <f aca="false">L9*0.05</f>
        <v>860</v>
      </c>
      <c r="P9" s="67" t="n">
        <f aca="false">SUM(L9:O9)*0.1</f>
        <v>2924</v>
      </c>
      <c r="Q9" s="67" t="n">
        <f aca="false">IF(SUM(L9:O9)&gt;50000,3000,2000)</f>
        <v>2000</v>
      </c>
      <c r="R9" s="67" t="n">
        <f aca="false">SUM(L9:O9)-SUM(P9:Q9)</f>
        <v>24316</v>
      </c>
    </row>
    <row r="10" customFormat="false" ht="15" hidden="false" customHeight="false" outlineLevel="0" collapsed="false">
      <c r="A10" s="65" t="n">
        <f aca="false">'Employee Details'!A10</f>
        <v>7</v>
      </c>
      <c r="B10" s="65" t="str">
        <f aca="false">'Employee Details'!B10</f>
        <v>MW07</v>
      </c>
      <c r="C10" s="65" t="str">
        <f aca="false">'Employee Details'!C10</f>
        <v>Geet Sahu</v>
      </c>
      <c r="D10" s="65" t="n">
        <f aca="false">'Employee Details'!D10</f>
        <v>40461</v>
      </c>
      <c r="E10" s="65" t="str">
        <f aca="false">'Employee Details'!E10</f>
        <v>Sr. Accountant</v>
      </c>
      <c r="F10" s="65" t="str">
        <f aca="false">'Employee Details'!F10</f>
        <v>Marketing</v>
      </c>
      <c r="G10" s="65" t="str">
        <f aca="false">'Employee Details'!G10</f>
        <v>Mumbai</v>
      </c>
      <c r="H10" s="65" t="str">
        <f aca="false">'Employee Details'!H10</f>
        <v> Maharashtra</v>
      </c>
      <c r="I10" s="65" t="str">
        <f aca="false">'Employee Details'!I10</f>
        <v>Male</v>
      </c>
      <c r="J10" s="66" t="n">
        <f aca="false">IF($I$2&gt;K10,R10,(R10/$F$2)*($F$2-(K10-$I$2)))</f>
        <v>18779.8064516129</v>
      </c>
      <c r="K10" s="67" t="n">
        <f aca="false">RANDBETWEEN(0,10)</f>
        <v>6</v>
      </c>
      <c r="L10" s="67" t="n">
        <v>15400</v>
      </c>
      <c r="M10" s="67" t="n">
        <f aca="false">L10*0.15</f>
        <v>2310</v>
      </c>
      <c r="N10" s="67" t="n">
        <f aca="false">L10*0.5</f>
        <v>7700</v>
      </c>
      <c r="O10" s="67" t="n">
        <f aca="false">L10*0.05</f>
        <v>770</v>
      </c>
      <c r="P10" s="67" t="n">
        <f aca="false">SUM(L10:O10)*0.1</f>
        <v>2618</v>
      </c>
      <c r="Q10" s="67" t="n">
        <f aca="false">IF(SUM(L10:O10)&gt;50000,3000,2000)</f>
        <v>2000</v>
      </c>
      <c r="R10" s="67" t="n">
        <f aca="false">SUM(L10:O10)-SUM(P10:Q10)</f>
        <v>21562</v>
      </c>
    </row>
    <row r="11" customFormat="false" ht="15" hidden="false" customHeight="false" outlineLevel="0" collapsed="false">
      <c r="A11" s="65" t="n">
        <f aca="false">'Employee Details'!A11</f>
        <v>8</v>
      </c>
      <c r="B11" s="65" t="str">
        <f aca="false">'Employee Details'!B11</f>
        <v>MW08</v>
      </c>
      <c r="C11" s="65" t="str">
        <f aca="false">'Employee Details'!C11</f>
        <v>Himesh Surya</v>
      </c>
      <c r="D11" s="65" t="n">
        <f aca="false">'Employee Details'!D11</f>
        <v>41255</v>
      </c>
      <c r="E11" s="65" t="str">
        <f aca="false">'Employee Details'!E11</f>
        <v>Jr. Accountant</v>
      </c>
      <c r="F11" s="65" t="str">
        <f aca="false">'Employee Details'!F11</f>
        <v>Marketing</v>
      </c>
      <c r="G11" s="65" t="str">
        <f aca="false">'Employee Details'!G11</f>
        <v>Kolkata</v>
      </c>
      <c r="H11" s="65" t="str">
        <f aca="false">'Employee Details'!H11</f>
        <v> West Bengal</v>
      </c>
      <c r="I11" s="65" t="str">
        <f aca="false">'Employee Details'!I11</f>
        <v>Male</v>
      </c>
      <c r="J11" s="66" t="n">
        <f aca="false">IF($I$2&gt;K11,R11,(R11/$F$2)*($F$2-(K11-$I$2)))</f>
        <v>18201.2903225806</v>
      </c>
      <c r="K11" s="67" t="n">
        <f aca="false">RANDBETWEEN(0,10)</f>
        <v>3</v>
      </c>
      <c r="L11" s="67" t="n">
        <v>13600</v>
      </c>
      <c r="M11" s="67" t="n">
        <f aca="false">L11*0.15</f>
        <v>2040</v>
      </c>
      <c r="N11" s="67" t="n">
        <f aca="false">L11*0.5</f>
        <v>6800</v>
      </c>
      <c r="O11" s="67" t="n">
        <f aca="false">L11*0.05</f>
        <v>680</v>
      </c>
      <c r="P11" s="67" t="n">
        <f aca="false">SUM(L11:O11)*0.1</f>
        <v>2312</v>
      </c>
      <c r="Q11" s="67" t="n">
        <f aca="false">IF(SUM(L11:O11)&gt;50000,3000,2000)</f>
        <v>2000</v>
      </c>
      <c r="R11" s="67" t="n">
        <f aca="false">SUM(L11:O11)-SUM(P11:Q11)</f>
        <v>18808</v>
      </c>
    </row>
    <row r="12" customFormat="false" ht="15" hidden="false" customHeight="false" outlineLevel="0" collapsed="false">
      <c r="A12" s="65" t="n">
        <f aca="false">'Employee Details'!A12</f>
        <v>9</v>
      </c>
      <c r="B12" s="65" t="str">
        <f aca="false">'Employee Details'!B12</f>
        <v>MW09</v>
      </c>
      <c r="C12" s="65" t="str">
        <f aca="false">'Employee Details'!C12</f>
        <v>Supriya</v>
      </c>
      <c r="D12" s="65" t="n">
        <f aca="false">'Employee Details'!D12</f>
        <v>40461</v>
      </c>
      <c r="E12" s="65" t="str">
        <f aca="false">'Employee Details'!E12</f>
        <v>Developer</v>
      </c>
      <c r="F12" s="65" t="str">
        <f aca="false">'Employee Details'!F12</f>
        <v>HR</v>
      </c>
      <c r="G12" s="65" t="str">
        <f aca="false">'Employee Details'!G12</f>
        <v>Ahmedabad</v>
      </c>
      <c r="H12" s="65" t="str">
        <f aca="false">'Employee Details'!H12</f>
        <v> Gujarat</v>
      </c>
      <c r="I12" s="65" t="str">
        <f aca="false">'Employee Details'!I12</f>
        <v>Female</v>
      </c>
      <c r="J12" s="66" t="n">
        <f aca="false">IF($I$2&gt;K12,R12,(R12/$F$2)*($F$2-(K12-$I$2)))</f>
        <v>15536.1290322581</v>
      </c>
      <c r="K12" s="67" t="n">
        <f aca="false">RANDBETWEEN(0,10)</f>
        <v>3</v>
      </c>
      <c r="L12" s="67" t="n">
        <v>11800</v>
      </c>
      <c r="M12" s="67" t="n">
        <f aca="false">L12*0.15</f>
        <v>1770</v>
      </c>
      <c r="N12" s="67" t="n">
        <f aca="false">L12*0.5</f>
        <v>5900</v>
      </c>
      <c r="O12" s="67" t="n">
        <f aca="false">L12*0.05</f>
        <v>590</v>
      </c>
      <c r="P12" s="67" t="n">
        <f aca="false">SUM(L12:O12)*0.1</f>
        <v>2006</v>
      </c>
      <c r="Q12" s="67" t="n">
        <f aca="false">IF(SUM(L12:O12)&gt;50000,3000,2000)</f>
        <v>2000</v>
      </c>
      <c r="R12" s="67" t="n">
        <f aca="false">SUM(L12:O12)-SUM(P12:Q12)</f>
        <v>16054</v>
      </c>
    </row>
    <row r="13" customFormat="false" ht="15" hidden="false" customHeight="false" outlineLevel="0" collapsed="false">
      <c r="A13" s="65" t="n">
        <f aca="false">'Employee Details'!A13</f>
        <v>10</v>
      </c>
      <c r="B13" s="65" t="str">
        <f aca="false">'Employee Details'!B13</f>
        <v>MW10</v>
      </c>
      <c r="C13" s="65" t="str">
        <f aca="false">'Employee Details'!C13</f>
        <v>Sharadhi</v>
      </c>
      <c r="D13" s="65" t="n">
        <f aca="false">'Employee Details'!D13</f>
        <v>40858</v>
      </c>
      <c r="E13" s="65" t="str">
        <f aca="false">'Employee Details'!E13</f>
        <v>Graphic Designer</v>
      </c>
      <c r="F13" s="65" t="str">
        <f aca="false">'Employee Details'!F13</f>
        <v>R&amp;D</v>
      </c>
      <c r="G13" s="65" t="str">
        <f aca="false">'Employee Details'!G13</f>
        <v>Kanpur</v>
      </c>
      <c r="H13" s="65" t="str">
        <f aca="false">'Employee Details'!H13</f>
        <v> Uttar Pradesh</v>
      </c>
      <c r="I13" s="65" t="str">
        <f aca="false">'Employee Details'!I13</f>
        <v>Female</v>
      </c>
      <c r="J13" s="66" t="n">
        <f aca="false">IF($I$2&gt;K13,R13,(R13/$F$2)*($F$2-(K13-$I$2)))</f>
        <v>18588.3870967742</v>
      </c>
      <c r="K13" s="67" t="n">
        <f aca="false">RANDBETWEEN(0,10)</f>
        <v>9</v>
      </c>
      <c r="L13" s="67" t="n">
        <v>17000</v>
      </c>
      <c r="M13" s="67" t="n">
        <f aca="false">L13*0.15</f>
        <v>2550</v>
      </c>
      <c r="N13" s="67" t="n">
        <f aca="false">L13*0.5</f>
        <v>8500</v>
      </c>
      <c r="O13" s="67" t="n">
        <f aca="false">L13*0.05</f>
        <v>850</v>
      </c>
      <c r="P13" s="67" t="n">
        <f aca="false">SUM(L13:O13)*0.1</f>
        <v>2890</v>
      </c>
      <c r="Q13" s="67" t="n">
        <f aca="false">IF(SUM(L13:O13)&gt;50000,3000,2000)</f>
        <v>2000</v>
      </c>
      <c r="R13" s="67" t="n">
        <f aca="false">SUM(L13:O13)-SUM(P13:Q13)</f>
        <v>24010</v>
      </c>
    </row>
    <row r="14" customFormat="false" ht="15" hidden="false" customHeight="false" outlineLevel="0" collapsed="false">
      <c r="A14" s="65" t="n">
        <f aca="false">'Employee Details'!A14</f>
        <v>11</v>
      </c>
      <c r="B14" s="65" t="str">
        <f aca="false">'Employee Details'!B14</f>
        <v>MW11</v>
      </c>
      <c r="C14" s="65" t="str">
        <f aca="false">'Employee Details'!C14</f>
        <v>Raghu</v>
      </c>
      <c r="D14" s="65" t="n">
        <f aca="false">'Employee Details'!D14</f>
        <v>40535</v>
      </c>
      <c r="E14" s="65" t="str">
        <f aca="false">'Employee Details'!E14</f>
        <v>Sr. Developer</v>
      </c>
      <c r="F14" s="65" t="str">
        <f aca="false">'Employee Details'!F14</f>
        <v>Development</v>
      </c>
      <c r="G14" s="65" t="str">
        <f aca="false">'Employee Details'!G14</f>
        <v>Surat</v>
      </c>
      <c r="H14" s="65" t="str">
        <f aca="false">'Employee Details'!H14</f>
        <v> Gujarat</v>
      </c>
      <c r="I14" s="65" t="str">
        <f aca="false">'Employee Details'!I14</f>
        <v>Male</v>
      </c>
      <c r="J14" s="66" t="n">
        <f aca="false">IF($I$2&gt;K14,R14,(R14/$F$2)*($F$2-(K14-$I$2)))</f>
        <v>25532.2580645161</v>
      </c>
      <c r="K14" s="67" t="n">
        <f aca="false">RANDBETWEEN(0,10)</f>
        <v>8</v>
      </c>
      <c r="L14" s="67" t="n">
        <v>22000</v>
      </c>
      <c r="M14" s="67" t="n">
        <f aca="false">L14*0.15</f>
        <v>3300</v>
      </c>
      <c r="N14" s="67" t="n">
        <f aca="false">L14*0.5</f>
        <v>11000</v>
      </c>
      <c r="O14" s="67" t="n">
        <f aca="false">L14*0.05</f>
        <v>1100</v>
      </c>
      <c r="P14" s="67" t="n">
        <f aca="false">SUM(L14:O14)*0.1</f>
        <v>3740</v>
      </c>
      <c r="Q14" s="67" t="n">
        <f aca="false">IF(SUM(L14:O14)&gt;50000,3000,2000)</f>
        <v>2000</v>
      </c>
      <c r="R14" s="67" t="n">
        <f aca="false">SUM(L14:O14)-SUM(P14:Q14)</f>
        <v>31660</v>
      </c>
    </row>
    <row r="15" customFormat="false" ht="15" hidden="false" customHeight="false" outlineLevel="0" collapsed="false">
      <c r="A15" s="65" t="n">
        <f aca="false">'Employee Details'!A15</f>
        <v>12</v>
      </c>
      <c r="B15" s="65" t="str">
        <f aca="false">'Employee Details'!B15</f>
        <v>MW12</v>
      </c>
      <c r="C15" s="65" t="str">
        <f aca="false">'Employee Details'!C15</f>
        <v>Indira</v>
      </c>
      <c r="D15" s="65" t="n">
        <f aca="false">'Employee Details'!D15</f>
        <v>37937</v>
      </c>
      <c r="E15" s="65" t="str">
        <f aca="false">'Employee Details'!E15</f>
        <v>Graphic Designer</v>
      </c>
      <c r="F15" s="65" t="str">
        <f aca="false">'Employee Details'!F15</f>
        <v>Quality Control</v>
      </c>
      <c r="G15" s="65" t="str">
        <f aca="false">'Employee Details'!G15</f>
        <v>Thane</v>
      </c>
      <c r="H15" s="65" t="str">
        <f aca="false">'Employee Details'!H15</f>
        <v> Maharashtra</v>
      </c>
      <c r="I15" s="65" t="str">
        <f aca="false">'Employee Details'!I15</f>
        <v>Female</v>
      </c>
      <c r="J15" s="66" t="n">
        <f aca="false">IF($I$2&gt;K15,R15,(R15/$F$2)*($F$2-(K15-$I$2)))</f>
        <v>29120</v>
      </c>
      <c r="K15" s="67" t="n">
        <f aca="false">RANDBETWEEN(0,10)</f>
        <v>7</v>
      </c>
      <c r="L15" s="67" t="n">
        <v>24000</v>
      </c>
      <c r="M15" s="67" t="n">
        <f aca="false">L15*0.15</f>
        <v>3600</v>
      </c>
      <c r="N15" s="67" t="n">
        <f aca="false">L15*0.5</f>
        <v>12000</v>
      </c>
      <c r="O15" s="67" t="n">
        <f aca="false">L15*0.05</f>
        <v>1200</v>
      </c>
      <c r="P15" s="67" t="n">
        <f aca="false">SUM(L15:O15)*0.1</f>
        <v>4080</v>
      </c>
      <c r="Q15" s="67" t="n">
        <f aca="false">IF(SUM(L15:O15)&gt;50000,3000,2000)</f>
        <v>2000</v>
      </c>
      <c r="R15" s="67" t="n">
        <f aca="false">SUM(L15:O15)-SUM(P15:Q15)</f>
        <v>34720</v>
      </c>
    </row>
    <row r="16" customFormat="false" ht="15" hidden="false" customHeight="false" outlineLevel="0" collapsed="false">
      <c r="A16" s="65" t="n">
        <f aca="false">'Employee Details'!A16</f>
        <v>13</v>
      </c>
      <c r="B16" s="65" t="str">
        <f aca="false">'Employee Details'!B16</f>
        <v>MW13</v>
      </c>
      <c r="C16" s="65" t="str">
        <f aca="false">'Employee Details'!C16</f>
        <v>Shane</v>
      </c>
      <c r="D16" s="65" t="n">
        <f aca="false">'Employee Details'!D16</f>
        <v>41255</v>
      </c>
      <c r="E16" s="65" t="str">
        <f aca="false">'Employee Details'!E16</f>
        <v>Office Admin</v>
      </c>
      <c r="F16" s="65" t="str">
        <f aca="false">'Employee Details'!F16</f>
        <v>R&amp;D</v>
      </c>
      <c r="G16" s="65" t="str">
        <f aca="false">'Employee Details'!G16</f>
        <v>Udupi</v>
      </c>
      <c r="H16" s="65" t="str">
        <f aca="false">'Employee Details'!H16</f>
        <v> Karnataka</v>
      </c>
      <c r="I16" s="65" t="str">
        <f aca="false">'Employee Details'!I16</f>
        <v>Male</v>
      </c>
      <c r="J16" s="66" t="n">
        <f aca="false">IF($I$2&gt;K16,R16,(R16/$F$2)*($F$2-(K16-$I$2)))</f>
        <v>41512.2580645161</v>
      </c>
      <c r="K16" s="67" t="n">
        <f aca="false">RANDBETWEEN(0,10)</f>
        <v>5</v>
      </c>
      <c r="L16" s="67" t="n">
        <v>32000</v>
      </c>
      <c r="M16" s="67" t="n">
        <f aca="false">L16*0.15</f>
        <v>4800</v>
      </c>
      <c r="N16" s="67" t="n">
        <f aca="false">L16*0.5</f>
        <v>16000</v>
      </c>
      <c r="O16" s="67" t="n">
        <f aca="false">L16*0.05</f>
        <v>1600</v>
      </c>
      <c r="P16" s="67" t="n">
        <f aca="false">SUM(L16:O16)*0.1</f>
        <v>5440</v>
      </c>
      <c r="Q16" s="67" t="n">
        <f aca="false">IF(SUM(L16:O16)&gt;50000,3000,2000)</f>
        <v>3000</v>
      </c>
      <c r="R16" s="67" t="n">
        <f aca="false">SUM(L16:O16)-SUM(P16:Q16)</f>
        <v>45960</v>
      </c>
    </row>
    <row r="17" customFormat="false" ht="15" hidden="false" customHeight="false" outlineLevel="0" collapsed="false">
      <c r="A17" s="65" t="n">
        <f aca="false">'Employee Details'!A17</f>
        <v>14</v>
      </c>
      <c r="B17" s="65" t="str">
        <f aca="false">'Employee Details'!B17</f>
        <v>MW14</v>
      </c>
      <c r="C17" s="65" t="str">
        <f aca="false">'Employee Details'!C17</f>
        <v>Imran Abha</v>
      </c>
      <c r="D17" s="65" t="n">
        <f aca="false">'Employee Details'!D17</f>
        <v>40461</v>
      </c>
      <c r="E17" s="65" t="str">
        <f aca="false">'Employee Details'!E17</f>
        <v>Graphic Designer</v>
      </c>
      <c r="F17" s="65" t="str">
        <f aca="false">'Employee Details'!F17</f>
        <v>Administration</v>
      </c>
      <c r="G17" s="65" t="str">
        <f aca="false">'Employee Details'!G17</f>
        <v>Chennai</v>
      </c>
      <c r="H17" s="65" t="str">
        <f aca="false">'Employee Details'!H17</f>
        <v> Tamil Nadu</v>
      </c>
      <c r="I17" s="65" t="str">
        <f aca="false">'Employee Details'!I17</f>
        <v>Male</v>
      </c>
      <c r="J17" s="66" t="n">
        <f aca="false">IF($I$2&gt;K17,R17,(R17/$F$2)*($F$2-(K17-$I$2)))</f>
        <v>27470.4838709677</v>
      </c>
      <c r="K17" s="67" t="n">
        <f aca="false">RANDBETWEEN(0,10)</f>
        <v>4</v>
      </c>
      <c r="L17" s="67" t="n">
        <v>20500</v>
      </c>
      <c r="M17" s="67" t="n">
        <f aca="false">L17*0.15</f>
        <v>3075</v>
      </c>
      <c r="N17" s="67" t="n">
        <f aca="false">L17*0.5</f>
        <v>10250</v>
      </c>
      <c r="O17" s="67" t="n">
        <f aca="false">L17*0.05</f>
        <v>1025</v>
      </c>
      <c r="P17" s="67" t="n">
        <f aca="false">SUM(L17:O17)*0.1</f>
        <v>3485</v>
      </c>
      <c r="Q17" s="67" t="n">
        <f aca="false">IF(SUM(L17:O17)&gt;50000,3000,2000)</f>
        <v>2000</v>
      </c>
      <c r="R17" s="67" t="n">
        <f aca="false">SUM(L17:O17)-SUM(P17:Q17)</f>
        <v>29365</v>
      </c>
    </row>
    <row r="18" customFormat="false" ht="15" hidden="false" customHeight="false" outlineLevel="0" collapsed="false">
      <c r="A18" s="65" t="n">
        <f aca="false">'Employee Details'!A18</f>
        <v>15</v>
      </c>
      <c r="B18" s="65" t="str">
        <f aca="false">'Employee Details'!B18</f>
        <v>MW15</v>
      </c>
      <c r="C18" s="65" t="str">
        <f aca="false">'Employee Details'!C18</f>
        <v>Jitendra Pande</v>
      </c>
      <c r="D18" s="65" t="n">
        <f aca="false">'Employee Details'!D18</f>
        <v>41255</v>
      </c>
      <c r="E18" s="65" t="str">
        <f aca="false">'Employee Details'!E18</f>
        <v>HR Head</v>
      </c>
      <c r="F18" s="65" t="str">
        <f aca="false">'Employee Details'!F18</f>
        <v>HR</v>
      </c>
      <c r="G18" s="65" t="str">
        <f aca="false">'Employee Details'!G18</f>
        <v>Bangalore</v>
      </c>
      <c r="H18" s="65" t="str">
        <f aca="false">'Employee Details'!H18</f>
        <v> Karnataka</v>
      </c>
      <c r="I18" s="65" t="str">
        <f aca="false">'Employee Details'!I18</f>
        <v>Male</v>
      </c>
      <c r="J18" s="66" t="n">
        <f aca="false">IF($I$2&gt;K18,R18,(R18/$F$2)*($F$2-(K18-$I$2)))</f>
        <v>34237.7419354839</v>
      </c>
      <c r="K18" s="67" t="n">
        <f aca="false">RANDBETWEEN(0,10)</f>
        <v>6</v>
      </c>
      <c r="L18" s="67" t="n">
        <v>27000</v>
      </c>
      <c r="M18" s="67" t="n">
        <f aca="false">L18*0.15</f>
        <v>4050</v>
      </c>
      <c r="N18" s="67" t="n">
        <f aca="false">L18*0.5</f>
        <v>13500</v>
      </c>
      <c r="O18" s="67" t="n">
        <f aca="false">L18*0.05</f>
        <v>1350</v>
      </c>
      <c r="P18" s="67" t="n">
        <f aca="false">SUM(L18:O18)*0.1</f>
        <v>4590</v>
      </c>
      <c r="Q18" s="67" t="n">
        <f aca="false">IF(SUM(L18:O18)&gt;50000,3000,2000)</f>
        <v>2000</v>
      </c>
      <c r="R18" s="67" t="n">
        <f aca="false">SUM(L18:O18)-SUM(P18:Q18)</f>
        <v>39310</v>
      </c>
    </row>
    <row r="19" customFormat="false" ht="15" hidden="false" customHeight="false" outlineLevel="0" collapsed="false">
      <c r="A19" s="65" t="n">
        <f aca="false">'Employee Details'!A19</f>
        <v>16</v>
      </c>
      <c r="B19" s="65" t="str">
        <f aca="false">'Employee Details'!B19</f>
        <v>MW16</v>
      </c>
      <c r="C19" s="65" t="str">
        <f aca="false">'Employee Details'!C19</f>
        <v>Kailash Rane</v>
      </c>
      <c r="D19" s="65" t="n">
        <f aca="false">'Employee Details'!D19</f>
        <v>40461</v>
      </c>
      <c r="E19" s="65" t="str">
        <f aca="false">'Employee Details'!E19</f>
        <v>Manager</v>
      </c>
      <c r="F19" s="65" t="str">
        <f aca="false">'Employee Details'!F19</f>
        <v>Finance</v>
      </c>
      <c r="G19" s="65" t="str">
        <f aca="false">'Employee Details'!G19</f>
        <v>Hyderabad</v>
      </c>
      <c r="H19" s="65" t="str">
        <f aca="false">'Employee Details'!H19</f>
        <v> Telangana</v>
      </c>
      <c r="I19" s="65" t="str">
        <f aca="false">'Employee Details'!I19</f>
        <v>Male</v>
      </c>
      <c r="J19" s="66" t="n">
        <f aca="false">IF($I$2&gt;K19,R19,(R19/$F$2)*($F$2-(K19-$I$2)))</f>
        <v>20084.1935483871</v>
      </c>
      <c r="K19" s="67" t="n">
        <f aca="false">RANDBETWEEN(0,10)</f>
        <v>10</v>
      </c>
      <c r="L19" s="67" t="n">
        <v>19000</v>
      </c>
      <c r="M19" s="67" t="n">
        <f aca="false">L19*0.15</f>
        <v>2850</v>
      </c>
      <c r="N19" s="67" t="n">
        <f aca="false">L19*0.5</f>
        <v>9500</v>
      </c>
      <c r="O19" s="67" t="n">
        <f aca="false">L19*0.05</f>
        <v>950</v>
      </c>
      <c r="P19" s="67" t="n">
        <f aca="false">SUM(L19:O19)*0.1</f>
        <v>3230</v>
      </c>
      <c r="Q19" s="67" t="n">
        <f aca="false">IF(SUM(L19:O19)&gt;50000,3000,2000)</f>
        <v>2000</v>
      </c>
      <c r="R19" s="67" t="n">
        <f aca="false">SUM(L19:O19)-SUM(P19:Q19)</f>
        <v>27070</v>
      </c>
    </row>
    <row r="20" customFormat="false" ht="15" hidden="false" customHeight="false" outlineLevel="0" collapsed="false">
      <c r="A20" s="65" t="n">
        <f aca="false">'Employee Details'!A20</f>
        <v>17</v>
      </c>
      <c r="B20" s="65" t="str">
        <f aca="false">'Employee Details'!B20</f>
        <v>MW17</v>
      </c>
      <c r="C20" s="65" t="str">
        <f aca="false">'Employee Details'!C20</f>
        <v>Luv Patel</v>
      </c>
      <c r="D20" s="65" t="n">
        <f aca="false">'Employee Details'!D20</f>
        <v>40858</v>
      </c>
      <c r="E20" s="65" t="str">
        <f aca="false">'Employee Details'!E20</f>
        <v>Delivery Boy</v>
      </c>
      <c r="F20" s="65" t="str">
        <f aca="false">'Employee Details'!F20</f>
        <v>Development</v>
      </c>
      <c r="G20" s="65" t="str">
        <f aca="false">'Employee Details'!G20</f>
        <v>Pune</v>
      </c>
      <c r="H20" s="65" t="str">
        <f aca="false">'Employee Details'!H20</f>
        <v> Maharashtra</v>
      </c>
      <c r="I20" s="65" t="str">
        <f aca="false">'Employee Details'!I20</f>
        <v>Male</v>
      </c>
      <c r="J20" s="66" t="n">
        <f aca="false">IF($I$2&gt;K20,R20,(R20/$F$2)*($F$2-(K20-$I$2)))</f>
        <v>25540</v>
      </c>
      <c r="K20" s="67" t="n">
        <f aca="false">RANDBETWEEN(0,10)</f>
        <v>2</v>
      </c>
      <c r="L20" s="67" t="n">
        <v>18000</v>
      </c>
      <c r="M20" s="67" t="n">
        <f aca="false">L20*0.15</f>
        <v>2700</v>
      </c>
      <c r="N20" s="67" t="n">
        <f aca="false">L20*0.5</f>
        <v>9000</v>
      </c>
      <c r="O20" s="67" t="n">
        <f aca="false">L20*0.05</f>
        <v>900</v>
      </c>
      <c r="P20" s="67" t="n">
        <f aca="false">SUM(L20:O20)*0.1</f>
        <v>3060</v>
      </c>
      <c r="Q20" s="67" t="n">
        <f aca="false">IF(SUM(L20:O20)&gt;50000,3000,2000)</f>
        <v>2000</v>
      </c>
      <c r="R20" s="67" t="n">
        <f aca="false">SUM(L20:O20)-SUM(P20:Q20)</f>
        <v>25540</v>
      </c>
    </row>
    <row r="21" customFormat="false" ht="15" hidden="false" customHeight="false" outlineLevel="0" collapsed="false">
      <c r="A21" s="65" t="n">
        <f aca="false">'Employee Details'!A21</f>
        <v>18</v>
      </c>
      <c r="B21" s="65" t="str">
        <f aca="false">'Employee Details'!B21</f>
        <v>MW18</v>
      </c>
      <c r="C21" s="65" t="str">
        <f aca="false">'Employee Details'!C21</f>
        <v>Manoj Bhide</v>
      </c>
      <c r="D21" s="65" t="n">
        <f aca="false">'Employee Details'!D21</f>
        <v>40535</v>
      </c>
      <c r="E21" s="65" t="str">
        <f aca="false">'Employee Details'!E21</f>
        <v>Peon</v>
      </c>
      <c r="F21" s="65" t="str">
        <f aca="false">'Employee Details'!F21</f>
        <v>Quality Control</v>
      </c>
      <c r="G21" s="65" t="str">
        <f aca="false">'Employee Details'!G21</f>
        <v>Ahmedabad</v>
      </c>
      <c r="H21" s="65" t="str">
        <f aca="false">'Employee Details'!H21</f>
        <v> Gujarat</v>
      </c>
      <c r="I21" s="65" t="str">
        <f aca="false">'Employee Details'!I21</f>
        <v>Male</v>
      </c>
      <c r="J21" s="66" t="n">
        <f aca="false">IF($I$2&gt;K21,R21,(R21/$F$2)*($F$2-(K21-$I$2)))</f>
        <v>60764.5161290323</v>
      </c>
      <c r="K21" s="67" t="n">
        <f aca="false">RANDBETWEEN(0,10)</f>
        <v>3</v>
      </c>
      <c r="L21" s="67" t="n">
        <v>43000</v>
      </c>
      <c r="M21" s="67" t="n">
        <f aca="false">L21*0.15</f>
        <v>6450</v>
      </c>
      <c r="N21" s="67" t="n">
        <f aca="false">L21*0.5</f>
        <v>21500</v>
      </c>
      <c r="O21" s="67" t="n">
        <f aca="false">L21*0.05</f>
        <v>2150</v>
      </c>
      <c r="P21" s="67" t="n">
        <f aca="false">SUM(L21:O21)*0.1</f>
        <v>7310</v>
      </c>
      <c r="Q21" s="67" t="n">
        <f aca="false">IF(SUM(L21:O21)&gt;50000,3000,2000)</f>
        <v>3000</v>
      </c>
      <c r="R21" s="67" t="n">
        <f aca="false">SUM(L21:O21)-SUM(P21:Q21)</f>
        <v>62790</v>
      </c>
    </row>
    <row r="22" customFormat="false" ht="15" hidden="false" customHeight="false" outlineLevel="0" collapsed="false">
      <c r="A22" s="65" t="n">
        <f aca="false">'Employee Details'!A22</f>
        <v>19</v>
      </c>
      <c r="B22" s="65" t="str">
        <f aca="false">'Employee Details'!B22</f>
        <v>MW19</v>
      </c>
      <c r="C22" s="65" t="str">
        <f aca="false">'Employee Details'!C22</f>
        <v>Nancy Pastor</v>
      </c>
      <c r="D22" s="65" t="n">
        <f aca="false">'Employee Details'!D22</f>
        <v>37937</v>
      </c>
      <c r="E22" s="65" t="str">
        <f aca="false">'Employee Details'!E22</f>
        <v>Graphic Designer</v>
      </c>
      <c r="F22" s="65" t="str">
        <f aca="false">'Employee Details'!F22</f>
        <v>R&amp;D</v>
      </c>
      <c r="G22" s="65" t="str">
        <f aca="false">'Employee Details'!G22</f>
        <v>Surat</v>
      </c>
      <c r="H22" s="65" t="str">
        <f aca="false">'Employee Details'!H22</f>
        <v> Gujarat</v>
      </c>
      <c r="I22" s="65" t="str">
        <f aca="false">'Employee Details'!I22</f>
        <v>Female</v>
      </c>
      <c r="J22" s="66" t="n">
        <f aca="false">IF($I$2&gt;K22,R22,(R22/$F$2)*($F$2-(K22-$I$2)))</f>
        <v>79620</v>
      </c>
      <c r="K22" s="67" t="n">
        <f aca="false">RANDBETWEEN(0,10)</f>
        <v>2</v>
      </c>
      <c r="L22" s="67" t="n">
        <v>54000</v>
      </c>
      <c r="M22" s="67" t="n">
        <f aca="false">L22*0.15</f>
        <v>8100</v>
      </c>
      <c r="N22" s="67" t="n">
        <f aca="false">L22*0.5</f>
        <v>27000</v>
      </c>
      <c r="O22" s="67" t="n">
        <f aca="false">L22*0.05</f>
        <v>2700</v>
      </c>
      <c r="P22" s="67" t="n">
        <f aca="false">SUM(L22:O22)*0.1</f>
        <v>9180</v>
      </c>
      <c r="Q22" s="67" t="n">
        <f aca="false">IF(SUM(L22:O22)&gt;50000,3000,2000)</f>
        <v>3000</v>
      </c>
      <c r="R22" s="67" t="n">
        <f aca="false">SUM(L22:O22)-SUM(P22:Q22)</f>
        <v>79620</v>
      </c>
    </row>
    <row r="23" customFormat="false" ht="15" hidden="false" customHeight="false" outlineLevel="0" collapsed="false">
      <c r="A23" s="65" t="n">
        <f aca="false">'Employee Details'!A23</f>
        <v>20</v>
      </c>
      <c r="B23" s="65" t="str">
        <f aca="false">'Employee Details'!B23</f>
        <v>MW20</v>
      </c>
      <c r="C23" s="65" t="str">
        <f aca="false">'Employee Details'!C23</f>
        <v>Omar Shaikh</v>
      </c>
      <c r="D23" s="65" t="n">
        <f aca="false">'Employee Details'!D23</f>
        <v>41255</v>
      </c>
      <c r="E23" s="65" t="str">
        <f aca="false">'Employee Details'!E23</f>
        <v>Sr. Developer</v>
      </c>
      <c r="F23" s="65" t="str">
        <f aca="false">'Employee Details'!F23</f>
        <v>Finance</v>
      </c>
      <c r="G23" s="65" t="str">
        <f aca="false">'Employee Details'!G23</f>
        <v>Jaipur</v>
      </c>
      <c r="H23" s="65" t="str">
        <f aca="false">'Employee Details'!H23</f>
        <v> Rajasthan</v>
      </c>
      <c r="I23" s="65" t="str">
        <f aca="false">'Employee Details'!I23</f>
        <v>Male</v>
      </c>
      <c r="J23" s="66" t="n">
        <f aca="false">IF($I$2&gt;K23,R23,(R23/$F$2)*($F$2-(K23-$I$2)))</f>
        <v>39775.1612903226</v>
      </c>
      <c r="K23" s="67" t="n">
        <f aca="false">RANDBETWEEN(0,10)</f>
        <v>10</v>
      </c>
      <c r="L23" s="67" t="n">
        <v>37000</v>
      </c>
      <c r="M23" s="67" t="n">
        <f aca="false">L23*0.15</f>
        <v>5550</v>
      </c>
      <c r="N23" s="67" t="n">
        <f aca="false">L23*0.5</f>
        <v>18500</v>
      </c>
      <c r="O23" s="67" t="n">
        <f aca="false">L23*0.05</f>
        <v>1850</v>
      </c>
      <c r="P23" s="67" t="n">
        <f aca="false">SUM(L23:O23)*0.1</f>
        <v>6290</v>
      </c>
      <c r="Q23" s="67" t="n">
        <f aca="false">IF(SUM(L23:O23)&gt;50000,3000,2000)</f>
        <v>3000</v>
      </c>
      <c r="R23" s="67" t="n">
        <f aca="false">SUM(L23:O23)-SUM(P23:Q23)</f>
        <v>53610</v>
      </c>
    </row>
    <row r="24" customFormat="false" ht="15" hidden="false" customHeight="false" outlineLevel="0" collapsed="false">
      <c r="A24" s="65" t="n">
        <f aca="false">'Employee Details'!A24</f>
        <v>21</v>
      </c>
      <c r="B24" s="65" t="str">
        <f aca="false">'Employee Details'!B24</f>
        <v>MW21</v>
      </c>
      <c r="C24" s="65" t="str">
        <f aca="false">'Employee Details'!C24</f>
        <v>Preetam Chavla</v>
      </c>
      <c r="D24" s="65" t="n">
        <f aca="false">'Employee Details'!D24</f>
        <v>40461</v>
      </c>
      <c r="E24" s="65" t="str">
        <f aca="false">'Employee Details'!E24</f>
        <v>Developer</v>
      </c>
      <c r="F24" s="65" t="str">
        <f aca="false">'Employee Details'!F24</f>
        <v>Sales</v>
      </c>
      <c r="G24" s="65" t="str">
        <f aca="false">'Employee Details'!G24</f>
        <v>Lucknow</v>
      </c>
      <c r="H24" s="65" t="str">
        <f aca="false">'Employee Details'!H24</f>
        <v> Uttar Pradesh</v>
      </c>
      <c r="I24" s="65" t="str">
        <f aca="false">'Employee Details'!I24</f>
        <v>Male</v>
      </c>
      <c r="J24" s="66" t="n">
        <f aca="false">IF($I$2&gt;K24,R24,(R24/$F$2)*($F$2-(K24-$I$2)))</f>
        <v>23489.6774193548</v>
      </c>
      <c r="K24" s="67" t="n">
        <f aca="false">RANDBETWEEN(0,10)</f>
        <v>10</v>
      </c>
      <c r="L24" s="67" t="n">
        <v>22000</v>
      </c>
      <c r="M24" s="67" t="n">
        <f aca="false">L24*0.15</f>
        <v>3300</v>
      </c>
      <c r="N24" s="67" t="n">
        <f aca="false">L24*0.5</f>
        <v>11000</v>
      </c>
      <c r="O24" s="67" t="n">
        <f aca="false">L24*0.05</f>
        <v>1100</v>
      </c>
      <c r="P24" s="67" t="n">
        <f aca="false">SUM(L24:O24)*0.1</f>
        <v>3740</v>
      </c>
      <c r="Q24" s="67" t="n">
        <f aca="false">IF(SUM(L24:O24)&gt;50000,3000,2000)</f>
        <v>2000</v>
      </c>
      <c r="R24" s="67" t="n">
        <f aca="false">SUM(L24:O24)-SUM(P24:Q24)</f>
        <v>31660</v>
      </c>
    </row>
    <row r="25" customFormat="false" ht="15" hidden="false" customHeight="false" outlineLevel="0" collapsed="false">
      <c r="A25" s="65" t="n">
        <f aca="false">'Employee Details'!A25</f>
        <v>22</v>
      </c>
      <c r="B25" s="65" t="str">
        <f aca="false">'Employee Details'!B25</f>
        <v>MW22</v>
      </c>
      <c r="C25" s="65" t="str">
        <f aca="false">'Employee Details'!C25</f>
        <v>Ram Vihaan</v>
      </c>
      <c r="D25" s="65" t="n">
        <f aca="false">'Employee Details'!D25</f>
        <v>41255</v>
      </c>
      <c r="E25" s="65" t="str">
        <f aca="false">'Employee Details'!E25</f>
        <v>Graphic Designer</v>
      </c>
      <c r="F25" s="65" t="str">
        <f aca="false">'Employee Details'!F25</f>
        <v>Marketing</v>
      </c>
      <c r="G25" s="65" t="str">
        <f aca="false">'Employee Details'!G25</f>
        <v>Kanpur</v>
      </c>
      <c r="H25" s="65" t="str">
        <f aca="false">'Employee Details'!H25</f>
        <v> Uttar Pradesh</v>
      </c>
      <c r="I25" s="65" t="str">
        <f aca="false">'Employee Details'!I25</f>
        <v>Male</v>
      </c>
      <c r="J25" s="66" t="n">
        <f aca="false">IF($I$2&gt;K25,R25,(R25/$F$2)*($F$2-(K25-$I$2)))</f>
        <v>17403.8709677419</v>
      </c>
      <c r="K25" s="67" t="n">
        <f aca="false">RANDBETWEEN(0,10)</f>
        <v>9</v>
      </c>
      <c r="L25" s="67" t="n">
        <v>16000</v>
      </c>
      <c r="M25" s="67" t="n">
        <f aca="false">L25*0.15</f>
        <v>2400</v>
      </c>
      <c r="N25" s="67" t="n">
        <f aca="false">L25*0.5</f>
        <v>8000</v>
      </c>
      <c r="O25" s="67" t="n">
        <f aca="false">L25*0.05</f>
        <v>800</v>
      </c>
      <c r="P25" s="67" t="n">
        <f aca="false">SUM(L25:O25)*0.1</f>
        <v>2720</v>
      </c>
      <c r="Q25" s="67" t="n">
        <f aca="false">IF(SUM(L25:O25)&gt;50000,3000,2000)</f>
        <v>2000</v>
      </c>
      <c r="R25" s="67" t="n">
        <f aca="false">SUM(L25:O25)-SUM(P25:Q25)</f>
        <v>22480</v>
      </c>
    </row>
    <row r="26" customFormat="false" ht="15" hidden="false" customHeight="false" outlineLevel="0" collapsed="false">
      <c r="A26" s="65" t="n">
        <f aca="false">'Employee Details'!A26</f>
        <v>23</v>
      </c>
      <c r="B26" s="65" t="str">
        <f aca="false">'Employee Details'!B26</f>
        <v>MW23</v>
      </c>
      <c r="C26" s="65" t="str">
        <f aca="false">'Employee Details'!C26</f>
        <v>Sunil Upadhay</v>
      </c>
      <c r="D26" s="65" t="n">
        <f aca="false">'Employee Details'!D26</f>
        <v>40461</v>
      </c>
      <c r="E26" s="65" t="str">
        <f aca="false">'Employee Details'!E26</f>
        <v>Developer</v>
      </c>
      <c r="F26" s="65" t="str">
        <f aca="false">'Employee Details'!F26</f>
        <v>Administration</v>
      </c>
      <c r="G26" s="65" t="str">
        <f aca="false">'Employee Details'!G26</f>
        <v>Nagpur</v>
      </c>
      <c r="H26" s="65" t="str">
        <f aca="false">'Employee Details'!H26</f>
        <v> Maharashtra</v>
      </c>
      <c r="I26" s="65" t="str">
        <f aca="false">'Employee Details'!I26</f>
        <v>Male</v>
      </c>
      <c r="J26" s="66" t="n">
        <f aca="false">IF($I$2&gt;K26,R26,(R26/$F$2)*($F$2-(K26-$I$2)))</f>
        <v>27070</v>
      </c>
      <c r="K26" s="67" t="n">
        <f aca="false">RANDBETWEEN(0,10)</f>
        <v>0</v>
      </c>
      <c r="L26" s="67" t="n">
        <v>19000</v>
      </c>
      <c r="M26" s="67" t="n">
        <f aca="false">L26*0.15</f>
        <v>2850</v>
      </c>
      <c r="N26" s="67" t="n">
        <f aca="false">L26*0.5</f>
        <v>9500</v>
      </c>
      <c r="O26" s="67" t="n">
        <f aca="false">L26*0.05</f>
        <v>950</v>
      </c>
      <c r="P26" s="67" t="n">
        <f aca="false">SUM(L26:O26)*0.1</f>
        <v>3230</v>
      </c>
      <c r="Q26" s="67" t="n">
        <f aca="false">IF(SUM(L26:O26)&gt;50000,3000,2000)</f>
        <v>2000</v>
      </c>
      <c r="R26" s="67" t="n">
        <f aca="false">SUM(L26:O26)-SUM(P26:Q26)</f>
        <v>27070</v>
      </c>
    </row>
    <row r="27" customFormat="false" ht="15" hidden="false" customHeight="false" outlineLevel="0" collapsed="false">
      <c r="A27" s="65" t="n">
        <f aca="false">'Employee Details'!A27</f>
        <v>24</v>
      </c>
      <c r="B27" s="65" t="str">
        <f aca="false">'Employee Details'!B27</f>
        <v>MW24</v>
      </c>
      <c r="C27" s="65" t="str">
        <f aca="false">'Employee Details'!C27</f>
        <v>Tirth Chobe</v>
      </c>
      <c r="D27" s="65" t="n">
        <f aca="false">'Employee Details'!D27</f>
        <v>40858</v>
      </c>
      <c r="E27" s="65" t="str">
        <f aca="false">'Employee Details'!E27</f>
        <v>Developer</v>
      </c>
      <c r="F27" s="65" t="str">
        <f aca="false">'Employee Details'!F27</f>
        <v>HR</v>
      </c>
      <c r="G27" s="65" t="str">
        <f aca="false">'Employee Details'!G27</f>
        <v>Indore</v>
      </c>
      <c r="H27" s="65" t="str">
        <f aca="false">'Employee Details'!H27</f>
        <v> Madhya Pradesh</v>
      </c>
      <c r="I27" s="65" t="str">
        <f aca="false">'Employee Details'!I27</f>
        <v>Male</v>
      </c>
      <c r="J27" s="66" t="n">
        <f aca="false">IF($I$2&gt;K27,R27,(R27/$F$2)*($F$2-(K27-$I$2)))</f>
        <v>22354.5161290323</v>
      </c>
      <c r="K27" s="67" t="n">
        <f aca="false">RANDBETWEEN(0,10)</f>
        <v>10</v>
      </c>
      <c r="L27" s="67" t="n">
        <v>21000</v>
      </c>
      <c r="M27" s="67" t="n">
        <f aca="false">L27*0.15</f>
        <v>3150</v>
      </c>
      <c r="N27" s="67" t="n">
        <f aca="false">L27*0.5</f>
        <v>10500</v>
      </c>
      <c r="O27" s="67" t="n">
        <f aca="false">L27*0.05</f>
        <v>1050</v>
      </c>
      <c r="P27" s="67" t="n">
        <f aca="false">SUM(L27:O27)*0.1</f>
        <v>3570</v>
      </c>
      <c r="Q27" s="67" t="n">
        <f aca="false">IF(SUM(L27:O27)&gt;50000,3000,2000)</f>
        <v>2000</v>
      </c>
      <c r="R27" s="67" t="n">
        <f aca="false">SUM(L27:O27)-SUM(P27:Q27)</f>
        <v>30130</v>
      </c>
    </row>
    <row r="28" customFormat="false" ht="15" hidden="false" customHeight="false" outlineLevel="0" collapsed="false">
      <c r="A28" s="65" t="n">
        <f aca="false">'Employee Details'!A28</f>
        <v>25</v>
      </c>
      <c r="B28" s="65" t="str">
        <f aca="false">'Employee Details'!B28</f>
        <v>MW25</v>
      </c>
      <c r="C28" s="65" t="str">
        <f aca="false">'Employee Details'!C28</f>
        <v>Umesh Bajrang</v>
      </c>
      <c r="D28" s="65" t="n">
        <f aca="false">'Employee Details'!D28</f>
        <v>40535</v>
      </c>
      <c r="E28" s="65" t="str">
        <f aca="false">'Employee Details'!E28</f>
        <v>Sr. Developer</v>
      </c>
      <c r="F28" s="65" t="str">
        <f aca="false">'Employee Details'!F28</f>
        <v>R&amp;D</v>
      </c>
      <c r="G28" s="65" t="str">
        <f aca="false">'Employee Details'!G28</f>
        <v>Thane</v>
      </c>
      <c r="H28" s="65" t="str">
        <f aca="false">'Employee Details'!H28</f>
        <v> Maharashtra</v>
      </c>
      <c r="I28" s="65" t="str">
        <f aca="false">'Employee Details'!I28</f>
        <v>Female</v>
      </c>
      <c r="J28" s="66" t="n">
        <f aca="false">IF($I$2&gt;K28,R28,(R28/$F$2)*($F$2-(K28-$I$2)))</f>
        <v>62790</v>
      </c>
      <c r="K28" s="67" t="n">
        <f aca="false">RANDBETWEEN(0,10)</f>
        <v>1</v>
      </c>
      <c r="L28" s="67" t="n">
        <v>43000</v>
      </c>
      <c r="M28" s="67" t="n">
        <f aca="false">L28*0.15</f>
        <v>6450</v>
      </c>
      <c r="N28" s="67" t="n">
        <f aca="false">L28*0.5</f>
        <v>21500</v>
      </c>
      <c r="O28" s="67" t="n">
        <f aca="false">L28*0.05</f>
        <v>2150</v>
      </c>
      <c r="P28" s="67" t="n">
        <f aca="false">SUM(L28:O28)*0.1</f>
        <v>7310</v>
      </c>
      <c r="Q28" s="67" t="n">
        <f aca="false">IF(SUM(L28:O28)&gt;50000,3000,2000)</f>
        <v>3000</v>
      </c>
      <c r="R28" s="67" t="n">
        <f aca="false">SUM(L28:O28)-SUM(P28:Q28)</f>
        <v>62790</v>
      </c>
    </row>
    <row r="29" customFormat="false" ht="15" hidden="false" customHeight="false" outlineLevel="0" collapsed="false">
      <c r="A29" s="68" t="s">
        <v>128</v>
      </c>
      <c r="B29" s="68"/>
      <c r="C29" s="68"/>
      <c r="D29" s="68"/>
      <c r="E29" s="68"/>
      <c r="F29" s="68"/>
      <c r="G29" s="68"/>
      <c r="H29" s="68"/>
      <c r="I29" s="68"/>
      <c r="J29" s="63" t="n">
        <f aca="false">SUM(J4:J28)</f>
        <v>771657.129032258</v>
      </c>
      <c r="K29" s="64"/>
      <c r="L29" s="64" t="n">
        <f aca="false">SUM(L4:L28)</f>
        <v>605500</v>
      </c>
      <c r="M29" s="64" t="n">
        <f aca="false">SUM(M4:M28)</f>
        <v>90825</v>
      </c>
      <c r="N29" s="64" t="n">
        <f aca="false">SUM(N4:N28)</f>
        <v>302750</v>
      </c>
      <c r="O29" s="64" t="n">
        <f aca="false">SUM(O4:O28)</f>
        <v>30275</v>
      </c>
      <c r="P29" s="64" t="n">
        <f aca="false">SUM(P4:P28)</f>
        <v>102935</v>
      </c>
      <c r="Q29" s="64" t="n">
        <f aca="false">SUM(Q4:Q28)</f>
        <v>55000</v>
      </c>
      <c r="R29" s="64" t="n">
        <f aca="false">SUM(R4:R28)</f>
        <v>871415</v>
      </c>
    </row>
  </sheetData>
  <mergeCells count="7">
    <mergeCell ref="A1:G1"/>
    <mergeCell ref="I1:J1"/>
    <mergeCell ref="K1:R2"/>
    <mergeCell ref="A2:E2"/>
    <mergeCell ref="F2:G2"/>
    <mergeCell ref="I2:J2"/>
    <mergeCell ref="A29:I29"/>
  </mergeCells>
  <dataValidations count="2">
    <dataValidation allowBlank="true" errorStyle="stop" operator="between" showDropDown="false" showErrorMessage="true" showInputMessage="false" sqref="H1" type="list">
      <formula1>"January,February,March,April,May,June,July,August,September,October,November,December"</formula1>
      <formula2>0</formula2>
    </dataValidation>
    <dataValidation allowBlank="true" errorStyle="stop" operator="between" showDropDown="false" showErrorMessage="true" showInputMessage="false" sqref="I1" type="list">
      <formula1>"2000,2001,2002,2003,2004,2005,2006,2007,2008,2009,2010,2011,2012,2013,2014,2015,2016,2017,2018,2019,2020,2021,2022,2023"</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4" activeCellId="0" sqref="J4"/>
    </sheetView>
  </sheetViews>
  <sheetFormatPr defaultColWidth="8.6796875" defaultRowHeight="15" zeroHeight="false" outlineLevelRow="0" outlineLevelCol="0"/>
  <cols>
    <col collapsed="false" customWidth="true" hidden="false" outlineLevel="0" max="1" min="1" style="0" width="6.85"/>
    <col collapsed="false" customWidth="true" hidden="false" outlineLevel="0" max="2" min="2" style="0" width="10.42"/>
    <col collapsed="false" customWidth="true" hidden="false" outlineLevel="0" max="3" min="3" style="0" width="15.71"/>
    <col collapsed="false" customWidth="true" hidden="false" outlineLevel="0" max="4" min="4" style="0" width="14.29"/>
    <col collapsed="false" customWidth="true" hidden="false" outlineLevel="0" max="5" min="5" style="0" width="11.57"/>
    <col collapsed="false" customWidth="true" hidden="false" outlineLevel="0" max="7" min="6" style="0" width="11.71"/>
    <col collapsed="false" customWidth="true" hidden="false" outlineLevel="0" max="8" min="8" style="0" width="16.71"/>
    <col collapsed="false" customWidth="true" hidden="false" outlineLevel="0" max="9" min="9" style="0" width="10.42"/>
    <col collapsed="false" customWidth="true" hidden="false" outlineLevel="0" max="10" min="10" style="0" width="12.29"/>
    <col collapsed="false" customWidth="true" hidden="false" outlineLevel="0" max="11" min="11" style="0" width="26.29"/>
    <col collapsed="false" customWidth="true" hidden="false" outlineLevel="0" max="12" min="12" style="0" width="12.15"/>
    <col collapsed="false" customWidth="true" hidden="false" outlineLevel="0" max="14" min="13" style="0" width="24"/>
    <col collapsed="false" customWidth="true" hidden="false" outlineLevel="0" max="15" min="15" style="0" width="27"/>
    <col collapsed="false" customWidth="true" hidden="false" outlineLevel="0" max="16" min="16" style="0" width="14.57"/>
    <col collapsed="false" customWidth="true" hidden="false" outlineLevel="0" max="17" min="17" style="0" width="18.86"/>
  </cols>
  <sheetData>
    <row r="1" s="59" customFormat="true" ht="22.05" hidden="false" customHeight="false" outlineLevel="0" collapsed="false">
      <c r="A1" s="56" t="s">
        <v>140</v>
      </c>
      <c r="B1" s="56"/>
      <c r="C1" s="56"/>
      <c r="D1" s="56"/>
      <c r="E1" s="56"/>
      <c r="F1" s="56"/>
      <c r="G1" s="56"/>
      <c r="H1" s="57" t="s">
        <v>154</v>
      </c>
      <c r="I1" s="57" t="n">
        <v>2023</v>
      </c>
      <c r="J1" s="57"/>
      <c r="K1" s="58" t="s">
        <v>142</v>
      </c>
      <c r="L1" s="58"/>
      <c r="M1" s="58"/>
      <c r="N1" s="58"/>
      <c r="O1" s="58"/>
      <c r="P1" s="58"/>
      <c r="Q1" s="58"/>
      <c r="R1" s="58"/>
    </row>
    <row r="2" s="59" customFormat="true" ht="23.85" hidden="false" customHeight="false" outlineLevel="0" collapsed="false">
      <c r="A2" s="56" t="s">
        <v>143</v>
      </c>
      <c r="B2" s="56"/>
      <c r="C2" s="56"/>
      <c r="D2" s="56"/>
      <c r="E2" s="56"/>
      <c r="F2" s="60" t="n">
        <f aca="false">IF(OR(H1="January", H1="March", H1="May", H1="July", H1="August", H1="October", H1="December"), 31,IF(H1="February",IF(AND(H1="February", OR(MOD(I1,4)=0, AND(MOD(I1,100)&lt;&gt;0, MOD(I1,400)=0))), 29, 28),30))</f>
        <v>28</v>
      </c>
      <c r="G2" s="60"/>
      <c r="H2" s="61" t="s">
        <v>144</v>
      </c>
      <c r="I2" s="60" t="n">
        <v>2</v>
      </c>
      <c r="J2" s="60"/>
      <c r="K2" s="58"/>
      <c r="L2" s="58"/>
      <c r="M2" s="58"/>
      <c r="N2" s="58"/>
      <c r="O2" s="58"/>
      <c r="P2" s="58"/>
      <c r="Q2" s="58"/>
      <c r="R2" s="58"/>
    </row>
    <row r="3" customFormat="false" ht="35.05" hidden="false" customHeight="false" outlineLevel="0" collapsed="false">
      <c r="A3" s="62" t="str">
        <f aca="false">'Employee Details'!A3</f>
        <v>Sr. No.</v>
      </c>
      <c r="B3" s="62" t="str">
        <f aca="false">'Employee Details'!B3</f>
        <v>Emp. Code</v>
      </c>
      <c r="C3" s="62" t="str">
        <f aca="false">'Employee Details'!C3</f>
        <v>Employee Name</v>
      </c>
      <c r="D3" s="62" t="str">
        <f aca="false">'Employee Details'!D3</f>
        <v>Date of Joining</v>
      </c>
      <c r="E3" s="62" t="str">
        <f aca="false">'Employee Details'!E3</f>
        <v>Designation</v>
      </c>
      <c r="F3" s="62" t="str">
        <f aca="false">'Employee Details'!F3</f>
        <v>Department</v>
      </c>
      <c r="G3" s="62" t="str">
        <f aca="false">'Employee Details'!G3</f>
        <v>City</v>
      </c>
      <c r="H3" s="62" t="str">
        <f aca="false">'Employee Details'!H3</f>
        <v>State</v>
      </c>
      <c r="I3" s="62" t="str">
        <f aca="false">'Employee Details'!I3</f>
        <v>Gender</v>
      </c>
      <c r="J3" s="63" t="s">
        <v>145</v>
      </c>
      <c r="K3" s="64" t="s">
        <v>146</v>
      </c>
      <c r="L3" s="64" t="s">
        <v>147</v>
      </c>
      <c r="M3" s="64" t="s">
        <v>148</v>
      </c>
      <c r="N3" s="64" t="s">
        <v>149</v>
      </c>
      <c r="O3" s="64" t="s">
        <v>150</v>
      </c>
      <c r="P3" s="64" t="s">
        <v>151</v>
      </c>
      <c r="Q3" s="64" t="s">
        <v>152</v>
      </c>
      <c r="R3" s="64" t="s">
        <v>153</v>
      </c>
    </row>
    <row r="4" customFormat="false" ht="15" hidden="false" customHeight="false" outlineLevel="0" collapsed="false">
      <c r="A4" s="65" t="n">
        <f aca="false">'Employee Details'!A4</f>
        <v>1</v>
      </c>
      <c r="B4" s="65" t="str">
        <f aca="false">'Employee Details'!B4</f>
        <v>MW01</v>
      </c>
      <c r="C4" s="65" t="str">
        <f aca="false">'Employee Details'!C4</f>
        <v>Astha Puri</v>
      </c>
      <c r="D4" s="65" t="n">
        <f aca="false">'Employee Details'!D4</f>
        <v>41255</v>
      </c>
      <c r="E4" s="65" t="str">
        <f aca="false">'Employee Details'!E4</f>
        <v>Developer</v>
      </c>
      <c r="F4" s="65" t="str">
        <f aca="false">'Employee Details'!F4</f>
        <v>HR</v>
      </c>
      <c r="G4" s="65" t="str">
        <f aca="false">'Employee Details'!G4</f>
        <v>Udupi</v>
      </c>
      <c r="H4" s="65" t="str">
        <f aca="false">'Employee Details'!H4</f>
        <v> Karnataka</v>
      </c>
      <c r="I4" s="65" t="str">
        <f aca="false">'Employee Details'!I4</f>
        <v>Female</v>
      </c>
      <c r="J4" s="66" t="n">
        <f aca="false">IF($I$2&gt;K4,R4,(R4/$F$2)*($F$2-(K4-$I$2)))</f>
        <v>28482.1428571429</v>
      </c>
      <c r="K4" s="67" t="n">
        <f aca="false">RANDBETWEEN(0,10)</f>
        <v>8</v>
      </c>
      <c r="L4" s="67" t="n">
        <v>25000</v>
      </c>
      <c r="M4" s="67" t="n">
        <f aca="false">L4*0.15</f>
        <v>3750</v>
      </c>
      <c r="N4" s="67" t="n">
        <f aca="false">L4*0.5</f>
        <v>12500</v>
      </c>
      <c r="O4" s="67" t="n">
        <f aca="false">L4*0.05</f>
        <v>1250</v>
      </c>
      <c r="P4" s="67" t="n">
        <f aca="false">SUM(L4:O4)*0.1</f>
        <v>4250</v>
      </c>
      <c r="Q4" s="67" t="n">
        <f aca="false">IF(SUM(L4:O4)&gt;50000,3000,2000)</f>
        <v>2000</v>
      </c>
      <c r="R4" s="67" t="n">
        <f aca="false">SUM(L4:O4)-SUM(P4:Q4)</f>
        <v>36250</v>
      </c>
    </row>
    <row r="5" customFormat="false" ht="15" hidden="false" customHeight="false" outlineLevel="0" collapsed="false">
      <c r="A5" s="65" t="n">
        <f aca="false">'Employee Details'!A5</f>
        <v>2</v>
      </c>
      <c r="B5" s="65" t="str">
        <f aca="false">'Employee Details'!B5</f>
        <v>MW02</v>
      </c>
      <c r="C5" s="65" t="str">
        <f aca="false">'Employee Details'!C5</f>
        <v>Bijal Pande</v>
      </c>
      <c r="D5" s="65" t="n">
        <f aca="false">'Employee Details'!D5</f>
        <v>40461</v>
      </c>
      <c r="E5" s="65" t="str">
        <f aca="false">'Employee Details'!E5</f>
        <v>Graphic Designer</v>
      </c>
      <c r="F5" s="65" t="str">
        <f aca="false">'Employee Details'!F5</f>
        <v>R&amp;D</v>
      </c>
      <c r="G5" s="65" t="str">
        <f aca="false">'Employee Details'!G5</f>
        <v>Mangalore</v>
      </c>
      <c r="H5" s="65" t="str">
        <f aca="false">'Employee Details'!H5</f>
        <v> Karnataka</v>
      </c>
      <c r="I5" s="65" t="str">
        <f aca="false">'Employee Details'!I5</f>
        <v>Male</v>
      </c>
      <c r="J5" s="66" t="n">
        <f aca="false">IF($I$2&gt;K5,R5,(R5/$F$2)*($F$2-(K5-$I$2)))</f>
        <v>39310</v>
      </c>
      <c r="K5" s="67" t="n">
        <f aca="false">RANDBETWEEN(0,10)</f>
        <v>0</v>
      </c>
      <c r="L5" s="67" t="n">
        <v>27000</v>
      </c>
      <c r="M5" s="67" t="n">
        <f aca="false">L5*0.15</f>
        <v>4050</v>
      </c>
      <c r="N5" s="67" t="n">
        <f aca="false">L5*0.5</f>
        <v>13500</v>
      </c>
      <c r="O5" s="67" t="n">
        <f aca="false">L5*0.05</f>
        <v>1350</v>
      </c>
      <c r="P5" s="67" t="n">
        <f aca="false">SUM(L5:O5)*0.1</f>
        <v>4590</v>
      </c>
      <c r="Q5" s="67" t="n">
        <f aca="false">IF(SUM(L5:O5)&gt;50000,3000,2000)</f>
        <v>2000</v>
      </c>
      <c r="R5" s="67" t="n">
        <f aca="false">SUM(L5:O5)-SUM(P5:Q5)</f>
        <v>39310</v>
      </c>
    </row>
    <row r="6" customFormat="false" ht="15" hidden="false" customHeight="false" outlineLevel="0" collapsed="false">
      <c r="A6" s="65" t="n">
        <f aca="false">'Employee Details'!A6</f>
        <v>3</v>
      </c>
      <c r="B6" s="65" t="str">
        <f aca="false">'Employee Details'!B6</f>
        <v>MW03</v>
      </c>
      <c r="C6" s="65" t="str">
        <f aca="false">'Employee Details'!C6</f>
        <v>Chirag Sharma</v>
      </c>
      <c r="D6" s="65" t="n">
        <f aca="false">'Employee Details'!D6</f>
        <v>40858</v>
      </c>
      <c r="E6" s="65" t="str">
        <f aca="false">'Employee Details'!E6</f>
        <v>Sr. Developer</v>
      </c>
      <c r="F6" s="65" t="str">
        <f aca="false">'Employee Details'!F6</f>
        <v>Development</v>
      </c>
      <c r="G6" s="65" t="str">
        <f aca="false">'Employee Details'!G6</f>
        <v>Honnavar</v>
      </c>
      <c r="H6" s="65" t="str">
        <f aca="false">'Employee Details'!H6</f>
        <v> Karnataka</v>
      </c>
      <c r="I6" s="65" t="str">
        <f aca="false">'Employee Details'!I6</f>
        <v>Male</v>
      </c>
      <c r="J6" s="66" t="n">
        <f aca="false">IF($I$2&gt;K6,R6,(R6/$F$2)*($F$2-(K6-$I$2)))</f>
        <v>24010</v>
      </c>
      <c r="K6" s="67" t="n">
        <f aca="false">RANDBETWEEN(0,10)</f>
        <v>0</v>
      </c>
      <c r="L6" s="67" t="n">
        <v>17000</v>
      </c>
      <c r="M6" s="67" t="n">
        <f aca="false">L6*0.15</f>
        <v>2550</v>
      </c>
      <c r="N6" s="67" t="n">
        <f aca="false">L6*0.5</f>
        <v>8500</v>
      </c>
      <c r="O6" s="67" t="n">
        <f aca="false">L6*0.05</f>
        <v>850</v>
      </c>
      <c r="P6" s="67" t="n">
        <f aca="false">SUM(L6:O6)*0.1</f>
        <v>2890</v>
      </c>
      <c r="Q6" s="67" t="n">
        <f aca="false">IF(SUM(L6:O6)&gt;50000,3000,2000)</f>
        <v>2000</v>
      </c>
      <c r="R6" s="67" t="n">
        <f aca="false">SUM(L6:O6)-SUM(P6:Q6)</f>
        <v>24010</v>
      </c>
    </row>
    <row r="7" customFormat="false" ht="15" hidden="false" customHeight="false" outlineLevel="0" collapsed="false">
      <c r="A7" s="65" t="n">
        <f aca="false">'Employee Details'!A7</f>
        <v>4</v>
      </c>
      <c r="B7" s="65" t="str">
        <f aca="false">'Employee Details'!B7</f>
        <v>MW04</v>
      </c>
      <c r="C7" s="65" t="str">
        <f aca="false">'Employee Details'!C7</f>
        <v>Divya Soni</v>
      </c>
      <c r="D7" s="65" t="n">
        <f aca="false">'Employee Details'!D7</f>
        <v>40535</v>
      </c>
      <c r="E7" s="65" t="str">
        <f aca="false">'Employee Details'!E7</f>
        <v>Graphic Designer</v>
      </c>
      <c r="F7" s="65" t="str">
        <f aca="false">'Employee Details'!F7</f>
        <v>Quality Control</v>
      </c>
      <c r="G7" s="65" t="str">
        <f aca="false">'Employee Details'!G7</f>
        <v>Pune</v>
      </c>
      <c r="H7" s="65" t="str">
        <f aca="false">'Employee Details'!H7</f>
        <v> Maharashtra</v>
      </c>
      <c r="I7" s="65" t="str">
        <f aca="false">'Employee Details'!I7</f>
        <v>Female</v>
      </c>
      <c r="J7" s="66" t="n">
        <f aca="false">IF($I$2&gt;K7,R7,(R7/$F$2)*($F$2-(K7-$I$2)))</f>
        <v>37830.3571428571</v>
      </c>
      <c r="K7" s="67" t="n">
        <f aca="false">RANDBETWEEN(0,10)</f>
        <v>5</v>
      </c>
      <c r="L7" s="67" t="n">
        <v>29000</v>
      </c>
      <c r="M7" s="67" t="n">
        <f aca="false">L7*0.15</f>
        <v>4350</v>
      </c>
      <c r="N7" s="67" t="n">
        <f aca="false">L7*0.5</f>
        <v>14500</v>
      </c>
      <c r="O7" s="67" t="n">
        <f aca="false">L7*0.05</f>
        <v>1450</v>
      </c>
      <c r="P7" s="67" t="n">
        <f aca="false">SUM(L7:O7)*0.1</f>
        <v>4930</v>
      </c>
      <c r="Q7" s="67" t="n">
        <f aca="false">IF(SUM(L7:O7)&gt;50000,3000,2000)</f>
        <v>2000</v>
      </c>
      <c r="R7" s="67" t="n">
        <f aca="false">SUM(L7:O7)-SUM(P7:Q7)</f>
        <v>42370</v>
      </c>
    </row>
    <row r="8" customFormat="false" ht="15" hidden="false" customHeight="false" outlineLevel="0" collapsed="false">
      <c r="A8" s="65" t="n">
        <f aca="false">'Employee Details'!A8</f>
        <v>5</v>
      </c>
      <c r="B8" s="65" t="str">
        <f aca="false">'Employee Details'!B8</f>
        <v>MW05</v>
      </c>
      <c r="C8" s="65" t="str">
        <f aca="false">'Employee Details'!C8</f>
        <v>Erum Rastogi</v>
      </c>
      <c r="D8" s="65" t="n">
        <f aca="false">'Employee Details'!D8</f>
        <v>37937</v>
      </c>
      <c r="E8" s="65" t="str">
        <f aca="false">'Employee Details'!E8</f>
        <v>Office Admin</v>
      </c>
      <c r="F8" s="65" t="str">
        <f aca="false">'Employee Details'!F8</f>
        <v>Marketing</v>
      </c>
      <c r="G8" s="65" t="str">
        <f aca="false">'Employee Details'!G8</f>
        <v>Mumbai</v>
      </c>
      <c r="H8" s="65" t="str">
        <f aca="false">'Employee Details'!H8</f>
        <v> Maharashtra</v>
      </c>
      <c r="I8" s="65" t="str">
        <f aca="false">'Employee Details'!I8</f>
        <v>Female</v>
      </c>
      <c r="J8" s="66" t="n">
        <f aca="false">IF($I$2&gt;K8,R8,(R8/$F$2)*($F$2-(K8-$I$2)))</f>
        <v>17208.9285714286</v>
      </c>
      <c r="K8" s="67" t="n">
        <f aca="false">RANDBETWEEN(0,10)</f>
        <v>7</v>
      </c>
      <c r="L8" s="67" t="n">
        <v>15000</v>
      </c>
      <c r="M8" s="67" t="n">
        <f aca="false">L8*0.15</f>
        <v>2250</v>
      </c>
      <c r="N8" s="67" t="n">
        <f aca="false">L8*0.5</f>
        <v>7500</v>
      </c>
      <c r="O8" s="67" t="n">
        <f aca="false">L8*0.05</f>
        <v>750</v>
      </c>
      <c r="P8" s="67" t="n">
        <f aca="false">SUM(L8:O8)*0.1</f>
        <v>2550</v>
      </c>
      <c r="Q8" s="67" t="n">
        <f aca="false">IF(SUM(L8:O8)&gt;50000,3000,2000)</f>
        <v>2000</v>
      </c>
      <c r="R8" s="67" t="n">
        <f aca="false">SUM(L8:O8)-SUM(P8:Q8)</f>
        <v>20950</v>
      </c>
    </row>
    <row r="9" customFormat="false" ht="15" hidden="false" customHeight="false" outlineLevel="0" collapsed="false">
      <c r="A9" s="65" t="n">
        <f aca="false">'Employee Details'!A9</f>
        <v>6</v>
      </c>
      <c r="B9" s="65" t="str">
        <f aca="false">'Employee Details'!B9</f>
        <v>MW06</v>
      </c>
      <c r="C9" s="65" t="str">
        <f aca="false">'Employee Details'!C9</f>
        <v>Farhan Patel</v>
      </c>
      <c r="D9" s="65" t="n">
        <f aca="false">'Employee Details'!D9</f>
        <v>41255</v>
      </c>
      <c r="E9" s="65" t="str">
        <f aca="false">'Employee Details'!E9</f>
        <v>Developer</v>
      </c>
      <c r="F9" s="65" t="str">
        <f aca="false">'Employee Details'!F9</f>
        <v>Finance</v>
      </c>
      <c r="G9" s="65" t="str">
        <f aca="false">'Employee Details'!G9</f>
        <v>Bhopal</v>
      </c>
      <c r="H9" s="65" t="str">
        <f aca="false">'Employee Details'!H9</f>
        <v> Madhya Pradesh</v>
      </c>
      <c r="I9" s="65" t="str">
        <f aca="false">'Employee Details'!I9</f>
        <v>Male</v>
      </c>
      <c r="J9" s="66" t="n">
        <f aca="false">IF($I$2&gt;K9,R9,(R9/$F$2)*($F$2-(K9-$I$2)))</f>
        <v>23447.5714285714</v>
      </c>
      <c r="K9" s="67" t="n">
        <f aca="false">RANDBETWEEN(0,10)</f>
        <v>3</v>
      </c>
      <c r="L9" s="67" t="n">
        <v>17200</v>
      </c>
      <c r="M9" s="67" t="n">
        <f aca="false">L9*0.15</f>
        <v>2580</v>
      </c>
      <c r="N9" s="67" t="n">
        <f aca="false">L9*0.5</f>
        <v>8600</v>
      </c>
      <c r="O9" s="67" t="n">
        <f aca="false">L9*0.05</f>
        <v>860</v>
      </c>
      <c r="P9" s="67" t="n">
        <f aca="false">SUM(L9:O9)*0.1</f>
        <v>2924</v>
      </c>
      <c r="Q9" s="67" t="n">
        <f aca="false">IF(SUM(L9:O9)&gt;50000,3000,2000)</f>
        <v>2000</v>
      </c>
      <c r="R9" s="67" t="n">
        <f aca="false">SUM(L9:O9)-SUM(P9:Q9)</f>
        <v>24316</v>
      </c>
    </row>
    <row r="10" customFormat="false" ht="15" hidden="false" customHeight="false" outlineLevel="0" collapsed="false">
      <c r="A10" s="65" t="n">
        <f aca="false">'Employee Details'!A10</f>
        <v>7</v>
      </c>
      <c r="B10" s="65" t="str">
        <f aca="false">'Employee Details'!B10</f>
        <v>MW07</v>
      </c>
      <c r="C10" s="65" t="str">
        <f aca="false">'Employee Details'!C10</f>
        <v>Geet Sahu</v>
      </c>
      <c r="D10" s="65" t="n">
        <f aca="false">'Employee Details'!D10</f>
        <v>40461</v>
      </c>
      <c r="E10" s="65" t="str">
        <f aca="false">'Employee Details'!E10</f>
        <v>Sr. Accountant</v>
      </c>
      <c r="F10" s="65" t="str">
        <f aca="false">'Employee Details'!F10</f>
        <v>Marketing</v>
      </c>
      <c r="G10" s="65" t="str">
        <f aca="false">'Employee Details'!G10</f>
        <v>Mumbai</v>
      </c>
      <c r="H10" s="65" t="str">
        <f aca="false">'Employee Details'!H10</f>
        <v> Maharashtra</v>
      </c>
      <c r="I10" s="65" t="str">
        <f aca="false">'Employee Details'!I10</f>
        <v>Male</v>
      </c>
      <c r="J10" s="66" t="n">
        <f aca="false">IF($I$2&gt;K10,R10,(R10/$F$2)*($F$2-(K10-$I$2)))</f>
        <v>20021.8571428571</v>
      </c>
      <c r="K10" s="67" t="n">
        <f aca="false">RANDBETWEEN(0,10)</f>
        <v>4</v>
      </c>
      <c r="L10" s="67" t="n">
        <v>15400</v>
      </c>
      <c r="M10" s="67" t="n">
        <f aca="false">L10*0.15</f>
        <v>2310</v>
      </c>
      <c r="N10" s="67" t="n">
        <f aca="false">L10*0.5</f>
        <v>7700</v>
      </c>
      <c r="O10" s="67" t="n">
        <f aca="false">L10*0.05</f>
        <v>770</v>
      </c>
      <c r="P10" s="67" t="n">
        <f aca="false">SUM(L10:O10)*0.1</f>
        <v>2618</v>
      </c>
      <c r="Q10" s="67" t="n">
        <f aca="false">IF(SUM(L10:O10)&gt;50000,3000,2000)</f>
        <v>2000</v>
      </c>
      <c r="R10" s="67" t="n">
        <f aca="false">SUM(L10:O10)-SUM(P10:Q10)</f>
        <v>21562</v>
      </c>
    </row>
    <row r="11" customFormat="false" ht="15" hidden="false" customHeight="false" outlineLevel="0" collapsed="false">
      <c r="A11" s="65" t="n">
        <f aca="false">'Employee Details'!A11</f>
        <v>8</v>
      </c>
      <c r="B11" s="65" t="str">
        <f aca="false">'Employee Details'!B11</f>
        <v>MW08</v>
      </c>
      <c r="C11" s="65" t="str">
        <f aca="false">'Employee Details'!C11</f>
        <v>Himesh Surya</v>
      </c>
      <c r="D11" s="65" t="n">
        <f aca="false">'Employee Details'!D11</f>
        <v>41255</v>
      </c>
      <c r="E11" s="65" t="str">
        <f aca="false">'Employee Details'!E11</f>
        <v>Jr. Accountant</v>
      </c>
      <c r="F11" s="65" t="str">
        <f aca="false">'Employee Details'!F11</f>
        <v>Marketing</v>
      </c>
      <c r="G11" s="65" t="str">
        <f aca="false">'Employee Details'!G11</f>
        <v>Kolkata</v>
      </c>
      <c r="H11" s="65" t="str">
        <f aca="false">'Employee Details'!H11</f>
        <v> West Bengal</v>
      </c>
      <c r="I11" s="65" t="str">
        <f aca="false">'Employee Details'!I11</f>
        <v>Male</v>
      </c>
      <c r="J11" s="66" t="n">
        <f aca="false">IF($I$2&gt;K11,R11,(R11/$F$2)*($F$2-(K11-$I$2)))</f>
        <v>18136.2857142857</v>
      </c>
      <c r="K11" s="67" t="n">
        <f aca="false">RANDBETWEEN(0,10)</f>
        <v>3</v>
      </c>
      <c r="L11" s="67" t="n">
        <v>13600</v>
      </c>
      <c r="M11" s="67" t="n">
        <f aca="false">L11*0.15</f>
        <v>2040</v>
      </c>
      <c r="N11" s="67" t="n">
        <f aca="false">L11*0.5</f>
        <v>6800</v>
      </c>
      <c r="O11" s="67" t="n">
        <f aca="false">L11*0.05</f>
        <v>680</v>
      </c>
      <c r="P11" s="67" t="n">
        <f aca="false">SUM(L11:O11)*0.1</f>
        <v>2312</v>
      </c>
      <c r="Q11" s="67" t="n">
        <f aca="false">IF(SUM(L11:O11)&gt;50000,3000,2000)</f>
        <v>2000</v>
      </c>
      <c r="R11" s="67" t="n">
        <f aca="false">SUM(L11:O11)-SUM(P11:Q11)</f>
        <v>18808</v>
      </c>
    </row>
    <row r="12" customFormat="false" ht="15" hidden="false" customHeight="false" outlineLevel="0" collapsed="false">
      <c r="A12" s="65" t="n">
        <f aca="false">'Employee Details'!A12</f>
        <v>9</v>
      </c>
      <c r="B12" s="65" t="str">
        <f aca="false">'Employee Details'!B12</f>
        <v>MW09</v>
      </c>
      <c r="C12" s="65" t="str">
        <f aca="false">'Employee Details'!C12</f>
        <v>Supriya</v>
      </c>
      <c r="D12" s="65" t="n">
        <f aca="false">'Employee Details'!D12</f>
        <v>40461</v>
      </c>
      <c r="E12" s="65" t="str">
        <f aca="false">'Employee Details'!E12</f>
        <v>Developer</v>
      </c>
      <c r="F12" s="65" t="str">
        <f aca="false">'Employee Details'!F12</f>
        <v>HR</v>
      </c>
      <c r="G12" s="65" t="str">
        <f aca="false">'Employee Details'!G12</f>
        <v>Ahmedabad</v>
      </c>
      <c r="H12" s="65" t="str">
        <f aca="false">'Employee Details'!H12</f>
        <v> Gujarat</v>
      </c>
      <c r="I12" s="65" t="str">
        <f aca="false">'Employee Details'!I12</f>
        <v>Female</v>
      </c>
      <c r="J12" s="66" t="n">
        <f aca="false">IF($I$2&gt;K12,R12,(R12/$F$2)*($F$2-(K12-$I$2)))</f>
        <v>15480.6428571429</v>
      </c>
      <c r="K12" s="67" t="n">
        <f aca="false">RANDBETWEEN(0,10)</f>
        <v>3</v>
      </c>
      <c r="L12" s="67" t="n">
        <v>11800</v>
      </c>
      <c r="M12" s="67" t="n">
        <f aca="false">L12*0.15</f>
        <v>1770</v>
      </c>
      <c r="N12" s="67" t="n">
        <f aca="false">L12*0.5</f>
        <v>5900</v>
      </c>
      <c r="O12" s="67" t="n">
        <f aca="false">L12*0.05</f>
        <v>590</v>
      </c>
      <c r="P12" s="67" t="n">
        <f aca="false">SUM(L12:O12)*0.1</f>
        <v>2006</v>
      </c>
      <c r="Q12" s="67" t="n">
        <f aca="false">IF(SUM(L12:O12)&gt;50000,3000,2000)</f>
        <v>2000</v>
      </c>
      <c r="R12" s="67" t="n">
        <f aca="false">SUM(L12:O12)-SUM(P12:Q12)</f>
        <v>16054</v>
      </c>
    </row>
    <row r="13" customFormat="false" ht="15" hidden="false" customHeight="false" outlineLevel="0" collapsed="false">
      <c r="A13" s="65" t="n">
        <f aca="false">'Employee Details'!A13</f>
        <v>10</v>
      </c>
      <c r="B13" s="65" t="str">
        <f aca="false">'Employee Details'!B13</f>
        <v>MW10</v>
      </c>
      <c r="C13" s="65" t="str">
        <f aca="false">'Employee Details'!C13</f>
        <v>Sharadhi</v>
      </c>
      <c r="D13" s="65" t="n">
        <f aca="false">'Employee Details'!D13</f>
        <v>40858</v>
      </c>
      <c r="E13" s="65" t="str">
        <f aca="false">'Employee Details'!E13</f>
        <v>Graphic Designer</v>
      </c>
      <c r="F13" s="65" t="str">
        <f aca="false">'Employee Details'!F13</f>
        <v>R&amp;D</v>
      </c>
      <c r="G13" s="65" t="str">
        <f aca="false">'Employee Details'!G13</f>
        <v>Kanpur</v>
      </c>
      <c r="H13" s="65" t="str">
        <f aca="false">'Employee Details'!H13</f>
        <v> Uttar Pradesh</v>
      </c>
      <c r="I13" s="65" t="str">
        <f aca="false">'Employee Details'!I13</f>
        <v>Female</v>
      </c>
      <c r="J13" s="66" t="n">
        <f aca="false">IF($I$2&gt;K13,R13,(R13/$F$2)*($F$2-(K13-$I$2)))</f>
        <v>20580</v>
      </c>
      <c r="K13" s="67" t="n">
        <f aca="false">RANDBETWEEN(0,10)</f>
        <v>6</v>
      </c>
      <c r="L13" s="67" t="n">
        <v>17000</v>
      </c>
      <c r="M13" s="67" t="n">
        <f aca="false">L13*0.15</f>
        <v>2550</v>
      </c>
      <c r="N13" s="67" t="n">
        <f aca="false">L13*0.5</f>
        <v>8500</v>
      </c>
      <c r="O13" s="67" t="n">
        <f aca="false">L13*0.05</f>
        <v>850</v>
      </c>
      <c r="P13" s="67" t="n">
        <f aca="false">SUM(L13:O13)*0.1</f>
        <v>2890</v>
      </c>
      <c r="Q13" s="67" t="n">
        <f aca="false">IF(SUM(L13:O13)&gt;50000,3000,2000)</f>
        <v>2000</v>
      </c>
      <c r="R13" s="67" t="n">
        <f aca="false">SUM(L13:O13)-SUM(P13:Q13)</f>
        <v>24010</v>
      </c>
    </row>
    <row r="14" customFormat="false" ht="15" hidden="false" customHeight="false" outlineLevel="0" collapsed="false">
      <c r="A14" s="65" t="n">
        <f aca="false">'Employee Details'!A14</f>
        <v>11</v>
      </c>
      <c r="B14" s="65" t="str">
        <f aca="false">'Employee Details'!B14</f>
        <v>MW11</v>
      </c>
      <c r="C14" s="65" t="str">
        <f aca="false">'Employee Details'!C14</f>
        <v>Raghu</v>
      </c>
      <c r="D14" s="65" t="n">
        <f aca="false">'Employee Details'!D14</f>
        <v>40535</v>
      </c>
      <c r="E14" s="65" t="str">
        <f aca="false">'Employee Details'!E14</f>
        <v>Sr. Developer</v>
      </c>
      <c r="F14" s="65" t="str">
        <f aca="false">'Employee Details'!F14</f>
        <v>Development</v>
      </c>
      <c r="G14" s="65" t="str">
        <f aca="false">'Employee Details'!G14</f>
        <v>Surat</v>
      </c>
      <c r="H14" s="65" t="str">
        <f aca="false">'Employee Details'!H14</f>
        <v> Gujarat</v>
      </c>
      <c r="I14" s="65" t="str">
        <f aca="false">'Employee Details'!I14</f>
        <v>Male</v>
      </c>
      <c r="J14" s="66" t="n">
        <f aca="false">IF($I$2&gt;K14,R14,(R14/$F$2)*($F$2-(K14-$I$2)))</f>
        <v>31660</v>
      </c>
      <c r="K14" s="67" t="n">
        <f aca="false">RANDBETWEEN(0,10)</f>
        <v>1</v>
      </c>
      <c r="L14" s="67" t="n">
        <v>22000</v>
      </c>
      <c r="M14" s="67" t="n">
        <f aca="false">L14*0.15</f>
        <v>3300</v>
      </c>
      <c r="N14" s="67" t="n">
        <f aca="false">L14*0.5</f>
        <v>11000</v>
      </c>
      <c r="O14" s="67" t="n">
        <f aca="false">L14*0.05</f>
        <v>1100</v>
      </c>
      <c r="P14" s="67" t="n">
        <f aca="false">SUM(L14:O14)*0.1</f>
        <v>3740</v>
      </c>
      <c r="Q14" s="67" t="n">
        <f aca="false">IF(SUM(L14:O14)&gt;50000,3000,2000)</f>
        <v>2000</v>
      </c>
      <c r="R14" s="67" t="n">
        <f aca="false">SUM(L14:O14)-SUM(P14:Q14)</f>
        <v>31660</v>
      </c>
    </row>
    <row r="15" customFormat="false" ht="15" hidden="false" customHeight="false" outlineLevel="0" collapsed="false">
      <c r="A15" s="65" t="n">
        <f aca="false">'Employee Details'!A15</f>
        <v>12</v>
      </c>
      <c r="B15" s="65" t="str">
        <f aca="false">'Employee Details'!B15</f>
        <v>MW12</v>
      </c>
      <c r="C15" s="65" t="str">
        <f aca="false">'Employee Details'!C15</f>
        <v>Indira</v>
      </c>
      <c r="D15" s="65" t="n">
        <f aca="false">'Employee Details'!D15</f>
        <v>37937</v>
      </c>
      <c r="E15" s="65" t="str">
        <f aca="false">'Employee Details'!E15</f>
        <v>Graphic Designer</v>
      </c>
      <c r="F15" s="65" t="str">
        <f aca="false">'Employee Details'!F15</f>
        <v>Quality Control</v>
      </c>
      <c r="G15" s="65" t="str">
        <f aca="false">'Employee Details'!G15</f>
        <v>Thane</v>
      </c>
      <c r="H15" s="65" t="str">
        <f aca="false">'Employee Details'!H15</f>
        <v> Maharashtra</v>
      </c>
      <c r="I15" s="65" t="str">
        <f aca="false">'Employee Details'!I15</f>
        <v>Female</v>
      </c>
      <c r="J15" s="66" t="n">
        <f aca="false">IF($I$2&gt;K15,R15,(R15/$F$2)*($F$2-(K15-$I$2)))</f>
        <v>34720</v>
      </c>
      <c r="K15" s="67" t="n">
        <f aca="false">RANDBETWEEN(0,10)</f>
        <v>1</v>
      </c>
      <c r="L15" s="67" t="n">
        <v>24000</v>
      </c>
      <c r="M15" s="67" t="n">
        <f aca="false">L15*0.15</f>
        <v>3600</v>
      </c>
      <c r="N15" s="67" t="n">
        <f aca="false">L15*0.5</f>
        <v>12000</v>
      </c>
      <c r="O15" s="67" t="n">
        <f aca="false">L15*0.05</f>
        <v>1200</v>
      </c>
      <c r="P15" s="67" t="n">
        <f aca="false">SUM(L15:O15)*0.1</f>
        <v>4080</v>
      </c>
      <c r="Q15" s="67" t="n">
        <f aca="false">IF(SUM(L15:O15)&gt;50000,3000,2000)</f>
        <v>2000</v>
      </c>
      <c r="R15" s="67" t="n">
        <f aca="false">SUM(L15:O15)-SUM(P15:Q15)</f>
        <v>34720</v>
      </c>
    </row>
    <row r="16" customFormat="false" ht="15" hidden="false" customHeight="false" outlineLevel="0" collapsed="false">
      <c r="A16" s="65" t="n">
        <f aca="false">'Employee Details'!A16</f>
        <v>13</v>
      </c>
      <c r="B16" s="65" t="str">
        <f aca="false">'Employee Details'!B16</f>
        <v>MW13</v>
      </c>
      <c r="C16" s="65" t="str">
        <f aca="false">'Employee Details'!C16</f>
        <v>Shane</v>
      </c>
      <c r="D16" s="65" t="n">
        <f aca="false">'Employee Details'!D16</f>
        <v>41255</v>
      </c>
      <c r="E16" s="65" t="str">
        <f aca="false">'Employee Details'!E16</f>
        <v>Office Admin</v>
      </c>
      <c r="F16" s="65" t="str">
        <f aca="false">'Employee Details'!F16</f>
        <v>R&amp;D</v>
      </c>
      <c r="G16" s="65" t="str">
        <f aca="false">'Employee Details'!G16</f>
        <v>Udupi</v>
      </c>
      <c r="H16" s="65" t="str">
        <f aca="false">'Employee Details'!H16</f>
        <v> Karnataka</v>
      </c>
      <c r="I16" s="65" t="str">
        <f aca="false">'Employee Details'!I16</f>
        <v>Male</v>
      </c>
      <c r="J16" s="66" t="n">
        <f aca="false">IF($I$2&gt;K16,R16,(R16/$F$2)*($F$2-(K16-$I$2)))</f>
        <v>41035.7142857143</v>
      </c>
      <c r="K16" s="67" t="n">
        <f aca="false">RANDBETWEEN(0,10)</f>
        <v>5</v>
      </c>
      <c r="L16" s="67" t="n">
        <v>32000</v>
      </c>
      <c r="M16" s="67" t="n">
        <f aca="false">L16*0.15</f>
        <v>4800</v>
      </c>
      <c r="N16" s="67" t="n">
        <f aca="false">L16*0.5</f>
        <v>16000</v>
      </c>
      <c r="O16" s="67" t="n">
        <f aca="false">L16*0.05</f>
        <v>1600</v>
      </c>
      <c r="P16" s="67" t="n">
        <f aca="false">SUM(L16:O16)*0.1</f>
        <v>5440</v>
      </c>
      <c r="Q16" s="67" t="n">
        <f aca="false">IF(SUM(L16:O16)&gt;50000,3000,2000)</f>
        <v>3000</v>
      </c>
      <c r="R16" s="67" t="n">
        <f aca="false">SUM(L16:O16)-SUM(P16:Q16)</f>
        <v>45960</v>
      </c>
    </row>
    <row r="17" customFormat="false" ht="15" hidden="false" customHeight="false" outlineLevel="0" collapsed="false">
      <c r="A17" s="65" t="n">
        <f aca="false">'Employee Details'!A17</f>
        <v>14</v>
      </c>
      <c r="B17" s="65" t="str">
        <f aca="false">'Employee Details'!B17</f>
        <v>MW14</v>
      </c>
      <c r="C17" s="65" t="str">
        <f aca="false">'Employee Details'!C17</f>
        <v>Imran Abha</v>
      </c>
      <c r="D17" s="65" t="n">
        <f aca="false">'Employee Details'!D17</f>
        <v>40461</v>
      </c>
      <c r="E17" s="65" t="str">
        <f aca="false">'Employee Details'!E17</f>
        <v>Graphic Designer</v>
      </c>
      <c r="F17" s="65" t="str">
        <f aca="false">'Employee Details'!F17</f>
        <v>Administration</v>
      </c>
      <c r="G17" s="65" t="str">
        <f aca="false">'Employee Details'!G17</f>
        <v>Chennai</v>
      </c>
      <c r="H17" s="65" t="str">
        <f aca="false">'Employee Details'!H17</f>
        <v> Tamil Nadu</v>
      </c>
      <c r="I17" s="65" t="str">
        <f aca="false">'Employee Details'!I17</f>
        <v>Male</v>
      </c>
      <c r="J17" s="66" t="n">
        <f aca="false">IF($I$2&gt;K17,R17,(R17/$F$2)*($F$2-(K17-$I$2)))</f>
        <v>24121.25</v>
      </c>
      <c r="K17" s="67" t="n">
        <f aca="false">RANDBETWEEN(0,10)</f>
        <v>7</v>
      </c>
      <c r="L17" s="67" t="n">
        <v>20500</v>
      </c>
      <c r="M17" s="67" t="n">
        <f aca="false">L17*0.15</f>
        <v>3075</v>
      </c>
      <c r="N17" s="67" t="n">
        <f aca="false">L17*0.5</f>
        <v>10250</v>
      </c>
      <c r="O17" s="67" t="n">
        <f aca="false">L17*0.05</f>
        <v>1025</v>
      </c>
      <c r="P17" s="67" t="n">
        <f aca="false">SUM(L17:O17)*0.1</f>
        <v>3485</v>
      </c>
      <c r="Q17" s="67" t="n">
        <f aca="false">IF(SUM(L17:O17)&gt;50000,3000,2000)</f>
        <v>2000</v>
      </c>
      <c r="R17" s="67" t="n">
        <f aca="false">SUM(L17:O17)-SUM(P17:Q17)</f>
        <v>29365</v>
      </c>
    </row>
    <row r="18" customFormat="false" ht="15" hidden="false" customHeight="false" outlineLevel="0" collapsed="false">
      <c r="A18" s="65" t="n">
        <f aca="false">'Employee Details'!A18</f>
        <v>15</v>
      </c>
      <c r="B18" s="65" t="str">
        <f aca="false">'Employee Details'!B18</f>
        <v>MW15</v>
      </c>
      <c r="C18" s="65" t="str">
        <f aca="false">'Employee Details'!C18</f>
        <v>Jitendra Pande</v>
      </c>
      <c r="D18" s="65" t="n">
        <f aca="false">'Employee Details'!D18</f>
        <v>41255</v>
      </c>
      <c r="E18" s="65" t="str">
        <f aca="false">'Employee Details'!E18</f>
        <v>HR Head</v>
      </c>
      <c r="F18" s="65" t="str">
        <f aca="false">'Employee Details'!F18</f>
        <v>HR</v>
      </c>
      <c r="G18" s="65" t="str">
        <f aca="false">'Employee Details'!G18</f>
        <v>Bangalore</v>
      </c>
      <c r="H18" s="65" t="str">
        <f aca="false">'Employee Details'!H18</f>
        <v> Karnataka</v>
      </c>
      <c r="I18" s="65" t="str">
        <f aca="false">'Employee Details'!I18</f>
        <v>Male</v>
      </c>
      <c r="J18" s="66" t="n">
        <f aca="false">IF($I$2&gt;K18,R18,(R18/$F$2)*($F$2-(K18-$I$2)))</f>
        <v>32290.3571428571</v>
      </c>
      <c r="K18" s="67" t="n">
        <f aca="false">RANDBETWEEN(0,10)</f>
        <v>7</v>
      </c>
      <c r="L18" s="67" t="n">
        <v>27000</v>
      </c>
      <c r="M18" s="67" t="n">
        <f aca="false">L18*0.15</f>
        <v>4050</v>
      </c>
      <c r="N18" s="67" t="n">
        <f aca="false">L18*0.5</f>
        <v>13500</v>
      </c>
      <c r="O18" s="67" t="n">
        <f aca="false">L18*0.05</f>
        <v>1350</v>
      </c>
      <c r="P18" s="67" t="n">
        <f aca="false">SUM(L18:O18)*0.1</f>
        <v>4590</v>
      </c>
      <c r="Q18" s="67" t="n">
        <f aca="false">IF(SUM(L18:O18)&gt;50000,3000,2000)</f>
        <v>2000</v>
      </c>
      <c r="R18" s="67" t="n">
        <f aca="false">SUM(L18:O18)-SUM(P18:Q18)</f>
        <v>39310</v>
      </c>
    </row>
    <row r="19" customFormat="false" ht="15" hidden="false" customHeight="false" outlineLevel="0" collapsed="false">
      <c r="A19" s="65" t="n">
        <f aca="false">'Employee Details'!A19</f>
        <v>16</v>
      </c>
      <c r="B19" s="65" t="str">
        <f aca="false">'Employee Details'!B19</f>
        <v>MW16</v>
      </c>
      <c r="C19" s="65" t="str">
        <f aca="false">'Employee Details'!C19</f>
        <v>Kailash Rane</v>
      </c>
      <c r="D19" s="65" t="n">
        <f aca="false">'Employee Details'!D19</f>
        <v>40461</v>
      </c>
      <c r="E19" s="65" t="str">
        <f aca="false">'Employee Details'!E19</f>
        <v>Manager</v>
      </c>
      <c r="F19" s="65" t="str">
        <f aca="false">'Employee Details'!F19</f>
        <v>Finance</v>
      </c>
      <c r="G19" s="65" t="str">
        <f aca="false">'Employee Details'!G19</f>
        <v>Hyderabad</v>
      </c>
      <c r="H19" s="65" t="str">
        <f aca="false">'Employee Details'!H19</f>
        <v> Telangana</v>
      </c>
      <c r="I19" s="65" t="str">
        <f aca="false">'Employee Details'!I19</f>
        <v>Male</v>
      </c>
      <c r="J19" s="66" t="n">
        <f aca="false">IF($I$2&gt;K19,R19,(R19/$F$2)*($F$2-(K19-$I$2)))</f>
        <v>26103.2142857143</v>
      </c>
      <c r="K19" s="67" t="n">
        <f aca="false">RANDBETWEEN(0,10)</f>
        <v>3</v>
      </c>
      <c r="L19" s="67" t="n">
        <v>19000</v>
      </c>
      <c r="M19" s="67" t="n">
        <f aca="false">L19*0.15</f>
        <v>2850</v>
      </c>
      <c r="N19" s="67" t="n">
        <f aca="false">L19*0.5</f>
        <v>9500</v>
      </c>
      <c r="O19" s="67" t="n">
        <f aca="false">L19*0.05</f>
        <v>950</v>
      </c>
      <c r="P19" s="67" t="n">
        <f aca="false">SUM(L19:O19)*0.1</f>
        <v>3230</v>
      </c>
      <c r="Q19" s="67" t="n">
        <f aca="false">IF(SUM(L19:O19)&gt;50000,3000,2000)</f>
        <v>2000</v>
      </c>
      <c r="R19" s="67" t="n">
        <f aca="false">SUM(L19:O19)-SUM(P19:Q19)</f>
        <v>27070</v>
      </c>
    </row>
    <row r="20" customFormat="false" ht="15" hidden="false" customHeight="false" outlineLevel="0" collapsed="false">
      <c r="A20" s="65" t="n">
        <f aca="false">'Employee Details'!A20</f>
        <v>17</v>
      </c>
      <c r="B20" s="65" t="str">
        <f aca="false">'Employee Details'!B20</f>
        <v>MW17</v>
      </c>
      <c r="C20" s="65" t="str">
        <f aca="false">'Employee Details'!C20</f>
        <v>Luv Patel</v>
      </c>
      <c r="D20" s="65" t="n">
        <f aca="false">'Employee Details'!D20</f>
        <v>40858</v>
      </c>
      <c r="E20" s="65" t="str">
        <f aca="false">'Employee Details'!E20</f>
        <v>Delivery Boy</v>
      </c>
      <c r="F20" s="65" t="str">
        <f aca="false">'Employee Details'!F20</f>
        <v>Development</v>
      </c>
      <c r="G20" s="65" t="str">
        <f aca="false">'Employee Details'!G20</f>
        <v>Pune</v>
      </c>
      <c r="H20" s="65" t="str">
        <f aca="false">'Employee Details'!H20</f>
        <v> Maharashtra</v>
      </c>
      <c r="I20" s="65" t="str">
        <f aca="false">'Employee Details'!I20</f>
        <v>Male</v>
      </c>
      <c r="J20" s="66" t="n">
        <f aca="false">IF($I$2&gt;K20,R20,(R20/$F$2)*($F$2-(K20-$I$2)))</f>
        <v>25540</v>
      </c>
      <c r="K20" s="67" t="n">
        <f aca="false">RANDBETWEEN(0,10)</f>
        <v>1</v>
      </c>
      <c r="L20" s="67" t="n">
        <v>18000</v>
      </c>
      <c r="M20" s="67" t="n">
        <f aca="false">L20*0.15</f>
        <v>2700</v>
      </c>
      <c r="N20" s="67" t="n">
        <f aca="false">L20*0.5</f>
        <v>9000</v>
      </c>
      <c r="O20" s="67" t="n">
        <f aca="false">L20*0.05</f>
        <v>900</v>
      </c>
      <c r="P20" s="67" t="n">
        <f aca="false">SUM(L20:O20)*0.1</f>
        <v>3060</v>
      </c>
      <c r="Q20" s="67" t="n">
        <f aca="false">IF(SUM(L20:O20)&gt;50000,3000,2000)</f>
        <v>2000</v>
      </c>
      <c r="R20" s="67" t="n">
        <f aca="false">SUM(L20:O20)-SUM(P20:Q20)</f>
        <v>25540</v>
      </c>
    </row>
    <row r="21" customFormat="false" ht="15" hidden="false" customHeight="false" outlineLevel="0" collapsed="false">
      <c r="A21" s="65" t="n">
        <f aca="false">'Employee Details'!A21</f>
        <v>18</v>
      </c>
      <c r="B21" s="65" t="str">
        <f aca="false">'Employee Details'!B21</f>
        <v>MW18</v>
      </c>
      <c r="C21" s="65" t="str">
        <f aca="false">'Employee Details'!C21</f>
        <v>Manoj Bhide</v>
      </c>
      <c r="D21" s="65" t="n">
        <f aca="false">'Employee Details'!D21</f>
        <v>40535</v>
      </c>
      <c r="E21" s="65" t="str">
        <f aca="false">'Employee Details'!E21</f>
        <v>Peon</v>
      </c>
      <c r="F21" s="65" t="str">
        <f aca="false">'Employee Details'!F21</f>
        <v>Quality Control</v>
      </c>
      <c r="G21" s="65" t="str">
        <f aca="false">'Employee Details'!G21</f>
        <v>Ahmedabad</v>
      </c>
      <c r="H21" s="65" t="str">
        <f aca="false">'Employee Details'!H21</f>
        <v> Gujarat</v>
      </c>
      <c r="I21" s="65" t="str">
        <f aca="false">'Employee Details'!I21</f>
        <v>Male</v>
      </c>
      <c r="J21" s="66" t="n">
        <f aca="false">IF($I$2&gt;K21,R21,(R21/$F$2)*($F$2-(K21-$I$2)))</f>
        <v>58305</v>
      </c>
      <c r="K21" s="67" t="n">
        <f aca="false">RANDBETWEEN(0,10)</f>
        <v>4</v>
      </c>
      <c r="L21" s="67" t="n">
        <v>43000</v>
      </c>
      <c r="M21" s="67" t="n">
        <f aca="false">L21*0.15</f>
        <v>6450</v>
      </c>
      <c r="N21" s="67" t="n">
        <f aca="false">L21*0.5</f>
        <v>21500</v>
      </c>
      <c r="O21" s="67" t="n">
        <f aca="false">L21*0.05</f>
        <v>2150</v>
      </c>
      <c r="P21" s="67" t="n">
        <f aca="false">SUM(L21:O21)*0.1</f>
        <v>7310</v>
      </c>
      <c r="Q21" s="67" t="n">
        <f aca="false">IF(SUM(L21:O21)&gt;50000,3000,2000)</f>
        <v>3000</v>
      </c>
      <c r="R21" s="67" t="n">
        <f aca="false">SUM(L21:O21)-SUM(P21:Q21)</f>
        <v>62790</v>
      </c>
    </row>
    <row r="22" customFormat="false" ht="15" hidden="false" customHeight="false" outlineLevel="0" collapsed="false">
      <c r="A22" s="65" t="n">
        <f aca="false">'Employee Details'!A22</f>
        <v>19</v>
      </c>
      <c r="B22" s="65" t="str">
        <f aca="false">'Employee Details'!B22</f>
        <v>MW19</v>
      </c>
      <c r="C22" s="65" t="str">
        <f aca="false">'Employee Details'!C22</f>
        <v>Nancy Pastor</v>
      </c>
      <c r="D22" s="65" t="n">
        <f aca="false">'Employee Details'!D22</f>
        <v>37937</v>
      </c>
      <c r="E22" s="65" t="str">
        <f aca="false">'Employee Details'!E22</f>
        <v>Graphic Designer</v>
      </c>
      <c r="F22" s="65" t="str">
        <f aca="false">'Employee Details'!F22</f>
        <v>R&amp;D</v>
      </c>
      <c r="G22" s="65" t="str">
        <f aca="false">'Employee Details'!G22</f>
        <v>Surat</v>
      </c>
      <c r="H22" s="65" t="str">
        <f aca="false">'Employee Details'!H22</f>
        <v> Gujarat</v>
      </c>
      <c r="I22" s="65" t="str">
        <f aca="false">'Employee Details'!I22</f>
        <v>Female</v>
      </c>
      <c r="J22" s="66" t="n">
        <f aca="false">IF($I$2&gt;K22,R22,(R22/$F$2)*($F$2-(K22-$I$2)))</f>
        <v>71089.2857142857</v>
      </c>
      <c r="K22" s="67" t="n">
        <f aca="false">RANDBETWEEN(0,10)</f>
        <v>5</v>
      </c>
      <c r="L22" s="67" t="n">
        <v>54000</v>
      </c>
      <c r="M22" s="67" t="n">
        <f aca="false">L22*0.15</f>
        <v>8100</v>
      </c>
      <c r="N22" s="67" t="n">
        <f aca="false">L22*0.5</f>
        <v>27000</v>
      </c>
      <c r="O22" s="67" t="n">
        <f aca="false">L22*0.05</f>
        <v>2700</v>
      </c>
      <c r="P22" s="67" t="n">
        <f aca="false">SUM(L22:O22)*0.1</f>
        <v>9180</v>
      </c>
      <c r="Q22" s="67" t="n">
        <f aca="false">IF(SUM(L22:O22)&gt;50000,3000,2000)</f>
        <v>3000</v>
      </c>
      <c r="R22" s="67" t="n">
        <f aca="false">SUM(L22:O22)-SUM(P22:Q22)</f>
        <v>79620</v>
      </c>
    </row>
    <row r="23" customFormat="false" ht="15" hidden="false" customHeight="false" outlineLevel="0" collapsed="false">
      <c r="A23" s="65" t="n">
        <f aca="false">'Employee Details'!A23</f>
        <v>20</v>
      </c>
      <c r="B23" s="65" t="str">
        <f aca="false">'Employee Details'!B23</f>
        <v>MW20</v>
      </c>
      <c r="C23" s="65" t="str">
        <f aca="false">'Employee Details'!C23</f>
        <v>Omar Shaikh</v>
      </c>
      <c r="D23" s="65" t="n">
        <f aca="false">'Employee Details'!D23</f>
        <v>41255</v>
      </c>
      <c r="E23" s="65" t="str">
        <f aca="false">'Employee Details'!E23</f>
        <v>Sr. Developer</v>
      </c>
      <c r="F23" s="65" t="str">
        <f aca="false">'Employee Details'!F23</f>
        <v>Finance</v>
      </c>
      <c r="G23" s="65" t="str">
        <f aca="false">'Employee Details'!G23</f>
        <v>Jaipur</v>
      </c>
      <c r="H23" s="65" t="str">
        <f aca="false">'Employee Details'!H23</f>
        <v> Rajasthan</v>
      </c>
      <c r="I23" s="65" t="str">
        <f aca="false">'Employee Details'!I23</f>
        <v>Male</v>
      </c>
      <c r="J23" s="66" t="n">
        <f aca="false">IF($I$2&gt;K23,R23,(R23/$F$2)*($F$2-(K23-$I$2)))</f>
        <v>44036.7857142857</v>
      </c>
      <c r="K23" s="67" t="n">
        <f aca="false">RANDBETWEEN(0,10)</f>
        <v>7</v>
      </c>
      <c r="L23" s="67" t="n">
        <v>37000</v>
      </c>
      <c r="M23" s="67" t="n">
        <f aca="false">L23*0.15</f>
        <v>5550</v>
      </c>
      <c r="N23" s="67" t="n">
        <f aca="false">L23*0.5</f>
        <v>18500</v>
      </c>
      <c r="O23" s="67" t="n">
        <f aca="false">L23*0.05</f>
        <v>1850</v>
      </c>
      <c r="P23" s="67" t="n">
        <f aca="false">SUM(L23:O23)*0.1</f>
        <v>6290</v>
      </c>
      <c r="Q23" s="67" t="n">
        <f aca="false">IF(SUM(L23:O23)&gt;50000,3000,2000)</f>
        <v>3000</v>
      </c>
      <c r="R23" s="67" t="n">
        <f aca="false">SUM(L23:O23)-SUM(P23:Q23)</f>
        <v>53610</v>
      </c>
    </row>
    <row r="24" customFormat="false" ht="15" hidden="false" customHeight="false" outlineLevel="0" collapsed="false">
      <c r="A24" s="65" t="n">
        <f aca="false">'Employee Details'!A24</f>
        <v>21</v>
      </c>
      <c r="B24" s="65" t="str">
        <f aca="false">'Employee Details'!B24</f>
        <v>MW21</v>
      </c>
      <c r="C24" s="65" t="str">
        <f aca="false">'Employee Details'!C24</f>
        <v>Preetam Chavla</v>
      </c>
      <c r="D24" s="65" t="n">
        <f aca="false">'Employee Details'!D24</f>
        <v>40461</v>
      </c>
      <c r="E24" s="65" t="str">
        <f aca="false">'Employee Details'!E24</f>
        <v>Developer</v>
      </c>
      <c r="F24" s="65" t="str">
        <f aca="false">'Employee Details'!F24</f>
        <v>Sales</v>
      </c>
      <c r="G24" s="65" t="str">
        <f aca="false">'Employee Details'!G24</f>
        <v>Lucknow</v>
      </c>
      <c r="H24" s="65" t="str">
        <f aca="false">'Employee Details'!H24</f>
        <v> Uttar Pradesh</v>
      </c>
      <c r="I24" s="65" t="str">
        <f aca="false">'Employee Details'!I24</f>
        <v>Male</v>
      </c>
      <c r="J24" s="66" t="n">
        <f aca="false">IF($I$2&gt;K24,R24,(R24/$F$2)*($F$2-(K24-$I$2)))</f>
        <v>26006.4285714286</v>
      </c>
      <c r="K24" s="67" t="n">
        <f aca="false">RANDBETWEEN(0,10)</f>
        <v>7</v>
      </c>
      <c r="L24" s="67" t="n">
        <v>22000</v>
      </c>
      <c r="M24" s="67" t="n">
        <f aca="false">L24*0.15</f>
        <v>3300</v>
      </c>
      <c r="N24" s="67" t="n">
        <f aca="false">L24*0.5</f>
        <v>11000</v>
      </c>
      <c r="O24" s="67" t="n">
        <f aca="false">L24*0.05</f>
        <v>1100</v>
      </c>
      <c r="P24" s="67" t="n">
        <f aca="false">SUM(L24:O24)*0.1</f>
        <v>3740</v>
      </c>
      <c r="Q24" s="67" t="n">
        <f aca="false">IF(SUM(L24:O24)&gt;50000,3000,2000)</f>
        <v>2000</v>
      </c>
      <c r="R24" s="67" t="n">
        <f aca="false">SUM(L24:O24)-SUM(P24:Q24)</f>
        <v>31660</v>
      </c>
    </row>
    <row r="25" customFormat="false" ht="15" hidden="false" customHeight="false" outlineLevel="0" collapsed="false">
      <c r="A25" s="65" t="n">
        <f aca="false">'Employee Details'!A25</f>
        <v>22</v>
      </c>
      <c r="B25" s="65" t="str">
        <f aca="false">'Employee Details'!B25</f>
        <v>MW22</v>
      </c>
      <c r="C25" s="65" t="str">
        <f aca="false">'Employee Details'!C25</f>
        <v>Ram Vihaan</v>
      </c>
      <c r="D25" s="65" t="n">
        <f aca="false">'Employee Details'!D25</f>
        <v>41255</v>
      </c>
      <c r="E25" s="65" t="str">
        <f aca="false">'Employee Details'!E25</f>
        <v>Graphic Designer</v>
      </c>
      <c r="F25" s="65" t="str">
        <f aca="false">'Employee Details'!F25</f>
        <v>Marketing</v>
      </c>
      <c r="G25" s="65" t="str">
        <f aca="false">'Employee Details'!G25</f>
        <v>Kanpur</v>
      </c>
      <c r="H25" s="65" t="str">
        <f aca="false">'Employee Details'!H25</f>
        <v> Uttar Pradesh</v>
      </c>
      <c r="I25" s="65" t="str">
        <f aca="false">'Employee Details'!I25</f>
        <v>Male</v>
      </c>
      <c r="J25" s="66" t="n">
        <f aca="false">IF($I$2&gt;K25,R25,(R25/$F$2)*($F$2-(K25-$I$2)))</f>
        <v>19268.5714285714</v>
      </c>
      <c r="K25" s="67" t="n">
        <f aca="false">RANDBETWEEN(0,10)</f>
        <v>6</v>
      </c>
      <c r="L25" s="67" t="n">
        <v>16000</v>
      </c>
      <c r="M25" s="67" t="n">
        <f aca="false">L25*0.15</f>
        <v>2400</v>
      </c>
      <c r="N25" s="67" t="n">
        <f aca="false">L25*0.5</f>
        <v>8000</v>
      </c>
      <c r="O25" s="67" t="n">
        <f aca="false">L25*0.05</f>
        <v>800</v>
      </c>
      <c r="P25" s="67" t="n">
        <f aca="false">SUM(L25:O25)*0.1</f>
        <v>2720</v>
      </c>
      <c r="Q25" s="67" t="n">
        <f aca="false">IF(SUM(L25:O25)&gt;50000,3000,2000)</f>
        <v>2000</v>
      </c>
      <c r="R25" s="67" t="n">
        <f aca="false">SUM(L25:O25)-SUM(P25:Q25)</f>
        <v>22480</v>
      </c>
    </row>
    <row r="26" customFormat="false" ht="15" hidden="false" customHeight="false" outlineLevel="0" collapsed="false">
      <c r="A26" s="65" t="n">
        <f aca="false">'Employee Details'!A26</f>
        <v>23</v>
      </c>
      <c r="B26" s="65" t="str">
        <f aca="false">'Employee Details'!B26</f>
        <v>MW23</v>
      </c>
      <c r="C26" s="65" t="str">
        <f aca="false">'Employee Details'!C26</f>
        <v>Sunil Upadhay</v>
      </c>
      <c r="D26" s="65" t="n">
        <f aca="false">'Employee Details'!D26</f>
        <v>40461</v>
      </c>
      <c r="E26" s="65" t="str">
        <f aca="false">'Employee Details'!E26</f>
        <v>Developer</v>
      </c>
      <c r="F26" s="65" t="str">
        <f aca="false">'Employee Details'!F26</f>
        <v>Administration</v>
      </c>
      <c r="G26" s="65" t="str">
        <f aca="false">'Employee Details'!G26</f>
        <v>Nagpur</v>
      </c>
      <c r="H26" s="65" t="str">
        <f aca="false">'Employee Details'!H26</f>
        <v> Maharashtra</v>
      </c>
      <c r="I26" s="65" t="str">
        <f aca="false">'Employee Details'!I26</f>
        <v>Male</v>
      </c>
      <c r="J26" s="66" t="n">
        <f aca="false">IF($I$2&gt;K26,R26,(R26/$F$2)*($F$2-(K26-$I$2)))</f>
        <v>27070</v>
      </c>
      <c r="K26" s="67" t="n">
        <f aca="false">RANDBETWEEN(0,10)</f>
        <v>0</v>
      </c>
      <c r="L26" s="67" t="n">
        <v>19000</v>
      </c>
      <c r="M26" s="67" t="n">
        <f aca="false">L26*0.15</f>
        <v>2850</v>
      </c>
      <c r="N26" s="67" t="n">
        <f aca="false">L26*0.5</f>
        <v>9500</v>
      </c>
      <c r="O26" s="67" t="n">
        <f aca="false">L26*0.05</f>
        <v>950</v>
      </c>
      <c r="P26" s="67" t="n">
        <f aca="false">SUM(L26:O26)*0.1</f>
        <v>3230</v>
      </c>
      <c r="Q26" s="67" t="n">
        <f aca="false">IF(SUM(L26:O26)&gt;50000,3000,2000)</f>
        <v>2000</v>
      </c>
      <c r="R26" s="67" t="n">
        <f aca="false">SUM(L26:O26)-SUM(P26:Q26)</f>
        <v>27070</v>
      </c>
    </row>
    <row r="27" customFormat="false" ht="15" hidden="false" customHeight="false" outlineLevel="0" collapsed="false">
      <c r="A27" s="65" t="n">
        <f aca="false">'Employee Details'!A27</f>
        <v>24</v>
      </c>
      <c r="B27" s="65" t="str">
        <f aca="false">'Employee Details'!B27</f>
        <v>MW24</v>
      </c>
      <c r="C27" s="65" t="str">
        <f aca="false">'Employee Details'!C27</f>
        <v>Tirth Chobe</v>
      </c>
      <c r="D27" s="65" t="n">
        <f aca="false">'Employee Details'!D27</f>
        <v>40858</v>
      </c>
      <c r="E27" s="65" t="str">
        <f aca="false">'Employee Details'!E27</f>
        <v>Developer</v>
      </c>
      <c r="F27" s="65" t="str">
        <f aca="false">'Employee Details'!F27</f>
        <v>HR</v>
      </c>
      <c r="G27" s="65" t="str">
        <f aca="false">'Employee Details'!G27</f>
        <v>Indore</v>
      </c>
      <c r="H27" s="65" t="str">
        <f aca="false">'Employee Details'!H27</f>
        <v> Madhya Pradesh</v>
      </c>
      <c r="I27" s="65" t="str">
        <f aca="false">'Employee Details'!I27</f>
        <v>Male</v>
      </c>
      <c r="J27" s="66" t="n">
        <f aca="false">IF($I$2&gt;K27,R27,(R27/$F$2)*($F$2-(K27-$I$2)))</f>
        <v>26901.7857142857</v>
      </c>
      <c r="K27" s="67" t="n">
        <f aca="false">RANDBETWEEN(0,10)</f>
        <v>5</v>
      </c>
      <c r="L27" s="67" t="n">
        <v>21000</v>
      </c>
      <c r="M27" s="67" t="n">
        <f aca="false">L27*0.15</f>
        <v>3150</v>
      </c>
      <c r="N27" s="67" t="n">
        <f aca="false">L27*0.5</f>
        <v>10500</v>
      </c>
      <c r="O27" s="67" t="n">
        <f aca="false">L27*0.05</f>
        <v>1050</v>
      </c>
      <c r="P27" s="67" t="n">
        <f aca="false">SUM(L27:O27)*0.1</f>
        <v>3570</v>
      </c>
      <c r="Q27" s="67" t="n">
        <f aca="false">IF(SUM(L27:O27)&gt;50000,3000,2000)</f>
        <v>2000</v>
      </c>
      <c r="R27" s="67" t="n">
        <f aca="false">SUM(L27:O27)-SUM(P27:Q27)</f>
        <v>30130</v>
      </c>
    </row>
    <row r="28" customFormat="false" ht="15" hidden="false" customHeight="false" outlineLevel="0" collapsed="false">
      <c r="A28" s="65" t="n">
        <f aca="false">'Employee Details'!A28</f>
        <v>25</v>
      </c>
      <c r="B28" s="65" t="str">
        <f aca="false">'Employee Details'!B28</f>
        <v>MW25</v>
      </c>
      <c r="C28" s="65" t="str">
        <f aca="false">'Employee Details'!C28</f>
        <v>Umesh Bajrang</v>
      </c>
      <c r="D28" s="65" t="n">
        <f aca="false">'Employee Details'!D28</f>
        <v>40535</v>
      </c>
      <c r="E28" s="65" t="str">
        <f aca="false">'Employee Details'!E28</f>
        <v>Sr. Developer</v>
      </c>
      <c r="F28" s="65" t="str">
        <f aca="false">'Employee Details'!F28</f>
        <v>R&amp;D</v>
      </c>
      <c r="G28" s="65" t="str">
        <f aca="false">'Employee Details'!G28</f>
        <v>Thane</v>
      </c>
      <c r="H28" s="65" t="str">
        <f aca="false">'Employee Details'!H28</f>
        <v> Maharashtra</v>
      </c>
      <c r="I28" s="65" t="str">
        <f aca="false">'Employee Details'!I28</f>
        <v>Female</v>
      </c>
      <c r="J28" s="66" t="n">
        <f aca="false">IF($I$2&gt;K28,R28,(R28/$F$2)*($F$2-(K28-$I$2)))</f>
        <v>60547.5</v>
      </c>
      <c r="K28" s="67" t="n">
        <f aca="false">RANDBETWEEN(0,10)</f>
        <v>3</v>
      </c>
      <c r="L28" s="67" t="n">
        <v>43000</v>
      </c>
      <c r="M28" s="67" t="n">
        <f aca="false">L28*0.15</f>
        <v>6450</v>
      </c>
      <c r="N28" s="67" t="n">
        <f aca="false">L28*0.5</f>
        <v>21500</v>
      </c>
      <c r="O28" s="67" t="n">
        <f aca="false">L28*0.05</f>
        <v>2150</v>
      </c>
      <c r="P28" s="67" t="n">
        <f aca="false">SUM(L28:O28)*0.1</f>
        <v>7310</v>
      </c>
      <c r="Q28" s="67" t="n">
        <f aca="false">IF(SUM(L28:O28)&gt;50000,3000,2000)</f>
        <v>3000</v>
      </c>
      <c r="R28" s="67" t="n">
        <f aca="false">SUM(L28:O28)-SUM(P28:Q28)</f>
        <v>62790</v>
      </c>
    </row>
    <row r="29" customFormat="false" ht="15" hidden="false" customHeight="false" outlineLevel="0" collapsed="false">
      <c r="A29" s="68" t="s">
        <v>128</v>
      </c>
      <c r="B29" s="68"/>
      <c r="C29" s="68"/>
      <c r="D29" s="68"/>
      <c r="E29" s="68"/>
      <c r="F29" s="68"/>
      <c r="G29" s="68"/>
      <c r="H29" s="68"/>
      <c r="I29" s="68"/>
      <c r="J29" s="63" t="n">
        <f aca="false">SUM(J4:J28)</f>
        <v>793203.678571429</v>
      </c>
      <c r="K29" s="64"/>
      <c r="L29" s="64" t="n">
        <f aca="false">SUM(L4:L28)</f>
        <v>605500</v>
      </c>
      <c r="M29" s="64" t="n">
        <f aca="false">SUM(M4:M28)</f>
        <v>90825</v>
      </c>
      <c r="N29" s="64" t="n">
        <f aca="false">SUM(N4:N28)</f>
        <v>302750</v>
      </c>
      <c r="O29" s="64" t="n">
        <f aca="false">SUM(O4:O28)</f>
        <v>30275</v>
      </c>
      <c r="P29" s="64" t="n">
        <f aca="false">SUM(P4:P28)</f>
        <v>102935</v>
      </c>
      <c r="Q29" s="64" t="n">
        <f aca="false">SUM(Q4:Q28)</f>
        <v>55000</v>
      </c>
      <c r="R29" s="64" t="n">
        <f aca="false">SUM(R4:R28)</f>
        <v>871415</v>
      </c>
    </row>
  </sheetData>
  <mergeCells count="7">
    <mergeCell ref="A1:G1"/>
    <mergeCell ref="I1:J1"/>
    <mergeCell ref="K1:R2"/>
    <mergeCell ref="A2:E2"/>
    <mergeCell ref="F2:G2"/>
    <mergeCell ref="I2:J2"/>
    <mergeCell ref="A29:I29"/>
  </mergeCells>
  <dataValidations count="2">
    <dataValidation allowBlank="true" errorStyle="stop" operator="between" showDropDown="false" showErrorMessage="true" showInputMessage="false" sqref="H1" type="list">
      <formula1>"January,February,March,April,May,June,July,August,September,October,November,December"</formula1>
      <formula2>0</formula2>
    </dataValidation>
    <dataValidation allowBlank="true" errorStyle="stop" operator="between" showDropDown="false" showErrorMessage="true" showInputMessage="false" sqref="I1" type="list">
      <formula1>"2000,2001,2002,2003,2004,2005,2006,2007,2008,2009,2010,2011,2012,2013,2014,2015,2016,2017,2018,2019,2020,2021,2022,2023"</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4" activeCellId="0" sqref="J4"/>
    </sheetView>
  </sheetViews>
  <sheetFormatPr defaultColWidth="8.6796875" defaultRowHeight="15" zeroHeight="false" outlineLevelRow="0" outlineLevelCol="0"/>
  <cols>
    <col collapsed="false" customWidth="true" hidden="false" outlineLevel="0" max="1" min="1" style="0" width="6.85"/>
    <col collapsed="false" customWidth="true" hidden="false" outlineLevel="0" max="2" min="2" style="0" width="10.42"/>
    <col collapsed="false" customWidth="true" hidden="false" outlineLevel="0" max="3" min="3" style="0" width="15.71"/>
    <col collapsed="false" customWidth="true" hidden="false" outlineLevel="0" max="4" min="4" style="0" width="14.29"/>
    <col collapsed="false" customWidth="true" hidden="false" outlineLevel="0" max="5" min="5" style="0" width="11.57"/>
    <col collapsed="false" customWidth="true" hidden="false" outlineLevel="0" max="7" min="6" style="0" width="11.71"/>
    <col collapsed="false" customWidth="true" hidden="false" outlineLevel="0" max="8" min="8" style="0" width="16.71"/>
    <col collapsed="false" customWidth="true" hidden="false" outlineLevel="0" max="9" min="9" style="0" width="10.42"/>
    <col collapsed="false" customWidth="true" hidden="false" outlineLevel="0" max="10" min="10" style="0" width="12.29"/>
    <col collapsed="false" customWidth="true" hidden="false" outlineLevel="0" max="11" min="11" style="0" width="26.29"/>
    <col collapsed="false" customWidth="true" hidden="false" outlineLevel="0" max="12" min="12" style="0" width="12.15"/>
    <col collapsed="false" customWidth="true" hidden="false" outlineLevel="0" max="14" min="13" style="0" width="24"/>
    <col collapsed="false" customWidth="true" hidden="false" outlineLevel="0" max="15" min="15" style="0" width="27"/>
    <col collapsed="false" customWidth="true" hidden="false" outlineLevel="0" max="16" min="16" style="0" width="14.57"/>
    <col collapsed="false" customWidth="true" hidden="false" outlineLevel="0" max="17" min="17" style="0" width="18.86"/>
  </cols>
  <sheetData>
    <row r="1" s="59" customFormat="true" ht="22.05" hidden="false" customHeight="false" outlineLevel="0" collapsed="false">
      <c r="A1" s="56" t="s">
        <v>140</v>
      </c>
      <c r="B1" s="56"/>
      <c r="C1" s="56"/>
      <c r="D1" s="56"/>
      <c r="E1" s="56"/>
      <c r="F1" s="56"/>
      <c r="G1" s="56"/>
      <c r="H1" s="57" t="s">
        <v>155</v>
      </c>
      <c r="I1" s="57" t="n">
        <v>2023</v>
      </c>
      <c r="J1" s="57"/>
      <c r="K1" s="58" t="s">
        <v>142</v>
      </c>
      <c r="L1" s="58"/>
      <c r="M1" s="58"/>
      <c r="N1" s="58"/>
      <c r="O1" s="58"/>
      <c r="P1" s="58"/>
      <c r="Q1" s="58"/>
      <c r="R1" s="58"/>
    </row>
    <row r="2" s="59" customFormat="true" ht="23.85" hidden="false" customHeight="false" outlineLevel="0" collapsed="false">
      <c r="A2" s="56" t="s">
        <v>143</v>
      </c>
      <c r="B2" s="56"/>
      <c r="C2" s="56"/>
      <c r="D2" s="56"/>
      <c r="E2" s="56"/>
      <c r="F2" s="60" t="n">
        <f aca="false">IF(OR(H1="January", H1="March", H1="May", H1="July", H1="August", H1="October", H1="December"), 31,IF(H1="February",IF(AND(H1="February", OR(MOD(I1,4)=0, AND(MOD(I1,100)&lt;&gt;0, MOD(I1,400)=0))), 29, 28),30))</f>
        <v>31</v>
      </c>
      <c r="G2" s="60"/>
      <c r="H2" s="61" t="s">
        <v>144</v>
      </c>
      <c r="I2" s="60" t="n">
        <v>2</v>
      </c>
      <c r="J2" s="60"/>
      <c r="K2" s="58"/>
      <c r="L2" s="58"/>
      <c r="M2" s="58"/>
      <c r="N2" s="58"/>
      <c r="O2" s="58"/>
      <c r="P2" s="58"/>
      <c r="Q2" s="58"/>
      <c r="R2" s="58"/>
    </row>
    <row r="3" customFormat="false" ht="35.05" hidden="false" customHeight="false" outlineLevel="0" collapsed="false">
      <c r="A3" s="62" t="str">
        <f aca="false">'Employee Details'!A3</f>
        <v>Sr. No.</v>
      </c>
      <c r="B3" s="62" t="str">
        <f aca="false">'Employee Details'!B3</f>
        <v>Emp. Code</v>
      </c>
      <c r="C3" s="62" t="str">
        <f aca="false">'Employee Details'!C3</f>
        <v>Employee Name</v>
      </c>
      <c r="D3" s="62" t="str">
        <f aca="false">'Employee Details'!D3</f>
        <v>Date of Joining</v>
      </c>
      <c r="E3" s="62" t="str">
        <f aca="false">'Employee Details'!E3</f>
        <v>Designation</v>
      </c>
      <c r="F3" s="62" t="str">
        <f aca="false">'Employee Details'!F3</f>
        <v>Department</v>
      </c>
      <c r="G3" s="62" t="str">
        <f aca="false">'Employee Details'!G3</f>
        <v>City</v>
      </c>
      <c r="H3" s="62" t="str">
        <f aca="false">'Employee Details'!H3</f>
        <v>State</v>
      </c>
      <c r="I3" s="62" t="str">
        <f aca="false">'Employee Details'!I3</f>
        <v>Gender</v>
      </c>
      <c r="J3" s="63" t="s">
        <v>145</v>
      </c>
      <c r="K3" s="64" t="s">
        <v>146</v>
      </c>
      <c r="L3" s="64" t="s">
        <v>147</v>
      </c>
      <c r="M3" s="64" t="s">
        <v>148</v>
      </c>
      <c r="N3" s="64" t="s">
        <v>149</v>
      </c>
      <c r="O3" s="64" t="s">
        <v>150</v>
      </c>
      <c r="P3" s="64" t="s">
        <v>151</v>
      </c>
      <c r="Q3" s="64" t="s">
        <v>152</v>
      </c>
      <c r="R3" s="64" t="s">
        <v>153</v>
      </c>
    </row>
    <row r="4" customFormat="false" ht="15" hidden="false" customHeight="false" outlineLevel="0" collapsed="false">
      <c r="A4" s="65" t="n">
        <f aca="false">'Employee Details'!A4</f>
        <v>1</v>
      </c>
      <c r="B4" s="65" t="str">
        <f aca="false">'Employee Details'!B4</f>
        <v>MW01</v>
      </c>
      <c r="C4" s="65" t="str">
        <f aca="false">'Employee Details'!C4</f>
        <v>Astha Puri</v>
      </c>
      <c r="D4" s="65" t="n">
        <f aca="false">'Employee Details'!D4</f>
        <v>41255</v>
      </c>
      <c r="E4" s="65" t="str">
        <f aca="false">'Employee Details'!E4</f>
        <v>Developer</v>
      </c>
      <c r="F4" s="65" t="str">
        <f aca="false">'Employee Details'!F4</f>
        <v>HR</v>
      </c>
      <c r="G4" s="65" t="str">
        <f aca="false">'Employee Details'!G4</f>
        <v>Udupi</v>
      </c>
      <c r="H4" s="65" t="str">
        <f aca="false">'Employee Details'!H4</f>
        <v> Karnataka</v>
      </c>
      <c r="I4" s="65" t="str">
        <f aca="false">'Employee Details'!I4</f>
        <v>Female</v>
      </c>
      <c r="J4" s="66" t="n">
        <f aca="false">IF($I$2&gt;K4,R4,(R4/$F$2)*($F$2-(K4-$I$2)))</f>
        <v>28064.5161290323</v>
      </c>
      <c r="K4" s="67" t="n">
        <f aca="false">RANDBETWEEN(0,10)</f>
        <v>9</v>
      </c>
      <c r="L4" s="67" t="n">
        <v>25000</v>
      </c>
      <c r="M4" s="67" t="n">
        <f aca="false">L4*0.15</f>
        <v>3750</v>
      </c>
      <c r="N4" s="67" t="n">
        <f aca="false">L4*0.5</f>
        <v>12500</v>
      </c>
      <c r="O4" s="67" t="n">
        <f aca="false">L4*0.05</f>
        <v>1250</v>
      </c>
      <c r="P4" s="67" t="n">
        <f aca="false">SUM(L4:O4)*0.1</f>
        <v>4250</v>
      </c>
      <c r="Q4" s="67" t="n">
        <f aca="false">IF(SUM(L4:O4)&gt;50000,3000,2000)</f>
        <v>2000</v>
      </c>
      <c r="R4" s="67" t="n">
        <f aca="false">SUM(L4:O4)-SUM(P4:Q4)</f>
        <v>36250</v>
      </c>
    </row>
    <row r="5" customFormat="false" ht="15" hidden="false" customHeight="false" outlineLevel="0" collapsed="false">
      <c r="A5" s="65" t="n">
        <f aca="false">'Employee Details'!A5</f>
        <v>2</v>
      </c>
      <c r="B5" s="65" t="str">
        <f aca="false">'Employee Details'!B5</f>
        <v>MW02</v>
      </c>
      <c r="C5" s="65" t="str">
        <f aca="false">'Employee Details'!C5</f>
        <v>Bijal Pande</v>
      </c>
      <c r="D5" s="65" t="n">
        <f aca="false">'Employee Details'!D5</f>
        <v>40461</v>
      </c>
      <c r="E5" s="65" t="str">
        <f aca="false">'Employee Details'!E5</f>
        <v>Graphic Designer</v>
      </c>
      <c r="F5" s="65" t="str">
        <f aca="false">'Employee Details'!F5</f>
        <v>R&amp;D</v>
      </c>
      <c r="G5" s="65" t="str">
        <f aca="false">'Employee Details'!G5</f>
        <v>Mangalore</v>
      </c>
      <c r="H5" s="65" t="str">
        <f aca="false">'Employee Details'!H5</f>
        <v> Karnataka</v>
      </c>
      <c r="I5" s="65" t="str">
        <f aca="false">'Employee Details'!I5</f>
        <v>Male</v>
      </c>
      <c r="J5" s="66" t="n">
        <f aca="false">IF($I$2&gt;K5,R5,(R5/$F$2)*($F$2-(K5-$I$2)))</f>
        <v>35505.8064516129</v>
      </c>
      <c r="K5" s="67" t="n">
        <f aca="false">RANDBETWEEN(0,10)</f>
        <v>5</v>
      </c>
      <c r="L5" s="67" t="n">
        <v>27000</v>
      </c>
      <c r="M5" s="67" t="n">
        <f aca="false">L5*0.15</f>
        <v>4050</v>
      </c>
      <c r="N5" s="67" t="n">
        <f aca="false">L5*0.5</f>
        <v>13500</v>
      </c>
      <c r="O5" s="67" t="n">
        <f aca="false">L5*0.05</f>
        <v>1350</v>
      </c>
      <c r="P5" s="67" t="n">
        <f aca="false">SUM(L5:O5)*0.1</f>
        <v>4590</v>
      </c>
      <c r="Q5" s="67" t="n">
        <f aca="false">IF(SUM(L5:O5)&gt;50000,3000,2000)</f>
        <v>2000</v>
      </c>
      <c r="R5" s="67" t="n">
        <f aca="false">SUM(L5:O5)-SUM(P5:Q5)</f>
        <v>39310</v>
      </c>
    </row>
    <row r="6" customFormat="false" ht="15" hidden="false" customHeight="false" outlineLevel="0" collapsed="false">
      <c r="A6" s="65" t="n">
        <f aca="false">'Employee Details'!A6</f>
        <v>3</v>
      </c>
      <c r="B6" s="65" t="str">
        <f aca="false">'Employee Details'!B6</f>
        <v>MW03</v>
      </c>
      <c r="C6" s="65" t="str">
        <f aca="false">'Employee Details'!C6</f>
        <v>Chirag Sharma</v>
      </c>
      <c r="D6" s="65" t="n">
        <f aca="false">'Employee Details'!D6</f>
        <v>40858</v>
      </c>
      <c r="E6" s="65" t="str">
        <f aca="false">'Employee Details'!E6</f>
        <v>Sr. Developer</v>
      </c>
      <c r="F6" s="65" t="str">
        <f aca="false">'Employee Details'!F6</f>
        <v>Development</v>
      </c>
      <c r="G6" s="65" t="str">
        <f aca="false">'Employee Details'!G6</f>
        <v>Honnavar</v>
      </c>
      <c r="H6" s="65" t="str">
        <f aca="false">'Employee Details'!H6</f>
        <v> Karnataka</v>
      </c>
      <c r="I6" s="65" t="str">
        <f aca="false">'Employee Details'!I6</f>
        <v>Male</v>
      </c>
      <c r="J6" s="66" t="n">
        <f aca="false">IF($I$2&gt;K6,R6,(R6/$F$2)*($F$2-(K6-$I$2)))</f>
        <v>17813.8709677419</v>
      </c>
      <c r="K6" s="67" t="n">
        <f aca="false">RANDBETWEEN(0,10)</f>
        <v>10</v>
      </c>
      <c r="L6" s="67" t="n">
        <v>17000</v>
      </c>
      <c r="M6" s="67" t="n">
        <f aca="false">L6*0.15</f>
        <v>2550</v>
      </c>
      <c r="N6" s="67" t="n">
        <f aca="false">L6*0.5</f>
        <v>8500</v>
      </c>
      <c r="O6" s="67" t="n">
        <f aca="false">L6*0.05</f>
        <v>850</v>
      </c>
      <c r="P6" s="67" t="n">
        <f aca="false">SUM(L6:O6)*0.1</f>
        <v>2890</v>
      </c>
      <c r="Q6" s="67" t="n">
        <f aca="false">IF(SUM(L6:O6)&gt;50000,3000,2000)</f>
        <v>2000</v>
      </c>
      <c r="R6" s="67" t="n">
        <f aca="false">SUM(L6:O6)-SUM(P6:Q6)</f>
        <v>24010</v>
      </c>
    </row>
    <row r="7" customFormat="false" ht="15" hidden="false" customHeight="false" outlineLevel="0" collapsed="false">
      <c r="A7" s="65" t="n">
        <f aca="false">'Employee Details'!A7</f>
        <v>4</v>
      </c>
      <c r="B7" s="65" t="str">
        <f aca="false">'Employee Details'!B7</f>
        <v>MW04</v>
      </c>
      <c r="C7" s="65" t="str">
        <f aca="false">'Employee Details'!C7</f>
        <v>Divya Soni</v>
      </c>
      <c r="D7" s="65" t="n">
        <f aca="false">'Employee Details'!D7</f>
        <v>40535</v>
      </c>
      <c r="E7" s="65" t="str">
        <f aca="false">'Employee Details'!E7</f>
        <v>Graphic Designer</v>
      </c>
      <c r="F7" s="65" t="str">
        <f aca="false">'Employee Details'!F7</f>
        <v>Quality Control</v>
      </c>
      <c r="G7" s="65" t="str">
        <f aca="false">'Employee Details'!G7</f>
        <v>Pune</v>
      </c>
      <c r="H7" s="65" t="str">
        <f aca="false">'Employee Details'!H7</f>
        <v> Maharashtra</v>
      </c>
      <c r="I7" s="65" t="str">
        <f aca="false">'Employee Details'!I7</f>
        <v>Female</v>
      </c>
      <c r="J7" s="66" t="n">
        <f aca="false">IF($I$2&gt;K7,R7,(R7/$F$2)*($F$2-(K7-$I$2)))</f>
        <v>35536.1290322581</v>
      </c>
      <c r="K7" s="67" t="n">
        <f aca="false">RANDBETWEEN(0,10)</f>
        <v>7</v>
      </c>
      <c r="L7" s="67" t="n">
        <v>29000</v>
      </c>
      <c r="M7" s="67" t="n">
        <f aca="false">L7*0.15</f>
        <v>4350</v>
      </c>
      <c r="N7" s="67" t="n">
        <f aca="false">L7*0.5</f>
        <v>14500</v>
      </c>
      <c r="O7" s="67" t="n">
        <f aca="false">L7*0.05</f>
        <v>1450</v>
      </c>
      <c r="P7" s="67" t="n">
        <f aca="false">SUM(L7:O7)*0.1</f>
        <v>4930</v>
      </c>
      <c r="Q7" s="67" t="n">
        <f aca="false">IF(SUM(L7:O7)&gt;50000,3000,2000)</f>
        <v>2000</v>
      </c>
      <c r="R7" s="67" t="n">
        <f aca="false">SUM(L7:O7)-SUM(P7:Q7)</f>
        <v>42370</v>
      </c>
    </row>
    <row r="8" customFormat="false" ht="15" hidden="false" customHeight="false" outlineLevel="0" collapsed="false">
      <c r="A8" s="65" t="n">
        <f aca="false">'Employee Details'!A8</f>
        <v>5</v>
      </c>
      <c r="B8" s="65" t="str">
        <f aca="false">'Employee Details'!B8</f>
        <v>MW05</v>
      </c>
      <c r="C8" s="65" t="str">
        <f aca="false">'Employee Details'!C8</f>
        <v>Erum Rastogi</v>
      </c>
      <c r="D8" s="65" t="n">
        <f aca="false">'Employee Details'!D8</f>
        <v>37937</v>
      </c>
      <c r="E8" s="65" t="str">
        <f aca="false">'Employee Details'!E8</f>
        <v>Office Admin</v>
      </c>
      <c r="F8" s="65" t="str">
        <f aca="false">'Employee Details'!F8</f>
        <v>Marketing</v>
      </c>
      <c r="G8" s="65" t="str">
        <f aca="false">'Employee Details'!G8</f>
        <v>Mumbai</v>
      </c>
      <c r="H8" s="65" t="str">
        <f aca="false">'Employee Details'!H8</f>
        <v> Maharashtra</v>
      </c>
      <c r="I8" s="65" t="str">
        <f aca="false">'Employee Details'!I8</f>
        <v>Female</v>
      </c>
      <c r="J8" s="66" t="n">
        <f aca="false">IF($I$2&gt;K8,R8,(R8/$F$2)*($F$2-(K8-$I$2)))</f>
        <v>20950</v>
      </c>
      <c r="K8" s="67" t="n">
        <f aca="false">RANDBETWEEN(0,10)</f>
        <v>0</v>
      </c>
      <c r="L8" s="67" t="n">
        <v>15000</v>
      </c>
      <c r="M8" s="67" t="n">
        <f aca="false">L8*0.15</f>
        <v>2250</v>
      </c>
      <c r="N8" s="67" t="n">
        <f aca="false">L8*0.5</f>
        <v>7500</v>
      </c>
      <c r="O8" s="67" t="n">
        <f aca="false">L8*0.05</f>
        <v>750</v>
      </c>
      <c r="P8" s="67" t="n">
        <f aca="false">SUM(L8:O8)*0.1</f>
        <v>2550</v>
      </c>
      <c r="Q8" s="67" t="n">
        <f aca="false">IF(SUM(L8:O8)&gt;50000,3000,2000)</f>
        <v>2000</v>
      </c>
      <c r="R8" s="67" t="n">
        <f aca="false">SUM(L8:O8)-SUM(P8:Q8)</f>
        <v>20950</v>
      </c>
    </row>
    <row r="9" customFormat="false" ht="15" hidden="false" customHeight="false" outlineLevel="0" collapsed="false">
      <c r="A9" s="65" t="n">
        <f aca="false">'Employee Details'!A9</f>
        <v>6</v>
      </c>
      <c r="B9" s="65" t="str">
        <f aca="false">'Employee Details'!B9</f>
        <v>MW06</v>
      </c>
      <c r="C9" s="65" t="str">
        <f aca="false">'Employee Details'!C9</f>
        <v>Farhan Patel</v>
      </c>
      <c r="D9" s="65" t="n">
        <f aca="false">'Employee Details'!D9</f>
        <v>41255</v>
      </c>
      <c r="E9" s="65" t="str">
        <f aca="false">'Employee Details'!E9</f>
        <v>Developer</v>
      </c>
      <c r="F9" s="65" t="str">
        <f aca="false">'Employee Details'!F9</f>
        <v>Finance</v>
      </c>
      <c r="G9" s="65" t="str">
        <f aca="false">'Employee Details'!G9</f>
        <v>Bhopal</v>
      </c>
      <c r="H9" s="65" t="str">
        <f aca="false">'Employee Details'!H9</f>
        <v> Madhya Pradesh</v>
      </c>
      <c r="I9" s="65" t="str">
        <f aca="false">'Employee Details'!I9</f>
        <v>Male</v>
      </c>
      <c r="J9" s="66" t="n">
        <f aca="false">IF($I$2&gt;K9,R9,(R9/$F$2)*($F$2-(K9-$I$2)))</f>
        <v>20394.064516129</v>
      </c>
      <c r="K9" s="67" t="n">
        <f aca="false">RANDBETWEEN(0,10)</f>
        <v>7</v>
      </c>
      <c r="L9" s="67" t="n">
        <v>17200</v>
      </c>
      <c r="M9" s="67" t="n">
        <f aca="false">L9*0.15</f>
        <v>2580</v>
      </c>
      <c r="N9" s="67" t="n">
        <f aca="false">L9*0.5</f>
        <v>8600</v>
      </c>
      <c r="O9" s="67" t="n">
        <f aca="false">L9*0.05</f>
        <v>860</v>
      </c>
      <c r="P9" s="67" t="n">
        <f aca="false">SUM(L9:O9)*0.1</f>
        <v>2924</v>
      </c>
      <c r="Q9" s="67" t="n">
        <f aca="false">IF(SUM(L9:O9)&gt;50000,3000,2000)</f>
        <v>2000</v>
      </c>
      <c r="R9" s="67" t="n">
        <f aca="false">SUM(L9:O9)-SUM(P9:Q9)</f>
        <v>24316</v>
      </c>
    </row>
    <row r="10" customFormat="false" ht="15" hidden="false" customHeight="false" outlineLevel="0" collapsed="false">
      <c r="A10" s="65" t="n">
        <f aca="false">'Employee Details'!A10</f>
        <v>7</v>
      </c>
      <c r="B10" s="65" t="str">
        <f aca="false">'Employee Details'!B10</f>
        <v>MW07</v>
      </c>
      <c r="C10" s="65" t="str">
        <f aca="false">'Employee Details'!C10</f>
        <v>Geet Sahu</v>
      </c>
      <c r="D10" s="65" t="n">
        <f aca="false">'Employee Details'!D10</f>
        <v>40461</v>
      </c>
      <c r="E10" s="65" t="str">
        <f aca="false">'Employee Details'!E10</f>
        <v>Sr. Accountant</v>
      </c>
      <c r="F10" s="65" t="str">
        <f aca="false">'Employee Details'!F10</f>
        <v>Marketing</v>
      </c>
      <c r="G10" s="65" t="str">
        <f aca="false">'Employee Details'!G10</f>
        <v>Mumbai</v>
      </c>
      <c r="H10" s="65" t="str">
        <f aca="false">'Employee Details'!H10</f>
        <v> Maharashtra</v>
      </c>
      <c r="I10" s="65" t="str">
        <f aca="false">'Employee Details'!I10</f>
        <v>Male</v>
      </c>
      <c r="J10" s="66" t="n">
        <f aca="false">IF($I$2&gt;K10,R10,(R10/$F$2)*($F$2-(K10-$I$2)))</f>
        <v>20866.4516129032</v>
      </c>
      <c r="K10" s="67" t="n">
        <f aca="false">RANDBETWEEN(0,10)</f>
        <v>3</v>
      </c>
      <c r="L10" s="67" t="n">
        <v>15400</v>
      </c>
      <c r="M10" s="67" t="n">
        <f aca="false">L10*0.15</f>
        <v>2310</v>
      </c>
      <c r="N10" s="67" t="n">
        <f aca="false">L10*0.5</f>
        <v>7700</v>
      </c>
      <c r="O10" s="67" t="n">
        <f aca="false">L10*0.05</f>
        <v>770</v>
      </c>
      <c r="P10" s="67" t="n">
        <f aca="false">SUM(L10:O10)*0.1</f>
        <v>2618</v>
      </c>
      <c r="Q10" s="67" t="n">
        <f aca="false">IF(SUM(L10:O10)&gt;50000,3000,2000)</f>
        <v>2000</v>
      </c>
      <c r="R10" s="67" t="n">
        <f aca="false">SUM(L10:O10)-SUM(P10:Q10)</f>
        <v>21562</v>
      </c>
    </row>
    <row r="11" customFormat="false" ht="15" hidden="false" customHeight="false" outlineLevel="0" collapsed="false">
      <c r="A11" s="65" t="n">
        <f aca="false">'Employee Details'!A11</f>
        <v>8</v>
      </c>
      <c r="B11" s="65" t="str">
        <f aca="false">'Employee Details'!B11</f>
        <v>MW08</v>
      </c>
      <c r="C11" s="65" t="str">
        <f aca="false">'Employee Details'!C11</f>
        <v>Himesh Surya</v>
      </c>
      <c r="D11" s="65" t="n">
        <f aca="false">'Employee Details'!D11</f>
        <v>41255</v>
      </c>
      <c r="E11" s="65" t="str">
        <f aca="false">'Employee Details'!E11</f>
        <v>Jr. Accountant</v>
      </c>
      <c r="F11" s="65" t="str">
        <f aca="false">'Employee Details'!F11</f>
        <v>Marketing</v>
      </c>
      <c r="G11" s="65" t="str">
        <f aca="false">'Employee Details'!G11</f>
        <v>Kolkata</v>
      </c>
      <c r="H11" s="65" t="str">
        <f aca="false">'Employee Details'!H11</f>
        <v> West Bengal</v>
      </c>
      <c r="I11" s="65" t="str">
        <f aca="false">'Employee Details'!I11</f>
        <v>Male</v>
      </c>
      <c r="J11" s="66" t="n">
        <f aca="false">IF($I$2&gt;K11,R11,(R11/$F$2)*($F$2-(K11-$I$2)))</f>
        <v>13954.3225806452</v>
      </c>
      <c r="K11" s="67" t="n">
        <f aca="false">RANDBETWEEN(0,10)</f>
        <v>10</v>
      </c>
      <c r="L11" s="67" t="n">
        <v>13600</v>
      </c>
      <c r="M11" s="67" t="n">
        <f aca="false">L11*0.15</f>
        <v>2040</v>
      </c>
      <c r="N11" s="67" t="n">
        <f aca="false">L11*0.5</f>
        <v>6800</v>
      </c>
      <c r="O11" s="67" t="n">
        <f aca="false">L11*0.05</f>
        <v>680</v>
      </c>
      <c r="P11" s="67" t="n">
        <f aca="false">SUM(L11:O11)*0.1</f>
        <v>2312</v>
      </c>
      <c r="Q11" s="67" t="n">
        <f aca="false">IF(SUM(L11:O11)&gt;50000,3000,2000)</f>
        <v>2000</v>
      </c>
      <c r="R11" s="67" t="n">
        <f aca="false">SUM(L11:O11)-SUM(P11:Q11)</f>
        <v>18808</v>
      </c>
    </row>
    <row r="12" customFormat="false" ht="15" hidden="false" customHeight="false" outlineLevel="0" collapsed="false">
      <c r="A12" s="65" t="n">
        <f aca="false">'Employee Details'!A12</f>
        <v>9</v>
      </c>
      <c r="B12" s="65" t="str">
        <f aca="false">'Employee Details'!B12</f>
        <v>MW09</v>
      </c>
      <c r="C12" s="65" t="str">
        <f aca="false">'Employee Details'!C12</f>
        <v>Supriya</v>
      </c>
      <c r="D12" s="65" t="n">
        <f aca="false">'Employee Details'!D12</f>
        <v>40461</v>
      </c>
      <c r="E12" s="65" t="str">
        <f aca="false">'Employee Details'!E12</f>
        <v>Developer</v>
      </c>
      <c r="F12" s="65" t="str">
        <f aca="false">'Employee Details'!F12</f>
        <v>HR</v>
      </c>
      <c r="G12" s="65" t="str">
        <f aca="false">'Employee Details'!G12</f>
        <v>Ahmedabad</v>
      </c>
      <c r="H12" s="65" t="str">
        <f aca="false">'Employee Details'!H12</f>
        <v> Gujarat</v>
      </c>
      <c r="I12" s="65" t="str">
        <f aca="false">'Employee Details'!I12</f>
        <v>Female</v>
      </c>
      <c r="J12" s="66" t="n">
        <f aca="false">IF($I$2&gt;K12,R12,(R12/$F$2)*($F$2-(K12-$I$2)))</f>
        <v>15018.2580645161</v>
      </c>
      <c r="K12" s="67" t="n">
        <f aca="false">RANDBETWEEN(0,10)</f>
        <v>4</v>
      </c>
      <c r="L12" s="67" t="n">
        <v>11800</v>
      </c>
      <c r="M12" s="67" t="n">
        <f aca="false">L12*0.15</f>
        <v>1770</v>
      </c>
      <c r="N12" s="67" t="n">
        <f aca="false">L12*0.5</f>
        <v>5900</v>
      </c>
      <c r="O12" s="67" t="n">
        <f aca="false">L12*0.05</f>
        <v>590</v>
      </c>
      <c r="P12" s="67" t="n">
        <f aca="false">SUM(L12:O12)*0.1</f>
        <v>2006</v>
      </c>
      <c r="Q12" s="67" t="n">
        <f aca="false">IF(SUM(L12:O12)&gt;50000,3000,2000)</f>
        <v>2000</v>
      </c>
      <c r="R12" s="67" t="n">
        <f aca="false">SUM(L12:O12)-SUM(P12:Q12)</f>
        <v>16054</v>
      </c>
    </row>
    <row r="13" customFormat="false" ht="15" hidden="false" customHeight="false" outlineLevel="0" collapsed="false">
      <c r="A13" s="65" t="n">
        <f aca="false">'Employee Details'!A13</f>
        <v>10</v>
      </c>
      <c r="B13" s="65" t="str">
        <f aca="false">'Employee Details'!B13</f>
        <v>MW10</v>
      </c>
      <c r="C13" s="65" t="str">
        <f aca="false">'Employee Details'!C13</f>
        <v>Sharadhi</v>
      </c>
      <c r="D13" s="65" t="n">
        <f aca="false">'Employee Details'!D13</f>
        <v>40858</v>
      </c>
      <c r="E13" s="65" t="str">
        <f aca="false">'Employee Details'!E13</f>
        <v>Graphic Designer</v>
      </c>
      <c r="F13" s="65" t="str">
        <f aca="false">'Employee Details'!F13</f>
        <v>R&amp;D</v>
      </c>
      <c r="G13" s="65" t="str">
        <f aca="false">'Employee Details'!G13</f>
        <v>Kanpur</v>
      </c>
      <c r="H13" s="65" t="str">
        <f aca="false">'Employee Details'!H13</f>
        <v> Uttar Pradesh</v>
      </c>
      <c r="I13" s="65" t="str">
        <f aca="false">'Employee Details'!I13</f>
        <v>Female</v>
      </c>
      <c r="J13" s="66" t="n">
        <f aca="false">IF($I$2&gt;K13,R13,(R13/$F$2)*($F$2-(K13-$I$2)))</f>
        <v>21686.4516129032</v>
      </c>
      <c r="K13" s="67" t="n">
        <f aca="false">RANDBETWEEN(0,10)</f>
        <v>5</v>
      </c>
      <c r="L13" s="67" t="n">
        <v>17000</v>
      </c>
      <c r="M13" s="67" t="n">
        <f aca="false">L13*0.15</f>
        <v>2550</v>
      </c>
      <c r="N13" s="67" t="n">
        <f aca="false">L13*0.5</f>
        <v>8500</v>
      </c>
      <c r="O13" s="67" t="n">
        <f aca="false">L13*0.05</f>
        <v>850</v>
      </c>
      <c r="P13" s="67" t="n">
        <f aca="false">SUM(L13:O13)*0.1</f>
        <v>2890</v>
      </c>
      <c r="Q13" s="67" t="n">
        <f aca="false">IF(SUM(L13:O13)&gt;50000,3000,2000)</f>
        <v>2000</v>
      </c>
      <c r="R13" s="67" t="n">
        <f aca="false">SUM(L13:O13)-SUM(P13:Q13)</f>
        <v>24010</v>
      </c>
    </row>
    <row r="14" customFormat="false" ht="15" hidden="false" customHeight="false" outlineLevel="0" collapsed="false">
      <c r="A14" s="65" t="n">
        <f aca="false">'Employee Details'!A14</f>
        <v>11</v>
      </c>
      <c r="B14" s="65" t="str">
        <f aca="false">'Employee Details'!B14</f>
        <v>MW11</v>
      </c>
      <c r="C14" s="65" t="str">
        <f aca="false">'Employee Details'!C14</f>
        <v>Raghu</v>
      </c>
      <c r="D14" s="65" t="n">
        <f aca="false">'Employee Details'!D14</f>
        <v>40535</v>
      </c>
      <c r="E14" s="65" t="str">
        <f aca="false">'Employee Details'!E14</f>
        <v>Sr. Developer</v>
      </c>
      <c r="F14" s="65" t="str">
        <f aca="false">'Employee Details'!F14</f>
        <v>Development</v>
      </c>
      <c r="G14" s="65" t="str">
        <f aca="false">'Employee Details'!G14</f>
        <v>Surat</v>
      </c>
      <c r="H14" s="65" t="str">
        <f aca="false">'Employee Details'!H14</f>
        <v> Gujarat</v>
      </c>
      <c r="I14" s="65" t="str">
        <f aca="false">'Employee Details'!I14</f>
        <v>Male</v>
      </c>
      <c r="J14" s="66" t="n">
        <f aca="false">IF($I$2&gt;K14,R14,(R14/$F$2)*($F$2-(K14-$I$2)))</f>
        <v>31660</v>
      </c>
      <c r="K14" s="67" t="n">
        <f aca="false">RANDBETWEEN(0,10)</f>
        <v>2</v>
      </c>
      <c r="L14" s="67" t="n">
        <v>22000</v>
      </c>
      <c r="M14" s="67" t="n">
        <f aca="false">L14*0.15</f>
        <v>3300</v>
      </c>
      <c r="N14" s="67" t="n">
        <f aca="false">L14*0.5</f>
        <v>11000</v>
      </c>
      <c r="O14" s="67" t="n">
        <f aca="false">L14*0.05</f>
        <v>1100</v>
      </c>
      <c r="P14" s="67" t="n">
        <f aca="false">SUM(L14:O14)*0.1</f>
        <v>3740</v>
      </c>
      <c r="Q14" s="67" t="n">
        <f aca="false">IF(SUM(L14:O14)&gt;50000,3000,2000)</f>
        <v>2000</v>
      </c>
      <c r="R14" s="67" t="n">
        <f aca="false">SUM(L14:O14)-SUM(P14:Q14)</f>
        <v>31660</v>
      </c>
    </row>
    <row r="15" customFormat="false" ht="15" hidden="false" customHeight="false" outlineLevel="0" collapsed="false">
      <c r="A15" s="65" t="n">
        <f aca="false">'Employee Details'!A15</f>
        <v>12</v>
      </c>
      <c r="B15" s="65" t="str">
        <f aca="false">'Employee Details'!B15</f>
        <v>MW12</v>
      </c>
      <c r="C15" s="65" t="str">
        <f aca="false">'Employee Details'!C15</f>
        <v>Indira</v>
      </c>
      <c r="D15" s="65" t="n">
        <f aca="false">'Employee Details'!D15</f>
        <v>37937</v>
      </c>
      <c r="E15" s="65" t="str">
        <f aca="false">'Employee Details'!E15</f>
        <v>Graphic Designer</v>
      </c>
      <c r="F15" s="65" t="str">
        <f aca="false">'Employee Details'!F15</f>
        <v>Quality Control</v>
      </c>
      <c r="G15" s="65" t="str">
        <f aca="false">'Employee Details'!G15</f>
        <v>Thane</v>
      </c>
      <c r="H15" s="65" t="str">
        <f aca="false">'Employee Details'!H15</f>
        <v> Maharashtra</v>
      </c>
      <c r="I15" s="65" t="str">
        <f aca="false">'Employee Details'!I15</f>
        <v>Female</v>
      </c>
      <c r="J15" s="66" t="n">
        <f aca="false">IF($I$2&gt;K15,R15,(R15/$F$2)*($F$2-(K15-$I$2)))</f>
        <v>34720</v>
      </c>
      <c r="K15" s="67" t="n">
        <f aca="false">RANDBETWEEN(0,10)</f>
        <v>0</v>
      </c>
      <c r="L15" s="67" t="n">
        <v>24000</v>
      </c>
      <c r="M15" s="67" t="n">
        <f aca="false">L15*0.15</f>
        <v>3600</v>
      </c>
      <c r="N15" s="67" t="n">
        <f aca="false">L15*0.5</f>
        <v>12000</v>
      </c>
      <c r="O15" s="67" t="n">
        <f aca="false">L15*0.05</f>
        <v>1200</v>
      </c>
      <c r="P15" s="67" t="n">
        <f aca="false">SUM(L15:O15)*0.1</f>
        <v>4080</v>
      </c>
      <c r="Q15" s="67" t="n">
        <f aca="false">IF(SUM(L15:O15)&gt;50000,3000,2000)</f>
        <v>2000</v>
      </c>
      <c r="R15" s="67" t="n">
        <f aca="false">SUM(L15:O15)-SUM(P15:Q15)</f>
        <v>34720</v>
      </c>
    </row>
    <row r="16" customFormat="false" ht="15" hidden="false" customHeight="false" outlineLevel="0" collapsed="false">
      <c r="A16" s="65" t="n">
        <f aca="false">'Employee Details'!A16</f>
        <v>13</v>
      </c>
      <c r="B16" s="65" t="str">
        <f aca="false">'Employee Details'!B16</f>
        <v>MW13</v>
      </c>
      <c r="C16" s="65" t="str">
        <f aca="false">'Employee Details'!C16</f>
        <v>Shane</v>
      </c>
      <c r="D16" s="65" t="n">
        <f aca="false">'Employee Details'!D16</f>
        <v>41255</v>
      </c>
      <c r="E16" s="65" t="str">
        <f aca="false">'Employee Details'!E16</f>
        <v>Office Admin</v>
      </c>
      <c r="F16" s="65" t="str">
        <f aca="false">'Employee Details'!F16</f>
        <v>R&amp;D</v>
      </c>
      <c r="G16" s="65" t="str">
        <f aca="false">'Employee Details'!G16</f>
        <v>Udupi</v>
      </c>
      <c r="H16" s="65" t="str">
        <f aca="false">'Employee Details'!H16</f>
        <v> Karnataka</v>
      </c>
      <c r="I16" s="65" t="str">
        <f aca="false">'Employee Details'!I16</f>
        <v>Male</v>
      </c>
      <c r="J16" s="66" t="n">
        <f aca="false">IF($I$2&gt;K16,R16,(R16/$F$2)*($F$2-(K16-$I$2)))</f>
        <v>38547.0967741935</v>
      </c>
      <c r="K16" s="67" t="n">
        <f aca="false">RANDBETWEEN(0,10)</f>
        <v>7</v>
      </c>
      <c r="L16" s="67" t="n">
        <v>32000</v>
      </c>
      <c r="M16" s="67" t="n">
        <f aca="false">L16*0.15</f>
        <v>4800</v>
      </c>
      <c r="N16" s="67" t="n">
        <f aca="false">L16*0.5</f>
        <v>16000</v>
      </c>
      <c r="O16" s="67" t="n">
        <f aca="false">L16*0.05</f>
        <v>1600</v>
      </c>
      <c r="P16" s="67" t="n">
        <f aca="false">SUM(L16:O16)*0.1</f>
        <v>5440</v>
      </c>
      <c r="Q16" s="67" t="n">
        <f aca="false">IF(SUM(L16:O16)&gt;50000,3000,2000)</f>
        <v>3000</v>
      </c>
      <c r="R16" s="67" t="n">
        <f aca="false">SUM(L16:O16)-SUM(P16:Q16)</f>
        <v>45960</v>
      </c>
    </row>
    <row r="17" customFormat="false" ht="15" hidden="false" customHeight="false" outlineLevel="0" collapsed="false">
      <c r="A17" s="65" t="n">
        <f aca="false">'Employee Details'!A17</f>
        <v>14</v>
      </c>
      <c r="B17" s="65" t="str">
        <f aca="false">'Employee Details'!B17</f>
        <v>MW14</v>
      </c>
      <c r="C17" s="65" t="str">
        <f aca="false">'Employee Details'!C17</f>
        <v>Imran Abha</v>
      </c>
      <c r="D17" s="65" t="n">
        <f aca="false">'Employee Details'!D17</f>
        <v>40461</v>
      </c>
      <c r="E17" s="65" t="str">
        <f aca="false">'Employee Details'!E17</f>
        <v>Graphic Designer</v>
      </c>
      <c r="F17" s="65" t="str">
        <f aca="false">'Employee Details'!F17</f>
        <v>Administration</v>
      </c>
      <c r="G17" s="65" t="str">
        <f aca="false">'Employee Details'!G17</f>
        <v>Chennai</v>
      </c>
      <c r="H17" s="65" t="str">
        <f aca="false">'Employee Details'!H17</f>
        <v> Tamil Nadu</v>
      </c>
      <c r="I17" s="65" t="str">
        <f aca="false">'Employee Details'!I17</f>
        <v>Male</v>
      </c>
      <c r="J17" s="66" t="n">
        <f aca="false">IF($I$2&gt;K17,R17,(R17/$F$2)*($F$2-(K17-$I$2)))</f>
        <v>23681.4516129032</v>
      </c>
      <c r="K17" s="67" t="n">
        <f aca="false">RANDBETWEEN(0,10)</f>
        <v>8</v>
      </c>
      <c r="L17" s="67" t="n">
        <v>20500</v>
      </c>
      <c r="M17" s="67" t="n">
        <f aca="false">L17*0.15</f>
        <v>3075</v>
      </c>
      <c r="N17" s="67" t="n">
        <f aca="false">L17*0.5</f>
        <v>10250</v>
      </c>
      <c r="O17" s="67" t="n">
        <f aca="false">L17*0.05</f>
        <v>1025</v>
      </c>
      <c r="P17" s="67" t="n">
        <f aca="false">SUM(L17:O17)*0.1</f>
        <v>3485</v>
      </c>
      <c r="Q17" s="67" t="n">
        <f aca="false">IF(SUM(L17:O17)&gt;50000,3000,2000)</f>
        <v>2000</v>
      </c>
      <c r="R17" s="67" t="n">
        <f aca="false">SUM(L17:O17)-SUM(P17:Q17)</f>
        <v>29365</v>
      </c>
    </row>
    <row r="18" customFormat="false" ht="15" hidden="false" customHeight="false" outlineLevel="0" collapsed="false">
      <c r="A18" s="65" t="n">
        <f aca="false">'Employee Details'!A18</f>
        <v>15</v>
      </c>
      <c r="B18" s="65" t="str">
        <f aca="false">'Employee Details'!B18</f>
        <v>MW15</v>
      </c>
      <c r="C18" s="65" t="str">
        <f aca="false">'Employee Details'!C18</f>
        <v>Jitendra Pande</v>
      </c>
      <c r="D18" s="65" t="n">
        <f aca="false">'Employee Details'!D18</f>
        <v>41255</v>
      </c>
      <c r="E18" s="65" t="str">
        <f aca="false">'Employee Details'!E18</f>
        <v>HR Head</v>
      </c>
      <c r="F18" s="65" t="str">
        <f aca="false">'Employee Details'!F18</f>
        <v>HR</v>
      </c>
      <c r="G18" s="65" t="str">
        <f aca="false">'Employee Details'!G18</f>
        <v>Bangalore</v>
      </c>
      <c r="H18" s="65" t="str">
        <f aca="false">'Employee Details'!H18</f>
        <v> Karnataka</v>
      </c>
      <c r="I18" s="65" t="str">
        <f aca="false">'Employee Details'!I18</f>
        <v>Male</v>
      </c>
      <c r="J18" s="66" t="n">
        <f aca="false">IF($I$2&gt;K18,R18,(R18/$F$2)*($F$2-(K18-$I$2)))</f>
        <v>39310</v>
      </c>
      <c r="K18" s="67" t="n">
        <f aca="false">RANDBETWEEN(0,10)</f>
        <v>0</v>
      </c>
      <c r="L18" s="67" t="n">
        <v>27000</v>
      </c>
      <c r="M18" s="67" t="n">
        <f aca="false">L18*0.15</f>
        <v>4050</v>
      </c>
      <c r="N18" s="67" t="n">
        <f aca="false">L18*0.5</f>
        <v>13500</v>
      </c>
      <c r="O18" s="67" t="n">
        <f aca="false">L18*0.05</f>
        <v>1350</v>
      </c>
      <c r="P18" s="67" t="n">
        <f aca="false">SUM(L18:O18)*0.1</f>
        <v>4590</v>
      </c>
      <c r="Q18" s="67" t="n">
        <f aca="false">IF(SUM(L18:O18)&gt;50000,3000,2000)</f>
        <v>2000</v>
      </c>
      <c r="R18" s="67" t="n">
        <f aca="false">SUM(L18:O18)-SUM(P18:Q18)</f>
        <v>39310</v>
      </c>
    </row>
    <row r="19" customFormat="false" ht="15" hidden="false" customHeight="false" outlineLevel="0" collapsed="false">
      <c r="A19" s="65" t="n">
        <f aca="false">'Employee Details'!A19</f>
        <v>16</v>
      </c>
      <c r="B19" s="65" t="str">
        <f aca="false">'Employee Details'!B19</f>
        <v>MW16</v>
      </c>
      <c r="C19" s="65" t="str">
        <f aca="false">'Employee Details'!C19</f>
        <v>Kailash Rane</v>
      </c>
      <c r="D19" s="65" t="n">
        <f aca="false">'Employee Details'!D19</f>
        <v>40461</v>
      </c>
      <c r="E19" s="65" t="str">
        <f aca="false">'Employee Details'!E19</f>
        <v>Manager</v>
      </c>
      <c r="F19" s="65" t="str">
        <f aca="false">'Employee Details'!F19</f>
        <v>Finance</v>
      </c>
      <c r="G19" s="65" t="str">
        <f aca="false">'Employee Details'!G19</f>
        <v>Hyderabad</v>
      </c>
      <c r="H19" s="65" t="str">
        <f aca="false">'Employee Details'!H19</f>
        <v> Telangana</v>
      </c>
      <c r="I19" s="65" t="str">
        <f aca="false">'Employee Details'!I19</f>
        <v>Male</v>
      </c>
      <c r="J19" s="66" t="n">
        <f aca="false">IF($I$2&gt;K19,R19,(R19/$F$2)*($F$2-(K19-$I$2)))</f>
        <v>25323.5483870968</v>
      </c>
      <c r="K19" s="67" t="n">
        <f aca="false">RANDBETWEEN(0,10)</f>
        <v>4</v>
      </c>
      <c r="L19" s="67" t="n">
        <v>19000</v>
      </c>
      <c r="M19" s="67" t="n">
        <f aca="false">L19*0.15</f>
        <v>2850</v>
      </c>
      <c r="N19" s="67" t="n">
        <f aca="false">L19*0.5</f>
        <v>9500</v>
      </c>
      <c r="O19" s="67" t="n">
        <f aca="false">L19*0.05</f>
        <v>950</v>
      </c>
      <c r="P19" s="67" t="n">
        <f aca="false">SUM(L19:O19)*0.1</f>
        <v>3230</v>
      </c>
      <c r="Q19" s="67" t="n">
        <f aca="false">IF(SUM(L19:O19)&gt;50000,3000,2000)</f>
        <v>2000</v>
      </c>
      <c r="R19" s="67" t="n">
        <f aca="false">SUM(L19:O19)-SUM(P19:Q19)</f>
        <v>27070</v>
      </c>
    </row>
    <row r="20" customFormat="false" ht="15" hidden="false" customHeight="false" outlineLevel="0" collapsed="false">
      <c r="A20" s="65" t="n">
        <f aca="false">'Employee Details'!A20</f>
        <v>17</v>
      </c>
      <c r="B20" s="65" t="str">
        <f aca="false">'Employee Details'!B20</f>
        <v>MW17</v>
      </c>
      <c r="C20" s="65" t="str">
        <f aca="false">'Employee Details'!C20</f>
        <v>Luv Patel</v>
      </c>
      <c r="D20" s="65" t="n">
        <f aca="false">'Employee Details'!D20</f>
        <v>40858</v>
      </c>
      <c r="E20" s="65" t="str">
        <f aca="false">'Employee Details'!E20</f>
        <v>Delivery Boy</v>
      </c>
      <c r="F20" s="65" t="str">
        <f aca="false">'Employee Details'!F20</f>
        <v>Development</v>
      </c>
      <c r="G20" s="65" t="str">
        <f aca="false">'Employee Details'!G20</f>
        <v>Pune</v>
      </c>
      <c r="H20" s="65" t="str">
        <f aca="false">'Employee Details'!H20</f>
        <v> Maharashtra</v>
      </c>
      <c r="I20" s="65" t="str">
        <f aca="false">'Employee Details'!I20</f>
        <v>Male</v>
      </c>
      <c r="J20" s="66" t="n">
        <f aca="false">IF($I$2&gt;K20,R20,(R20/$F$2)*($F$2-(K20-$I$2)))</f>
        <v>21420.6451612903</v>
      </c>
      <c r="K20" s="67" t="n">
        <f aca="false">RANDBETWEEN(0,10)</f>
        <v>7</v>
      </c>
      <c r="L20" s="67" t="n">
        <v>18000</v>
      </c>
      <c r="M20" s="67" t="n">
        <f aca="false">L20*0.15</f>
        <v>2700</v>
      </c>
      <c r="N20" s="67" t="n">
        <f aca="false">L20*0.5</f>
        <v>9000</v>
      </c>
      <c r="O20" s="67" t="n">
        <f aca="false">L20*0.05</f>
        <v>900</v>
      </c>
      <c r="P20" s="67" t="n">
        <f aca="false">SUM(L20:O20)*0.1</f>
        <v>3060</v>
      </c>
      <c r="Q20" s="67" t="n">
        <f aca="false">IF(SUM(L20:O20)&gt;50000,3000,2000)</f>
        <v>2000</v>
      </c>
      <c r="R20" s="67" t="n">
        <f aca="false">SUM(L20:O20)-SUM(P20:Q20)</f>
        <v>25540</v>
      </c>
    </row>
    <row r="21" customFormat="false" ht="15" hidden="false" customHeight="false" outlineLevel="0" collapsed="false">
      <c r="A21" s="65" t="n">
        <f aca="false">'Employee Details'!A21</f>
        <v>18</v>
      </c>
      <c r="B21" s="65" t="str">
        <f aca="false">'Employee Details'!B21</f>
        <v>MW18</v>
      </c>
      <c r="C21" s="65" t="str">
        <f aca="false">'Employee Details'!C21</f>
        <v>Manoj Bhide</v>
      </c>
      <c r="D21" s="65" t="n">
        <f aca="false">'Employee Details'!D21</f>
        <v>40535</v>
      </c>
      <c r="E21" s="65" t="str">
        <f aca="false">'Employee Details'!E21</f>
        <v>Peon</v>
      </c>
      <c r="F21" s="65" t="str">
        <f aca="false">'Employee Details'!F21</f>
        <v>Quality Control</v>
      </c>
      <c r="G21" s="65" t="str">
        <f aca="false">'Employee Details'!G21</f>
        <v>Ahmedabad</v>
      </c>
      <c r="H21" s="65" t="str">
        <f aca="false">'Employee Details'!H21</f>
        <v> Gujarat</v>
      </c>
      <c r="I21" s="65" t="str">
        <f aca="false">'Employee Details'!I21</f>
        <v>Male</v>
      </c>
      <c r="J21" s="66" t="n">
        <f aca="false">IF($I$2&gt;K21,R21,(R21/$F$2)*($F$2-(K21-$I$2)))</f>
        <v>50637.0967741935</v>
      </c>
      <c r="K21" s="67" t="n">
        <f aca="false">RANDBETWEEN(0,10)</f>
        <v>8</v>
      </c>
      <c r="L21" s="67" t="n">
        <v>43000</v>
      </c>
      <c r="M21" s="67" t="n">
        <f aca="false">L21*0.15</f>
        <v>6450</v>
      </c>
      <c r="N21" s="67" t="n">
        <f aca="false">L21*0.5</f>
        <v>21500</v>
      </c>
      <c r="O21" s="67" t="n">
        <f aca="false">L21*0.05</f>
        <v>2150</v>
      </c>
      <c r="P21" s="67" t="n">
        <f aca="false">SUM(L21:O21)*0.1</f>
        <v>7310</v>
      </c>
      <c r="Q21" s="67" t="n">
        <f aca="false">IF(SUM(L21:O21)&gt;50000,3000,2000)</f>
        <v>3000</v>
      </c>
      <c r="R21" s="67" t="n">
        <f aca="false">SUM(L21:O21)-SUM(P21:Q21)</f>
        <v>62790</v>
      </c>
    </row>
    <row r="22" customFormat="false" ht="15" hidden="false" customHeight="false" outlineLevel="0" collapsed="false">
      <c r="A22" s="65" t="n">
        <f aca="false">'Employee Details'!A22</f>
        <v>19</v>
      </c>
      <c r="B22" s="65" t="str">
        <f aca="false">'Employee Details'!B22</f>
        <v>MW19</v>
      </c>
      <c r="C22" s="65" t="str">
        <f aca="false">'Employee Details'!C22</f>
        <v>Nancy Pastor</v>
      </c>
      <c r="D22" s="65" t="n">
        <f aca="false">'Employee Details'!D22</f>
        <v>37937</v>
      </c>
      <c r="E22" s="65" t="str">
        <f aca="false">'Employee Details'!E22</f>
        <v>Graphic Designer</v>
      </c>
      <c r="F22" s="65" t="str">
        <f aca="false">'Employee Details'!F22</f>
        <v>R&amp;D</v>
      </c>
      <c r="G22" s="65" t="str">
        <f aca="false">'Employee Details'!G22</f>
        <v>Surat</v>
      </c>
      <c r="H22" s="65" t="str">
        <f aca="false">'Employee Details'!H22</f>
        <v> Gujarat</v>
      </c>
      <c r="I22" s="65" t="str">
        <f aca="false">'Employee Details'!I22</f>
        <v>Female</v>
      </c>
      <c r="J22" s="66" t="n">
        <f aca="false">IF($I$2&gt;K22,R22,(R22/$F$2)*($F$2-(K22-$I$2)))</f>
        <v>59072.9032258065</v>
      </c>
      <c r="K22" s="67" t="n">
        <f aca="false">RANDBETWEEN(0,10)</f>
        <v>10</v>
      </c>
      <c r="L22" s="67" t="n">
        <v>54000</v>
      </c>
      <c r="M22" s="67" t="n">
        <f aca="false">L22*0.15</f>
        <v>8100</v>
      </c>
      <c r="N22" s="67" t="n">
        <f aca="false">L22*0.5</f>
        <v>27000</v>
      </c>
      <c r="O22" s="67" t="n">
        <f aca="false">L22*0.05</f>
        <v>2700</v>
      </c>
      <c r="P22" s="67" t="n">
        <f aca="false">SUM(L22:O22)*0.1</f>
        <v>9180</v>
      </c>
      <c r="Q22" s="67" t="n">
        <f aca="false">IF(SUM(L22:O22)&gt;50000,3000,2000)</f>
        <v>3000</v>
      </c>
      <c r="R22" s="67" t="n">
        <f aca="false">SUM(L22:O22)-SUM(P22:Q22)</f>
        <v>79620</v>
      </c>
    </row>
    <row r="23" customFormat="false" ht="15" hidden="false" customHeight="false" outlineLevel="0" collapsed="false">
      <c r="A23" s="65" t="n">
        <f aca="false">'Employee Details'!A23</f>
        <v>20</v>
      </c>
      <c r="B23" s="65" t="str">
        <f aca="false">'Employee Details'!B23</f>
        <v>MW20</v>
      </c>
      <c r="C23" s="65" t="str">
        <f aca="false">'Employee Details'!C23</f>
        <v>Omar Shaikh</v>
      </c>
      <c r="D23" s="65" t="n">
        <f aca="false">'Employee Details'!D23</f>
        <v>41255</v>
      </c>
      <c r="E23" s="65" t="str">
        <f aca="false">'Employee Details'!E23</f>
        <v>Sr. Developer</v>
      </c>
      <c r="F23" s="65" t="str">
        <f aca="false">'Employee Details'!F23</f>
        <v>Finance</v>
      </c>
      <c r="G23" s="65" t="str">
        <f aca="false">'Employee Details'!G23</f>
        <v>Jaipur</v>
      </c>
      <c r="H23" s="65" t="str">
        <f aca="false">'Employee Details'!H23</f>
        <v> Rajasthan</v>
      </c>
      <c r="I23" s="65" t="str">
        <f aca="false">'Employee Details'!I23</f>
        <v>Male</v>
      </c>
      <c r="J23" s="66" t="n">
        <f aca="false">IF($I$2&gt;K23,R23,(R23/$F$2)*($F$2-(K23-$I$2)))</f>
        <v>51880.6451612903</v>
      </c>
      <c r="K23" s="67" t="n">
        <f aca="false">RANDBETWEEN(0,10)</f>
        <v>3</v>
      </c>
      <c r="L23" s="67" t="n">
        <v>37000</v>
      </c>
      <c r="M23" s="67" t="n">
        <f aca="false">L23*0.15</f>
        <v>5550</v>
      </c>
      <c r="N23" s="67" t="n">
        <f aca="false">L23*0.5</f>
        <v>18500</v>
      </c>
      <c r="O23" s="67" t="n">
        <f aca="false">L23*0.05</f>
        <v>1850</v>
      </c>
      <c r="P23" s="67" t="n">
        <f aca="false">SUM(L23:O23)*0.1</f>
        <v>6290</v>
      </c>
      <c r="Q23" s="67" t="n">
        <f aca="false">IF(SUM(L23:O23)&gt;50000,3000,2000)</f>
        <v>3000</v>
      </c>
      <c r="R23" s="67" t="n">
        <f aca="false">SUM(L23:O23)-SUM(P23:Q23)</f>
        <v>53610</v>
      </c>
    </row>
    <row r="24" customFormat="false" ht="15" hidden="false" customHeight="false" outlineLevel="0" collapsed="false">
      <c r="A24" s="65" t="n">
        <f aca="false">'Employee Details'!A24</f>
        <v>21</v>
      </c>
      <c r="B24" s="65" t="str">
        <f aca="false">'Employee Details'!B24</f>
        <v>MW21</v>
      </c>
      <c r="C24" s="65" t="str">
        <f aca="false">'Employee Details'!C24</f>
        <v>Preetam Chavla</v>
      </c>
      <c r="D24" s="65" t="n">
        <f aca="false">'Employee Details'!D24</f>
        <v>40461</v>
      </c>
      <c r="E24" s="65" t="str">
        <f aca="false">'Employee Details'!E24</f>
        <v>Developer</v>
      </c>
      <c r="F24" s="65" t="str">
        <f aca="false">'Employee Details'!F24</f>
        <v>Sales</v>
      </c>
      <c r="G24" s="65" t="str">
        <f aca="false">'Employee Details'!G24</f>
        <v>Lucknow</v>
      </c>
      <c r="H24" s="65" t="str">
        <f aca="false">'Employee Details'!H24</f>
        <v> Uttar Pradesh</v>
      </c>
      <c r="I24" s="65" t="str">
        <f aca="false">'Employee Details'!I24</f>
        <v>Male</v>
      </c>
      <c r="J24" s="66" t="n">
        <f aca="false">IF($I$2&gt;K24,R24,(R24/$F$2)*($F$2-(K24-$I$2)))</f>
        <v>31660</v>
      </c>
      <c r="K24" s="67" t="n">
        <f aca="false">RANDBETWEEN(0,10)</f>
        <v>0</v>
      </c>
      <c r="L24" s="67" t="n">
        <v>22000</v>
      </c>
      <c r="M24" s="67" t="n">
        <f aca="false">L24*0.15</f>
        <v>3300</v>
      </c>
      <c r="N24" s="67" t="n">
        <f aca="false">L24*0.5</f>
        <v>11000</v>
      </c>
      <c r="O24" s="67" t="n">
        <f aca="false">L24*0.05</f>
        <v>1100</v>
      </c>
      <c r="P24" s="67" t="n">
        <f aca="false">SUM(L24:O24)*0.1</f>
        <v>3740</v>
      </c>
      <c r="Q24" s="67" t="n">
        <f aca="false">IF(SUM(L24:O24)&gt;50000,3000,2000)</f>
        <v>2000</v>
      </c>
      <c r="R24" s="67" t="n">
        <f aca="false">SUM(L24:O24)-SUM(P24:Q24)</f>
        <v>31660</v>
      </c>
    </row>
    <row r="25" customFormat="false" ht="15" hidden="false" customHeight="false" outlineLevel="0" collapsed="false">
      <c r="A25" s="65" t="n">
        <f aca="false">'Employee Details'!A25</f>
        <v>22</v>
      </c>
      <c r="B25" s="65" t="str">
        <f aca="false">'Employee Details'!B25</f>
        <v>MW22</v>
      </c>
      <c r="C25" s="65" t="str">
        <f aca="false">'Employee Details'!C25</f>
        <v>Ram Vihaan</v>
      </c>
      <c r="D25" s="65" t="n">
        <f aca="false">'Employee Details'!D25</f>
        <v>41255</v>
      </c>
      <c r="E25" s="65" t="str">
        <f aca="false">'Employee Details'!E25</f>
        <v>Graphic Designer</v>
      </c>
      <c r="F25" s="65" t="str">
        <f aca="false">'Employee Details'!F25</f>
        <v>Marketing</v>
      </c>
      <c r="G25" s="65" t="str">
        <f aca="false">'Employee Details'!G25</f>
        <v>Kanpur</v>
      </c>
      <c r="H25" s="65" t="str">
        <f aca="false">'Employee Details'!H25</f>
        <v> Uttar Pradesh</v>
      </c>
      <c r="I25" s="65" t="str">
        <f aca="false">'Employee Details'!I25</f>
        <v>Male</v>
      </c>
      <c r="J25" s="66" t="n">
        <f aca="false">IF($I$2&gt;K25,R25,(R25/$F$2)*($F$2-(K25-$I$2)))</f>
        <v>18854.1935483871</v>
      </c>
      <c r="K25" s="67" t="n">
        <f aca="false">RANDBETWEEN(0,10)</f>
        <v>7</v>
      </c>
      <c r="L25" s="67" t="n">
        <v>16000</v>
      </c>
      <c r="M25" s="67" t="n">
        <f aca="false">L25*0.15</f>
        <v>2400</v>
      </c>
      <c r="N25" s="67" t="n">
        <f aca="false">L25*0.5</f>
        <v>8000</v>
      </c>
      <c r="O25" s="67" t="n">
        <f aca="false">L25*0.05</f>
        <v>800</v>
      </c>
      <c r="P25" s="67" t="n">
        <f aca="false">SUM(L25:O25)*0.1</f>
        <v>2720</v>
      </c>
      <c r="Q25" s="67" t="n">
        <f aca="false">IF(SUM(L25:O25)&gt;50000,3000,2000)</f>
        <v>2000</v>
      </c>
      <c r="R25" s="67" t="n">
        <f aca="false">SUM(L25:O25)-SUM(P25:Q25)</f>
        <v>22480</v>
      </c>
    </row>
    <row r="26" customFormat="false" ht="15" hidden="false" customHeight="false" outlineLevel="0" collapsed="false">
      <c r="A26" s="65" t="n">
        <f aca="false">'Employee Details'!A26</f>
        <v>23</v>
      </c>
      <c r="B26" s="65" t="str">
        <f aca="false">'Employee Details'!B26</f>
        <v>MW23</v>
      </c>
      <c r="C26" s="65" t="str">
        <f aca="false">'Employee Details'!C26</f>
        <v>Sunil Upadhay</v>
      </c>
      <c r="D26" s="65" t="n">
        <f aca="false">'Employee Details'!D26</f>
        <v>40461</v>
      </c>
      <c r="E26" s="65" t="str">
        <f aca="false">'Employee Details'!E26</f>
        <v>Developer</v>
      </c>
      <c r="F26" s="65" t="str">
        <f aca="false">'Employee Details'!F26</f>
        <v>Administration</v>
      </c>
      <c r="G26" s="65" t="str">
        <f aca="false">'Employee Details'!G26</f>
        <v>Nagpur</v>
      </c>
      <c r="H26" s="65" t="str">
        <f aca="false">'Employee Details'!H26</f>
        <v> Maharashtra</v>
      </c>
      <c r="I26" s="65" t="str">
        <f aca="false">'Employee Details'!I26</f>
        <v>Male</v>
      </c>
      <c r="J26" s="66" t="n">
        <f aca="false">IF($I$2&gt;K26,R26,(R26/$F$2)*($F$2-(K26-$I$2)))</f>
        <v>26196.7741935484</v>
      </c>
      <c r="K26" s="67" t="n">
        <f aca="false">RANDBETWEEN(0,10)</f>
        <v>3</v>
      </c>
      <c r="L26" s="67" t="n">
        <v>19000</v>
      </c>
      <c r="M26" s="67" t="n">
        <f aca="false">L26*0.15</f>
        <v>2850</v>
      </c>
      <c r="N26" s="67" t="n">
        <f aca="false">L26*0.5</f>
        <v>9500</v>
      </c>
      <c r="O26" s="67" t="n">
        <f aca="false">L26*0.05</f>
        <v>950</v>
      </c>
      <c r="P26" s="67" t="n">
        <f aca="false">SUM(L26:O26)*0.1</f>
        <v>3230</v>
      </c>
      <c r="Q26" s="67" t="n">
        <f aca="false">IF(SUM(L26:O26)&gt;50000,3000,2000)</f>
        <v>2000</v>
      </c>
      <c r="R26" s="67" t="n">
        <f aca="false">SUM(L26:O26)-SUM(P26:Q26)</f>
        <v>27070</v>
      </c>
    </row>
    <row r="27" customFormat="false" ht="15" hidden="false" customHeight="false" outlineLevel="0" collapsed="false">
      <c r="A27" s="65" t="n">
        <f aca="false">'Employee Details'!A27</f>
        <v>24</v>
      </c>
      <c r="B27" s="65" t="str">
        <f aca="false">'Employee Details'!B27</f>
        <v>MW24</v>
      </c>
      <c r="C27" s="65" t="str">
        <f aca="false">'Employee Details'!C27</f>
        <v>Tirth Chobe</v>
      </c>
      <c r="D27" s="65" t="n">
        <f aca="false">'Employee Details'!D27</f>
        <v>40858</v>
      </c>
      <c r="E27" s="65" t="str">
        <f aca="false">'Employee Details'!E27</f>
        <v>Developer</v>
      </c>
      <c r="F27" s="65" t="str">
        <f aca="false">'Employee Details'!F27</f>
        <v>HR</v>
      </c>
      <c r="G27" s="65" t="str">
        <f aca="false">'Employee Details'!G27</f>
        <v>Indore</v>
      </c>
      <c r="H27" s="65" t="str">
        <f aca="false">'Employee Details'!H27</f>
        <v> Madhya Pradesh</v>
      </c>
      <c r="I27" s="65" t="str">
        <f aca="false">'Employee Details'!I27</f>
        <v>Male</v>
      </c>
      <c r="J27" s="66" t="n">
        <f aca="false">IF($I$2&gt;K27,R27,(R27/$F$2)*($F$2-(K27-$I$2)))</f>
        <v>30130</v>
      </c>
      <c r="K27" s="67" t="n">
        <f aca="false">RANDBETWEEN(0,10)</f>
        <v>2</v>
      </c>
      <c r="L27" s="67" t="n">
        <v>21000</v>
      </c>
      <c r="M27" s="67" t="n">
        <f aca="false">L27*0.15</f>
        <v>3150</v>
      </c>
      <c r="N27" s="67" t="n">
        <f aca="false">L27*0.5</f>
        <v>10500</v>
      </c>
      <c r="O27" s="67" t="n">
        <f aca="false">L27*0.05</f>
        <v>1050</v>
      </c>
      <c r="P27" s="67" t="n">
        <f aca="false">SUM(L27:O27)*0.1</f>
        <v>3570</v>
      </c>
      <c r="Q27" s="67" t="n">
        <f aca="false">IF(SUM(L27:O27)&gt;50000,3000,2000)</f>
        <v>2000</v>
      </c>
      <c r="R27" s="67" t="n">
        <f aca="false">SUM(L27:O27)-SUM(P27:Q27)</f>
        <v>30130</v>
      </c>
    </row>
    <row r="28" customFormat="false" ht="15" hidden="false" customHeight="false" outlineLevel="0" collapsed="false">
      <c r="A28" s="65" t="n">
        <f aca="false">'Employee Details'!A28</f>
        <v>25</v>
      </c>
      <c r="B28" s="65" t="str">
        <f aca="false">'Employee Details'!B28</f>
        <v>MW25</v>
      </c>
      <c r="C28" s="65" t="str">
        <f aca="false">'Employee Details'!C28</f>
        <v>Umesh Bajrang</v>
      </c>
      <c r="D28" s="65" t="n">
        <f aca="false">'Employee Details'!D28</f>
        <v>40535</v>
      </c>
      <c r="E28" s="65" t="str">
        <f aca="false">'Employee Details'!E28</f>
        <v>Sr. Developer</v>
      </c>
      <c r="F28" s="65" t="str">
        <f aca="false">'Employee Details'!F28</f>
        <v>R&amp;D</v>
      </c>
      <c r="G28" s="65" t="str">
        <f aca="false">'Employee Details'!G28</f>
        <v>Thane</v>
      </c>
      <c r="H28" s="65" t="str">
        <f aca="false">'Employee Details'!H28</f>
        <v> Maharashtra</v>
      </c>
      <c r="I28" s="65" t="str">
        <f aca="false">'Employee Details'!I28</f>
        <v>Female</v>
      </c>
      <c r="J28" s="66" t="n">
        <f aca="false">IF($I$2&gt;K28,R28,(R28/$F$2)*($F$2-(K28-$I$2)))</f>
        <v>46586.1290322581</v>
      </c>
      <c r="K28" s="67" t="n">
        <f aca="false">RANDBETWEEN(0,10)</f>
        <v>10</v>
      </c>
      <c r="L28" s="67" t="n">
        <v>43000</v>
      </c>
      <c r="M28" s="67" t="n">
        <f aca="false">L28*0.15</f>
        <v>6450</v>
      </c>
      <c r="N28" s="67" t="n">
        <f aca="false">L28*0.5</f>
        <v>21500</v>
      </c>
      <c r="O28" s="67" t="n">
        <f aca="false">L28*0.05</f>
        <v>2150</v>
      </c>
      <c r="P28" s="67" t="n">
        <f aca="false">SUM(L28:O28)*0.1</f>
        <v>7310</v>
      </c>
      <c r="Q28" s="67" t="n">
        <f aca="false">IF(SUM(L28:O28)&gt;50000,3000,2000)</f>
        <v>3000</v>
      </c>
      <c r="R28" s="67" t="n">
        <f aca="false">SUM(L28:O28)-SUM(P28:Q28)</f>
        <v>62790</v>
      </c>
    </row>
    <row r="29" customFormat="false" ht="15" hidden="false" customHeight="false" outlineLevel="0" collapsed="false">
      <c r="A29" s="68" t="s">
        <v>128</v>
      </c>
      <c r="B29" s="68"/>
      <c r="C29" s="68"/>
      <c r="D29" s="68"/>
      <c r="E29" s="68"/>
      <c r="F29" s="68"/>
      <c r="G29" s="68"/>
      <c r="H29" s="68"/>
      <c r="I29" s="68"/>
      <c r="J29" s="63" t="n">
        <f aca="false">SUM(J4:J28)</f>
        <v>759470.35483871</v>
      </c>
      <c r="K29" s="64"/>
      <c r="L29" s="64" t="n">
        <f aca="false">SUM(L4:L28)</f>
        <v>605500</v>
      </c>
      <c r="M29" s="64" t="n">
        <f aca="false">SUM(M4:M28)</f>
        <v>90825</v>
      </c>
      <c r="N29" s="64" t="n">
        <f aca="false">SUM(N4:N28)</f>
        <v>302750</v>
      </c>
      <c r="O29" s="64" t="n">
        <f aca="false">SUM(O4:O28)</f>
        <v>30275</v>
      </c>
      <c r="P29" s="64" t="n">
        <f aca="false">SUM(P4:P28)</f>
        <v>102935</v>
      </c>
      <c r="Q29" s="64" t="n">
        <f aca="false">SUM(Q4:Q28)</f>
        <v>55000</v>
      </c>
      <c r="R29" s="64" t="n">
        <f aca="false">SUM(R4:R28)</f>
        <v>871415</v>
      </c>
    </row>
  </sheetData>
  <mergeCells count="7">
    <mergeCell ref="A1:G1"/>
    <mergeCell ref="I1:J1"/>
    <mergeCell ref="K1:R2"/>
    <mergeCell ref="A2:E2"/>
    <mergeCell ref="F2:G2"/>
    <mergeCell ref="I2:J2"/>
    <mergeCell ref="A29:I29"/>
  </mergeCells>
  <dataValidations count="2">
    <dataValidation allowBlank="true" errorStyle="stop" operator="between" showDropDown="false" showErrorMessage="true" showInputMessage="false" sqref="H1" type="list">
      <formula1>"January,February,March,April,May,June,July,August,September,October,November,December"</formula1>
      <formula2>0</formula2>
    </dataValidation>
    <dataValidation allowBlank="true" errorStyle="stop" operator="between" showDropDown="false" showErrorMessage="true" showInputMessage="false" sqref="I1" type="list">
      <formula1>"2000,2001,2002,2003,2004,2005,2006,2007,2008,2009,2010,2011,2012,2013,2014,2015,2016,2017,2018,2019,2020,2021,2022,2023"</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4" activeCellId="0" sqref="J4"/>
    </sheetView>
  </sheetViews>
  <sheetFormatPr defaultColWidth="8.6796875" defaultRowHeight="15" zeroHeight="false" outlineLevelRow="0" outlineLevelCol="0"/>
  <cols>
    <col collapsed="false" customWidth="true" hidden="false" outlineLevel="0" max="1" min="1" style="0" width="6.85"/>
    <col collapsed="false" customWidth="true" hidden="false" outlineLevel="0" max="2" min="2" style="0" width="10.42"/>
    <col collapsed="false" customWidth="true" hidden="false" outlineLevel="0" max="3" min="3" style="0" width="15.71"/>
    <col collapsed="false" customWidth="true" hidden="false" outlineLevel="0" max="4" min="4" style="0" width="14.29"/>
    <col collapsed="false" customWidth="true" hidden="false" outlineLevel="0" max="5" min="5" style="0" width="11.57"/>
    <col collapsed="false" customWidth="true" hidden="false" outlineLevel="0" max="7" min="6" style="0" width="11.71"/>
    <col collapsed="false" customWidth="true" hidden="false" outlineLevel="0" max="8" min="8" style="0" width="16.71"/>
    <col collapsed="false" customWidth="true" hidden="false" outlineLevel="0" max="9" min="9" style="0" width="10.42"/>
    <col collapsed="false" customWidth="true" hidden="false" outlineLevel="0" max="10" min="10" style="0" width="12.29"/>
    <col collapsed="false" customWidth="true" hidden="false" outlineLevel="0" max="11" min="11" style="0" width="26.29"/>
    <col collapsed="false" customWidth="true" hidden="false" outlineLevel="0" max="12" min="12" style="0" width="12.15"/>
    <col collapsed="false" customWidth="true" hidden="false" outlineLevel="0" max="14" min="13" style="0" width="24"/>
    <col collapsed="false" customWidth="true" hidden="false" outlineLevel="0" max="15" min="15" style="0" width="27"/>
    <col collapsed="false" customWidth="true" hidden="false" outlineLevel="0" max="16" min="16" style="0" width="14.57"/>
    <col collapsed="false" customWidth="true" hidden="false" outlineLevel="0" max="17" min="17" style="0" width="18.86"/>
  </cols>
  <sheetData>
    <row r="1" s="59" customFormat="true" ht="22.05" hidden="false" customHeight="false" outlineLevel="0" collapsed="false">
      <c r="A1" s="56" t="s">
        <v>140</v>
      </c>
      <c r="B1" s="56"/>
      <c r="C1" s="56"/>
      <c r="D1" s="56"/>
      <c r="E1" s="56"/>
      <c r="F1" s="56"/>
      <c r="G1" s="56"/>
      <c r="H1" s="57" t="s">
        <v>156</v>
      </c>
      <c r="I1" s="57" t="n">
        <v>2023</v>
      </c>
      <c r="J1" s="57"/>
      <c r="K1" s="58" t="s">
        <v>142</v>
      </c>
      <c r="L1" s="58"/>
      <c r="M1" s="58"/>
      <c r="N1" s="58"/>
      <c r="O1" s="58"/>
      <c r="P1" s="58"/>
      <c r="Q1" s="58"/>
      <c r="R1" s="58"/>
    </row>
    <row r="2" s="59" customFormat="true" ht="23.85" hidden="false" customHeight="false" outlineLevel="0" collapsed="false">
      <c r="A2" s="56" t="s">
        <v>143</v>
      </c>
      <c r="B2" s="56"/>
      <c r="C2" s="56"/>
      <c r="D2" s="56"/>
      <c r="E2" s="56"/>
      <c r="F2" s="60" t="n">
        <f aca="false">IF(OR(H1="January", H1="March", H1="May", H1="July", H1="August", H1="October", H1="December"), 31,IF(H1="February",IF(AND(H1="February", OR(MOD(I1,4)=0, AND(MOD(I1,100)&lt;&gt;0, MOD(I1,400)=0))), 29, 28),30))</f>
        <v>30</v>
      </c>
      <c r="G2" s="60"/>
      <c r="H2" s="61" t="s">
        <v>144</v>
      </c>
      <c r="I2" s="60" t="n">
        <v>2</v>
      </c>
      <c r="J2" s="60"/>
      <c r="K2" s="58"/>
      <c r="L2" s="58"/>
      <c r="M2" s="58"/>
      <c r="N2" s="58"/>
      <c r="O2" s="58"/>
      <c r="P2" s="58"/>
      <c r="Q2" s="58"/>
      <c r="R2" s="58"/>
    </row>
    <row r="3" customFormat="false" ht="35.05" hidden="false" customHeight="false" outlineLevel="0" collapsed="false">
      <c r="A3" s="62" t="str">
        <f aca="false">'Employee Details'!A3</f>
        <v>Sr. No.</v>
      </c>
      <c r="B3" s="62" t="str">
        <f aca="false">'Employee Details'!B3</f>
        <v>Emp. Code</v>
      </c>
      <c r="C3" s="62" t="str">
        <f aca="false">'Employee Details'!C3</f>
        <v>Employee Name</v>
      </c>
      <c r="D3" s="62" t="str">
        <f aca="false">'Employee Details'!D3</f>
        <v>Date of Joining</v>
      </c>
      <c r="E3" s="62" t="str">
        <f aca="false">'Employee Details'!E3</f>
        <v>Designation</v>
      </c>
      <c r="F3" s="62" t="str">
        <f aca="false">'Employee Details'!F3</f>
        <v>Department</v>
      </c>
      <c r="G3" s="62" t="str">
        <f aca="false">'Employee Details'!G3</f>
        <v>City</v>
      </c>
      <c r="H3" s="62" t="str">
        <f aca="false">'Employee Details'!H3</f>
        <v>State</v>
      </c>
      <c r="I3" s="62" t="str">
        <f aca="false">'Employee Details'!I3</f>
        <v>Gender</v>
      </c>
      <c r="J3" s="63" t="s">
        <v>145</v>
      </c>
      <c r="K3" s="64" t="s">
        <v>146</v>
      </c>
      <c r="L3" s="64" t="s">
        <v>147</v>
      </c>
      <c r="M3" s="64" t="s">
        <v>148</v>
      </c>
      <c r="N3" s="64" t="s">
        <v>149</v>
      </c>
      <c r="O3" s="64" t="s">
        <v>150</v>
      </c>
      <c r="P3" s="64" t="s">
        <v>151</v>
      </c>
      <c r="Q3" s="64" t="s">
        <v>152</v>
      </c>
      <c r="R3" s="64" t="s">
        <v>153</v>
      </c>
    </row>
    <row r="4" customFormat="false" ht="15" hidden="false" customHeight="false" outlineLevel="0" collapsed="false">
      <c r="A4" s="65" t="n">
        <f aca="false">'Employee Details'!A4</f>
        <v>1</v>
      </c>
      <c r="B4" s="65" t="str">
        <f aca="false">'Employee Details'!B4</f>
        <v>MW01</v>
      </c>
      <c r="C4" s="65" t="str">
        <f aca="false">'Employee Details'!C4</f>
        <v>Astha Puri</v>
      </c>
      <c r="D4" s="65" t="n">
        <f aca="false">'Employee Details'!D4</f>
        <v>41255</v>
      </c>
      <c r="E4" s="65" t="str">
        <f aca="false">'Employee Details'!E4</f>
        <v>Developer</v>
      </c>
      <c r="F4" s="65" t="str">
        <f aca="false">'Employee Details'!F4</f>
        <v>HR</v>
      </c>
      <c r="G4" s="65" t="str">
        <f aca="false">'Employee Details'!G4</f>
        <v>Udupi</v>
      </c>
      <c r="H4" s="65" t="str">
        <f aca="false">'Employee Details'!H4</f>
        <v> Karnataka</v>
      </c>
      <c r="I4" s="65" t="str">
        <f aca="false">'Employee Details'!I4</f>
        <v>Female</v>
      </c>
      <c r="J4" s="66" t="n">
        <f aca="false">IF($I$2&gt;K4,R4,(R4/$F$2)*($F$2-(K4-$I$2)))</f>
        <v>36250</v>
      </c>
      <c r="K4" s="67" t="n">
        <f aca="false">RANDBETWEEN(0,10)</f>
        <v>2</v>
      </c>
      <c r="L4" s="67" t="n">
        <v>25000</v>
      </c>
      <c r="M4" s="67" t="n">
        <f aca="false">L4*0.15</f>
        <v>3750</v>
      </c>
      <c r="N4" s="67" t="n">
        <f aca="false">L4*0.5</f>
        <v>12500</v>
      </c>
      <c r="O4" s="67" t="n">
        <f aca="false">L4*0.05</f>
        <v>1250</v>
      </c>
      <c r="P4" s="67" t="n">
        <f aca="false">SUM(L4:O4)*0.1</f>
        <v>4250</v>
      </c>
      <c r="Q4" s="67" t="n">
        <f aca="false">IF(SUM(L4:O4)&gt;50000,3000,2000)</f>
        <v>2000</v>
      </c>
      <c r="R4" s="67" t="n">
        <f aca="false">SUM(L4:O4)-SUM(P4:Q4)</f>
        <v>36250</v>
      </c>
    </row>
    <row r="5" customFormat="false" ht="15" hidden="false" customHeight="false" outlineLevel="0" collapsed="false">
      <c r="A5" s="65" t="n">
        <f aca="false">'Employee Details'!A5</f>
        <v>2</v>
      </c>
      <c r="B5" s="65" t="str">
        <f aca="false">'Employee Details'!B5</f>
        <v>MW02</v>
      </c>
      <c r="C5" s="65" t="str">
        <f aca="false">'Employee Details'!C5</f>
        <v>Bijal Pande</v>
      </c>
      <c r="D5" s="65" t="n">
        <f aca="false">'Employee Details'!D5</f>
        <v>40461</v>
      </c>
      <c r="E5" s="65" t="str">
        <f aca="false">'Employee Details'!E5</f>
        <v>Graphic Designer</v>
      </c>
      <c r="F5" s="65" t="str">
        <f aca="false">'Employee Details'!F5</f>
        <v>R&amp;D</v>
      </c>
      <c r="G5" s="65" t="str">
        <f aca="false">'Employee Details'!G5</f>
        <v>Mangalore</v>
      </c>
      <c r="H5" s="65" t="str">
        <f aca="false">'Employee Details'!H5</f>
        <v> Karnataka</v>
      </c>
      <c r="I5" s="65" t="str">
        <f aca="false">'Employee Details'!I5</f>
        <v>Male</v>
      </c>
      <c r="J5" s="66" t="n">
        <f aca="false">IF($I$2&gt;K5,R5,(R5/$F$2)*($F$2-(K5-$I$2)))</f>
        <v>39310</v>
      </c>
      <c r="K5" s="67" t="n">
        <f aca="false">RANDBETWEEN(0,10)</f>
        <v>0</v>
      </c>
      <c r="L5" s="67" t="n">
        <v>27000</v>
      </c>
      <c r="M5" s="67" t="n">
        <f aca="false">L5*0.15</f>
        <v>4050</v>
      </c>
      <c r="N5" s="67" t="n">
        <f aca="false">L5*0.5</f>
        <v>13500</v>
      </c>
      <c r="O5" s="67" t="n">
        <f aca="false">L5*0.05</f>
        <v>1350</v>
      </c>
      <c r="P5" s="67" t="n">
        <f aca="false">SUM(L5:O5)*0.1</f>
        <v>4590</v>
      </c>
      <c r="Q5" s="67" t="n">
        <f aca="false">IF(SUM(L5:O5)&gt;50000,3000,2000)</f>
        <v>2000</v>
      </c>
      <c r="R5" s="67" t="n">
        <f aca="false">SUM(L5:O5)-SUM(P5:Q5)</f>
        <v>39310</v>
      </c>
    </row>
    <row r="6" customFormat="false" ht="15" hidden="false" customHeight="false" outlineLevel="0" collapsed="false">
      <c r="A6" s="65" t="n">
        <f aca="false">'Employee Details'!A6</f>
        <v>3</v>
      </c>
      <c r="B6" s="65" t="str">
        <f aca="false">'Employee Details'!B6</f>
        <v>MW03</v>
      </c>
      <c r="C6" s="65" t="str">
        <f aca="false">'Employee Details'!C6</f>
        <v>Chirag Sharma</v>
      </c>
      <c r="D6" s="65" t="n">
        <f aca="false">'Employee Details'!D6</f>
        <v>40858</v>
      </c>
      <c r="E6" s="65" t="str">
        <f aca="false">'Employee Details'!E6</f>
        <v>Sr. Developer</v>
      </c>
      <c r="F6" s="65" t="str">
        <f aca="false">'Employee Details'!F6</f>
        <v>Development</v>
      </c>
      <c r="G6" s="65" t="str">
        <f aca="false">'Employee Details'!G6</f>
        <v>Honnavar</v>
      </c>
      <c r="H6" s="65" t="str">
        <f aca="false">'Employee Details'!H6</f>
        <v> Karnataka</v>
      </c>
      <c r="I6" s="65" t="str">
        <f aca="false">'Employee Details'!I6</f>
        <v>Male</v>
      </c>
      <c r="J6" s="66" t="n">
        <f aca="false">IF($I$2&gt;K6,R6,(R6/$F$2)*($F$2-(K6-$I$2)))</f>
        <v>20008.3333333333</v>
      </c>
      <c r="K6" s="67" t="n">
        <f aca="false">RANDBETWEEN(0,10)</f>
        <v>7</v>
      </c>
      <c r="L6" s="67" t="n">
        <v>17000</v>
      </c>
      <c r="M6" s="67" t="n">
        <f aca="false">L6*0.15</f>
        <v>2550</v>
      </c>
      <c r="N6" s="67" t="n">
        <f aca="false">L6*0.5</f>
        <v>8500</v>
      </c>
      <c r="O6" s="67" t="n">
        <f aca="false">L6*0.05</f>
        <v>850</v>
      </c>
      <c r="P6" s="67" t="n">
        <f aca="false">SUM(L6:O6)*0.1</f>
        <v>2890</v>
      </c>
      <c r="Q6" s="67" t="n">
        <f aca="false">IF(SUM(L6:O6)&gt;50000,3000,2000)</f>
        <v>2000</v>
      </c>
      <c r="R6" s="67" t="n">
        <f aca="false">SUM(L6:O6)-SUM(P6:Q6)</f>
        <v>24010</v>
      </c>
    </row>
    <row r="7" customFormat="false" ht="15" hidden="false" customHeight="false" outlineLevel="0" collapsed="false">
      <c r="A7" s="65" t="n">
        <f aca="false">'Employee Details'!A7</f>
        <v>4</v>
      </c>
      <c r="B7" s="65" t="str">
        <f aca="false">'Employee Details'!B7</f>
        <v>MW04</v>
      </c>
      <c r="C7" s="65" t="str">
        <f aca="false">'Employee Details'!C7</f>
        <v>Divya Soni</v>
      </c>
      <c r="D7" s="65" t="n">
        <f aca="false">'Employee Details'!D7</f>
        <v>40535</v>
      </c>
      <c r="E7" s="65" t="str">
        <f aca="false">'Employee Details'!E7</f>
        <v>Graphic Designer</v>
      </c>
      <c r="F7" s="65" t="str">
        <f aca="false">'Employee Details'!F7</f>
        <v>Quality Control</v>
      </c>
      <c r="G7" s="65" t="str">
        <f aca="false">'Employee Details'!G7</f>
        <v>Pune</v>
      </c>
      <c r="H7" s="65" t="str">
        <f aca="false">'Employee Details'!H7</f>
        <v> Maharashtra</v>
      </c>
      <c r="I7" s="65" t="str">
        <f aca="false">'Employee Details'!I7</f>
        <v>Female</v>
      </c>
      <c r="J7" s="66" t="n">
        <f aca="false">IF($I$2&gt;K7,R7,(R7/$F$2)*($F$2-(K7-$I$2)))</f>
        <v>33896</v>
      </c>
      <c r="K7" s="67" t="n">
        <f aca="false">RANDBETWEEN(0,10)</f>
        <v>8</v>
      </c>
      <c r="L7" s="67" t="n">
        <v>29000</v>
      </c>
      <c r="M7" s="67" t="n">
        <f aca="false">L7*0.15</f>
        <v>4350</v>
      </c>
      <c r="N7" s="67" t="n">
        <f aca="false">L7*0.5</f>
        <v>14500</v>
      </c>
      <c r="O7" s="67" t="n">
        <f aca="false">L7*0.05</f>
        <v>1450</v>
      </c>
      <c r="P7" s="67" t="n">
        <f aca="false">SUM(L7:O7)*0.1</f>
        <v>4930</v>
      </c>
      <c r="Q7" s="67" t="n">
        <f aca="false">IF(SUM(L7:O7)&gt;50000,3000,2000)</f>
        <v>2000</v>
      </c>
      <c r="R7" s="67" t="n">
        <f aca="false">SUM(L7:O7)-SUM(P7:Q7)</f>
        <v>42370</v>
      </c>
    </row>
    <row r="8" customFormat="false" ht="15" hidden="false" customHeight="false" outlineLevel="0" collapsed="false">
      <c r="A8" s="65" t="n">
        <f aca="false">'Employee Details'!A8</f>
        <v>5</v>
      </c>
      <c r="B8" s="65" t="str">
        <f aca="false">'Employee Details'!B8</f>
        <v>MW05</v>
      </c>
      <c r="C8" s="65" t="str">
        <f aca="false">'Employee Details'!C8</f>
        <v>Erum Rastogi</v>
      </c>
      <c r="D8" s="65" t="n">
        <f aca="false">'Employee Details'!D8</f>
        <v>37937</v>
      </c>
      <c r="E8" s="65" t="str">
        <f aca="false">'Employee Details'!E8</f>
        <v>Office Admin</v>
      </c>
      <c r="F8" s="65" t="str">
        <f aca="false">'Employee Details'!F8</f>
        <v>Marketing</v>
      </c>
      <c r="G8" s="65" t="str">
        <f aca="false">'Employee Details'!G8</f>
        <v>Mumbai</v>
      </c>
      <c r="H8" s="65" t="str">
        <f aca="false">'Employee Details'!H8</f>
        <v> Maharashtra</v>
      </c>
      <c r="I8" s="65" t="str">
        <f aca="false">'Employee Details'!I8</f>
        <v>Female</v>
      </c>
      <c r="J8" s="66" t="n">
        <f aca="false">IF($I$2&gt;K8,R8,(R8/$F$2)*($F$2-(K8-$I$2)))</f>
        <v>20950</v>
      </c>
      <c r="K8" s="67" t="n">
        <f aca="false">RANDBETWEEN(0,10)</f>
        <v>1</v>
      </c>
      <c r="L8" s="67" t="n">
        <v>15000</v>
      </c>
      <c r="M8" s="67" t="n">
        <f aca="false">L8*0.15</f>
        <v>2250</v>
      </c>
      <c r="N8" s="67" t="n">
        <f aca="false">L8*0.5</f>
        <v>7500</v>
      </c>
      <c r="O8" s="67" t="n">
        <f aca="false">L8*0.05</f>
        <v>750</v>
      </c>
      <c r="P8" s="67" t="n">
        <f aca="false">SUM(L8:O8)*0.1</f>
        <v>2550</v>
      </c>
      <c r="Q8" s="67" t="n">
        <f aca="false">IF(SUM(L8:O8)&gt;50000,3000,2000)</f>
        <v>2000</v>
      </c>
      <c r="R8" s="67" t="n">
        <f aca="false">SUM(L8:O8)-SUM(P8:Q8)</f>
        <v>20950</v>
      </c>
    </row>
    <row r="9" customFormat="false" ht="15" hidden="false" customHeight="false" outlineLevel="0" collapsed="false">
      <c r="A9" s="65" t="n">
        <f aca="false">'Employee Details'!A9</f>
        <v>6</v>
      </c>
      <c r="B9" s="65" t="str">
        <f aca="false">'Employee Details'!B9</f>
        <v>MW06</v>
      </c>
      <c r="C9" s="65" t="str">
        <f aca="false">'Employee Details'!C9</f>
        <v>Farhan Patel</v>
      </c>
      <c r="D9" s="65" t="n">
        <f aca="false">'Employee Details'!D9</f>
        <v>41255</v>
      </c>
      <c r="E9" s="65" t="str">
        <f aca="false">'Employee Details'!E9</f>
        <v>Developer</v>
      </c>
      <c r="F9" s="65" t="str">
        <f aca="false">'Employee Details'!F9</f>
        <v>Finance</v>
      </c>
      <c r="G9" s="65" t="str">
        <f aca="false">'Employee Details'!G9</f>
        <v>Bhopal</v>
      </c>
      <c r="H9" s="65" t="str">
        <f aca="false">'Employee Details'!H9</f>
        <v> Madhya Pradesh</v>
      </c>
      <c r="I9" s="65" t="str">
        <f aca="false">'Employee Details'!I9</f>
        <v>Male</v>
      </c>
      <c r="J9" s="66" t="n">
        <f aca="false">IF($I$2&gt;K9,R9,(R9/$F$2)*($F$2-(K9-$I$2)))</f>
        <v>18642.2666666667</v>
      </c>
      <c r="K9" s="67" t="n">
        <f aca="false">RANDBETWEEN(0,10)</f>
        <v>9</v>
      </c>
      <c r="L9" s="67" t="n">
        <v>17200</v>
      </c>
      <c r="M9" s="67" t="n">
        <f aca="false">L9*0.15</f>
        <v>2580</v>
      </c>
      <c r="N9" s="67" t="n">
        <f aca="false">L9*0.5</f>
        <v>8600</v>
      </c>
      <c r="O9" s="67" t="n">
        <f aca="false">L9*0.05</f>
        <v>860</v>
      </c>
      <c r="P9" s="67" t="n">
        <f aca="false">SUM(L9:O9)*0.1</f>
        <v>2924</v>
      </c>
      <c r="Q9" s="67" t="n">
        <f aca="false">IF(SUM(L9:O9)&gt;50000,3000,2000)</f>
        <v>2000</v>
      </c>
      <c r="R9" s="67" t="n">
        <f aca="false">SUM(L9:O9)-SUM(P9:Q9)</f>
        <v>24316</v>
      </c>
    </row>
    <row r="10" customFormat="false" ht="15" hidden="false" customHeight="false" outlineLevel="0" collapsed="false">
      <c r="A10" s="65" t="n">
        <f aca="false">'Employee Details'!A10</f>
        <v>7</v>
      </c>
      <c r="B10" s="65" t="str">
        <f aca="false">'Employee Details'!B10</f>
        <v>MW07</v>
      </c>
      <c r="C10" s="65" t="str">
        <f aca="false">'Employee Details'!C10</f>
        <v>Geet Sahu</v>
      </c>
      <c r="D10" s="65" t="n">
        <f aca="false">'Employee Details'!D10</f>
        <v>40461</v>
      </c>
      <c r="E10" s="65" t="str">
        <f aca="false">'Employee Details'!E10</f>
        <v>Sr. Accountant</v>
      </c>
      <c r="F10" s="65" t="str">
        <f aca="false">'Employee Details'!F10</f>
        <v>Marketing</v>
      </c>
      <c r="G10" s="65" t="str">
        <f aca="false">'Employee Details'!G10</f>
        <v>Mumbai</v>
      </c>
      <c r="H10" s="65" t="str">
        <f aca="false">'Employee Details'!H10</f>
        <v> Maharashtra</v>
      </c>
      <c r="I10" s="65" t="str">
        <f aca="false">'Employee Details'!I10</f>
        <v>Male</v>
      </c>
      <c r="J10" s="66" t="n">
        <f aca="false">IF($I$2&gt;K10,R10,(R10/$F$2)*($F$2-(K10-$I$2)))</f>
        <v>21562</v>
      </c>
      <c r="K10" s="67" t="n">
        <f aca="false">RANDBETWEEN(0,10)</f>
        <v>2</v>
      </c>
      <c r="L10" s="67" t="n">
        <v>15400</v>
      </c>
      <c r="M10" s="67" t="n">
        <f aca="false">L10*0.15</f>
        <v>2310</v>
      </c>
      <c r="N10" s="67" t="n">
        <f aca="false">L10*0.5</f>
        <v>7700</v>
      </c>
      <c r="O10" s="67" t="n">
        <f aca="false">L10*0.05</f>
        <v>770</v>
      </c>
      <c r="P10" s="67" t="n">
        <f aca="false">SUM(L10:O10)*0.1</f>
        <v>2618</v>
      </c>
      <c r="Q10" s="67" t="n">
        <f aca="false">IF(SUM(L10:O10)&gt;50000,3000,2000)</f>
        <v>2000</v>
      </c>
      <c r="R10" s="67" t="n">
        <f aca="false">SUM(L10:O10)-SUM(P10:Q10)</f>
        <v>21562</v>
      </c>
    </row>
    <row r="11" customFormat="false" ht="15" hidden="false" customHeight="false" outlineLevel="0" collapsed="false">
      <c r="A11" s="65" t="n">
        <f aca="false">'Employee Details'!A11</f>
        <v>8</v>
      </c>
      <c r="B11" s="65" t="str">
        <f aca="false">'Employee Details'!B11</f>
        <v>MW08</v>
      </c>
      <c r="C11" s="65" t="str">
        <f aca="false">'Employee Details'!C11</f>
        <v>Himesh Surya</v>
      </c>
      <c r="D11" s="65" t="n">
        <f aca="false">'Employee Details'!D11</f>
        <v>41255</v>
      </c>
      <c r="E11" s="65" t="str">
        <f aca="false">'Employee Details'!E11</f>
        <v>Jr. Accountant</v>
      </c>
      <c r="F11" s="65" t="str">
        <f aca="false">'Employee Details'!F11</f>
        <v>Marketing</v>
      </c>
      <c r="G11" s="65" t="str">
        <f aca="false">'Employee Details'!G11</f>
        <v>Kolkata</v>
      </c>
      <c r="H11" s="65" t="str">
        <f aca="false">'Employee Details'!H11</f>
        <v> West Bengal</v>
      </c>
      <c r="I11" s="65" t="str">
        <f aca="false">'Employee Details'!I11</f>
        <v>Male</v>
      </c>
      <c r="J11" s="66" t="n">
        <f aca="false">IF($I$2&gt;K11,R11,(R11/$F$2)*($F$2-(K11-$I$2)))</f>
        <v>17554.1333333333</v>
      </c>
      <c r="K11" s="67" t="n">
        <f aca="false">RANDBETWEEN(0,10)</f>
        <v>4</v>
      </c>
      <c r="L11" s="67" t="n">
        <v>13600</v>
      </c>
      <c r="M11" s="67" t="n">
        <f aca="false">L11*0.15</f>
        <v>2040</v>
      </c>
      <c r="N11" s="67" t="n">
        <f aca="false">L11*0.5</f>
        <v>6800</v>
      </c>
      <c r="O11" s="67" t="n">
        <f aca="false">L11*0.05</f>
        <v>680</v>
      </c>
      <c r="P11" s="67" t="n">
        <f aca="false">SUM(L11:O11)*0.1</f>
        <v>2312</v>
      </c>
      <c r="Q11" s="67" t="n">
        <f aca="false">IF(SUM(L11:O11)&gt;50000,3000,2000)</f>
        <v>2000</v>
      </c>
      <c r="R11" s="67" t="n">
        <f aca="false">SUM(L11:O11)-SUM(P11:Q11)</f>
        <v>18808</v>
      </c>
    </row>
    <row r="12" customFormat="false" ht="15" hidden="false" customHeight="false" outlineLevel="0" collapsed="false">
      <c r="A12" s="65" t="n">
        <f aca="false">'Employee Details'!A12</f>
        <v>9</v>
      </c>
      <c r="B12" s="65" t="str">
        <f aca="false">'Employee Details'!B12</f>
        <v>MW09</v>
      </c>
      <c r="C12" s="65" t="str">
        <f aca="false">'Employee Details'!C12</f>
        <v>Supriya</v>
      </c>
      <c r="D12" s="65" t="n">
        <f aca="false">'Employee Details'!D12</f>
        <v>40461</v>
      </c>
      <c r="E12" s="65" t="str">
        <f aca="false">'Employee Details'!E12</f>
        <v>Developer</v>
      </c>
      <c r="F12" s="65" t="str">
        <f aca="false">'Employee Details'!F12</f>
        <v>HR</v>
      </c>
      <c r="G12" s="65" t="str">
        <f aca="false">'Employee Details'!G12</f>
        <v>Ahmedabad</v>
      </c>
      <c r="H12" s="65" t="str">
        <f aca="false">'Employee Details'!H12</f>
        <v> Gujarat</v>
      </c>
      <c r="I12" s="65" t="str">
        <f aca="false">'Employee Details'!I12</f>
        <v>Female</v>
      </c>
      <c r="J12" s="66" t="n">
        <f aca="false">IF($I$2&gt;K12,R12,(R12/$F$2)*($F$2-(K12-$I$2)))</f>
        <v>14983.7333333333</v>
      </c>
      <c r="K12" s="67" t="n">
        <f aca="false">RANDBETWEEN(0,10)</f>
        <v>4</v>
      </c>
      <c r="L12" s="67" t="n">
        <v>11800</v>
      </c>
      <c r="M12" s="67" t="n">
        <f aca="false">L12*0.15</f>
        <v>1770</v>
      </c>
      <c r="N12" s="67" t="n">
        <f aca="false">L12*0.5</f>
        <v>5900</v>
      </c>
      <c r="O12" s="67" t="n">
        <f aca="false">L12*0.05</f>
        <v>590</v>
      </c>
      <c r="P12" s="67" t="n">
        <f aca="false">SUM(L12:O12)*0.1</f>
        <v>2006</v>
      </c>
      <c r="Q12" s="67" t="n">
        <f aca="false">IF(SUM(L12:O12)&gt;50000,3000,2000)</f>
        <v>2000</v>
      </c>
      <c r="R12" s="67" t="n">
        <f aca="false">SUM(L12:O12)-SUM(P12:Q12)</f>
        <v>16054</v>
      </c>
    </row>
    <row r="13" customFormat="false" ht="15" hidden="false" customHeight="false" outlineLevel="0" collapsed="false">
      <c r="A13" s="65" t="n">
        <f aca="false">'Employee Details'!A13</f>
        <v>10</v>
      </c>
      <c r="B13" s="65" t="str">
        <f aca="false">'Employee Details'!B13</f>
        <v>MW10</v>
      </c>
      <c r="C13" s="65" t="str">
        <f aca="false">'Employee Details'!C13</f>
        <v>Sharadhi</v>
      </c>
      <c r="D13" s="65" t="n">
        <f aca="false">'Employee Details'!D13</f>
        <v>40858</v>
      </c>
      <c r="E13" s="65" t="str">
        <f aca="false">'Employee Details'!E13</f>
        <v>Graphic Designer</v>
      </c>
      <c r="F13" s="65" t="str">
        <f aca="false">'Employee Details'!F13</f>
        <v>R&amp;D</v>
      </c>
      <c r="G13" s="65" t="str">
        <f aca="false">'Employee Details'!G13</f>
        <v>Kanpur</v>
      </c>
      <c r="H13" s="65" t="str">
        <f aca="false">'Employee Details'!H13</f>
        <v> Uttar Pradesh</v>
      </c>
      <c r="I13" s="65" t="str">
        <f aca="false">'Employee Details'!I13</f>
        <v>Female</v>
      </c>
      <c r="J13" s="66" t="n">
        <f aca="false">IF($I$2&gt;K13,R13,(R13/$F$2)*($F$2-(K13-$I$2)))</f>
        <v>21609</v>
      </c>
      <c r="K13" s="67" t="n">
        <f aca="false">RANDBETWEEN(0,10)</f>
        <v>5</v>
      </c>
      <c r="L13" s="67" t="n">
        <v>17000</v>
      </c>
      <c r="M13" s="67" t="n">
        <f aca="false">L13*0.15</f>
        <v>2550</v>
      </c>
      <c r="N13" s="67" t="n">
        <f aca="false">L13*0.5</f>
        <v>8500</v>
      </c>
      <c r="O13" s="67" t="n">
        <f aca="false">L13*0.05</f>
        <v>850</v>
      </c>
      <c r="P13" s="67" t="n">
        <f aca="false">SUM(L13:O13)*0.1</f>
        <v>2890</v>
      </c>
      <c r="Q13" s="67" t="n">
        <f aca="false">IF(SUM(L13:O13)&gt;50000,3000,2000)</f>
        <v>2000</v>
      </c>
      <c r="R13" s="67" t="n">
        <f aca="false">SUM(L13:O13)-SUM(P13:Q13)</f>
        <v>24010</v>
      </c>
    </row>
    <row r="14" customFormat="false" ht="15" hidden="false" customHeight="false" outlineLevel="0" collapsed="false">
      <c r="A14" s="65" t="n">
        <f aca="false">'Employee Details'!A14</f>
        <v>11</v>
      </c>
      <c r="B14" s="65" t="str">
        <f aca="false">'Employee Details'!B14</f>
        <v>MW11</v>
      </c>
      <c r="C14" s="65" t="str">
        <f aca="false">'Employee Details'!C14</f>
        <v>Raghu</v>
      </c>
      <c r="D14" s="65" t="n">
        <f aca="false">'Employee Details'!D14</f>
        <v>40535</v>
      </c>
      <c r="E14" s="65" t="str">
        <f aca="false">'Employee Details'!E14</f>
        <v>Sr. Developer</v>
      </c>
      <c r="F14" s="65" t="str">
        <f aca="false">'Employee Details'!F14</f>
        <v>Development</v>
      </c>
      <c r="G14" s="65" t="str">
        <f aca="false">'Employee Details'!G14</f>
        <v>Surat</v>
      </c>
      <c r="H14" s="65" t="str">
        <f aca="false">'Employee Details'!H14</f>
        <v> Gujarat</v>
      </c>
      <c r="I14" s="65" t="str">
        <f aca="false">'Employee Details'!I14</f>
        <v>Male</v>
      </c>
      <c r="J14" s="66" t="n">
        <f aca="false">IF($I$2&gt;K14,R14,(R14/$F$2)*($F$2-(K14-$I$2)))</f>
        <v>27438.6666666667</v>
      </c>
      <c r="K14" s="67" t="n">
        <f aca="false">RANDBETWEEN(0,10)</f>
        <v>6</v>
      </c>
      <c r="L14" s="67" t="n">
        <v>22000</v>
      </c>
      <c r="M14" s="67" t="n">
        <f aca="false">L14*0.15</f>
        <v>3300</v>
      </c>
      <c r="N14" s="67" t="n">
        <f aca="false">L14*0.5</f>
        <v>11000</v>
      </c>
      <c r="O14" s="67" t="n">
        <f aca="false">L14*0.05</f>
        <v>1100</v>
      </c>
      <c r="P14" s="67" t="n">
        <f aca="false">SUM(L14:O14)*0.1</f>
        <v>3740</v>
      </c>
      <c r="Q14" s="67" t="n">
        <f aca="false">IF(SUM(L14:O14)&gt;50000,3000,2000)</f>
        <v>2000</v>
      </c>
      <c r="R14" s="67" t="n">
        <f aca="false">SUM(L14:O14)-SUM(P14:Q14)</f>
        <v>31660</v>
      </c>
    </row>
    <row r="15" customFormat="false" ht="15" hidden="false" customHeight="false" outlineLevel="0" collapsed="false">
      <c r="A15" s="65" t="n">
        <f aca="false">'Employee Details'!A15</f>
        <v>12</v>
      </c>
      <c r="B15" s="65" t="str">
        <f aca="false">'Employee Details'!B15</f>
        <v>MW12</v>
      </c>
      <c r="C15" s="65" t="str">
        <f aca="false">'Employee Details'!C15</f>
        <v>Indira</v>
      </c>
      <c r="D15" s="65" t="n">
        <f aca="false">'Employee Details'!D15</f>
        <v>37937</v>
      </c>
      <c r="E15" s="65" t="str">
        <f aca="false">'Employee Details'!E15</f>
        <v>Graphic Designer</v>
      </c>
      <c r="F15" s="65" t="str">
        <f aca="false">'Employee Details'!F15</f>
        <v>Quality Control</v>
      </c>
      <c r="G15" s="65" t="str">
        <f aca="false">'Employee Details'!G15</f>
        <v>Thane</v>
      </c>
      <c r="H15" s="65" t="str">
        <f aca="false">'Employee Details'!H15</f>
        <v> Maharashtra</v>
      </c>
      <c r="I15" s="65" t="str">
        <f aca="false">'Employee Details'!I15</f>
        <v>Female</v>
      </c>
      <c r="J15" s="66" t="n">
        <f aca="false">IF($I$2&gt;K15,R15,(R15/$F$2)*($F$2-(K15-$I$2)))</f>
        <v>25461.3333333333</v>
      </c>
      <c r="K15" s="67" t="n">
        <f aca="false">RANDBETWEEN(0,10)</f>
        <v>10</v>
      </c>
      <c r="L15" s="67" t="n">
        <v>24000</v>
      </c>
      <c r="M15" s="67" t="n">
        <f aca="false">L15*0.15</f>
        <v>3600</v>
      </c>
      <c r="N15" s="67" t="n">
        <f aca="false">L15*0.5</f>
        <v>12000</v>
      </c>
      <c r="O15" s="67" t="n">
        <f aca="false">L15*0.05</f>
        <v>1200</v>
      </c>
      <c r="P15" s="67" t="n">
        <f aca="false">SUM(L15:O15)*0.1</f>
        <v>4080</v>
      </c>
      <c r="Q15" s="67" t="n">
        <f aca="false">IF(SUM(L15:O15)&gt;50000,3000,2000)</f>
        <v>2000</v>
      </c>
      <c r="R15" s="67" t="n">
        <f aca="false">SUM(L15:O15)-SUM(P15:Q15)</f>
        <v>34720</v>
      </c>
    </row>
    <row r="16" customFormat="false" ht="15" hidden="false" customHeight="false" outlineLevel="0" collapsed="false">
      <c r="A16" s="65" t="n">
        <f aca="false">'Employee Details'!A16</f>
        <v>13</v>
      </c>
      <c r="B16" s="65" t="str">
        <f aca="false">'Employee Details'!B16</f>
        <v>MW13</v>
      </c>
      <c r="C16" s="65" t="str">
        <f aca="false">'Employee Details'!C16</f>
        <v>Shane</v>
      </c>
      <c r="D16" s="65" t="n">
        <f aca="false">'Employee Details'!D16</f>
        <v>41255</v>
      </c>
      <c r="E16" s="65" t="str">
        <f aca="false">'Employee Details'!E16</f>
        <v>Office Admin</v>
      </c>
      <c r="F16" s="65" t="str">
        <f aca="false">'Employee Details'!F16</f>
        <v>R&amp;D</v>
      </c>
      <c r="G16" s="65" t="str">
        <f aca="false">'Employee Details'!G16</f>
        <v>Udupi</v>
      </c>
      <c r="H16" s="65" t="str">
        <f aca="false">'Employee Details'!H16</f>
        <v> Karnataka</v>
      </c>
      <c r="I16" s="65" t="str">
        <f aca="false">'Employee Details'!I16</f>
        <v>Male</v>
      </c>
      <c r="J16" s="66" t="n">
        <f aca="false">IF($I$2&gt;K16,R16,(R16/$F$2)*($F$2-(K16-$I$2)))</f>
        <v>45960</v>
      </c>
      <c r="K16" s="67" t="n">
        <f aca="false">RANDBETWEEN(0,10)</f>
        <v>2</v>
      </c>
      <c r="L16" s="67" t="n">
        <v>32000</v>
      </c>
      <c r="M16" s="67" t="n">
        <f aca="false">L16*0.15</f>
        <v>4800</v>
      </c>
      <c r="N16" s="67" t="n">
        <f aca="false">L16*0.5</f>
        <v>16000</v>
      </c>
      <c r="O16" s="67" t="n">
        <f aca="false">L16*0.05</f>
        <v>1600</v>
      </c>
      <c r="P16" s="67" t="n">
        <f aca="false">SUM(L16:O16)*0.1</f>
        <v>5440</v>
      </c>
      <c r="Q16" s="67" t="n">
        <f aca="false">IF(SUM(L16:O16)&gt;50000,3000,2000)</f>
        <v>3000</v>
      </c>
      <c r="R16" s="67" t="n">
        <f aca="false">SUM(L16:O16)-SUM(P16:Q16)</f>
        <v>45960</v>
      </c>
    </row>
    <row r="17" customFormat="false" ht="15" hidden="false" customHeight="false" outlineLevel="0" collapsed="false">
      <c r="A17" s="65" t="n">
        <f aca="false">'Employee Details'!A17</f>
        <v>14</v>
      </c>
      <c r="B17" s="65" t="str">
        <f aca="false">'Employee Details'!B17</f>
        <v>MW14</v>
      </c>
      <c r="C17" s="65" t="str">
        <f aca="false">'Employee Details'!C17</f>
        <v>Imran Abha</v>
      </c>
      <c r="D17" s="65" t="n">
        <f aca="false">'Employee Details'!D17</f>
        <v>40461</v>
      </c>
      <c r="E17" s="65" t="str">
        <f aca="false">'Employee Details'!E17</f>
        <v>Graphic Designer</v>
      </c>
      <c r="F17" s="65" t="str">
        <f aca="false">'Employee Details'!F17</f>
        <v>Administration</v>
      </c>
      <c r="G17" s="65" t="str">
        <f aca="false">'Employee Details'!G17</f>
        <v>Chennai</v>
      </c>
      <c r="H17" s="65" t="str">
        <f aca="false">'Employee Details'!H17</f>
        <v> Tamil Nadu</v>
      </c>
      <c r="I17" s="65" t="str">
        <f aca="false">'Employee Details'!I17</f>
        <v>Male</v>
      </c>
      <c r="J17" s="66" t="n">
        <f aca="false">IF($I$2&gt;K17,R17,(R17/$F$2)*($F$2-(K17-$I$2)))</f>
        <v>24470.8333333333</v>
      </c>
      <c r="K17" s="67" t="n">
        <f aca="false">RANDBETWEEN(0,10)</f>
        <v>7</v>
      </c>
      <c r="L17" s="67" t="n">
        <v>20500</v>
      </c>
      <c r="M17" s="67" t="n">
        <f aca="false">L17*0.15</f>
        <v>3075</v>
      </c>
      <c r="N17" s="67" t="n">
        <f aca="false">L17*0.5</f>
        <v>10250</v>
      </c>
      <c r="O17" s="67" t="n">
        <f aca="false">L17*0.05</f>
        <v>1025</v>
      </c>
      <c r="P17" s="67" t="n">
        <f aca="false">SUM(L17:O17)*0.1</f>
        <v>3485</v>
      </c>
      <c r="Q17" s="67" t="n">
        <f aca="false">IF(SUM(L17:O17)&gt;50000,3000,2000)</f>
        <v>2000</v>
      </c>
      <c r="R17" s="67" t="n">
        <f aca="false">SUM(L17:O17)-SUM(P17:Q17)</f>
        <v>29365</v>
      </c>
    </row>
    <row r="18" customFormat="false" ht="15" hidden="false" customHeight="false" outlineLevel="0" collapsed="false">
      <c r="A18" s="65" t="n">
        <f aca="false">'Employee Details'!A18</f>
        <v>15</v>
      </c>
      <c r="B18" s="65" t="str">
        <f aca="false">'Employee Details'!B18</f>
        <v>MW15</v>
      </c>
      <c r="C18" s="65" t="str">
        <f aca="false">'Employee Details'!C18</f>
        <v>Jitendra Pande</v>
      </c>
      <c r="D18" s="65" t="n">
        <f aca="false">'Employee Details'!D18</f>
        <v>41255</v>
      </c>
      <c r="E18" s="65" t="str">
        <f aca="false">'Employee Details'!E18</f>
        <v>HR Head</v>
      </c>
      <c r="F18" s="65" t="str">
        <f aca="false">'Employee Details'!F18</f>
        <v>HR</v>
      </c>
      <c r="G18" s="65" t="str">
        <f aca="false">'Employee Details'!G18</f>
        <v>Bangalore</v>
      </c>
      <c r="H18" s="65" t="str">
        <f aca="false">'Employee Details'!H18</f>
        <v> Karnataka</v>
      </c>
      <c r="I18" s="65" t="str">
        <f aca="false">'Employee Details'!I18</f>
        <v>Male</v>
      </c>
      <c r="J18" s="66" t="n">
        <f aca="false">IF($I$2&gt;K18,R18,(R18/$F$2)*($F$2-(K18-$I$2)))</f>
        <v>36689.3333333333</v>
      </c>
      <c r="K18" s="67" t="n">
        <f aca="false">RANDBETWEEN(0,10)</f>
        <v>4</v>
      </c>
      <c r="L18" s="67" t="n">
        <v>27000</v>
      </c>
      <c r="M18" s="67" t="n">
        <f aca="false">L18*0.15</f>
        <v>4050</v>
      </c>
      <c r="N18" s="67" t="n">
        <f aca="false">L18*0.5</f>
        <v>13500</v>
      </c>
      <c r="O18" s="67" t="n">
        <f aca="false">L18*0.05</f>
        <v>1350</v>
      </c>
      <c r="P18" s="67" t="n">
        <f aca="false">SUM(L18:O18)*0.1</f>
        <v>4590</v>
      </c>
      <c r="Q18" s="67" t="n">
        <f aca="false">IF(SUM(L18:O18)&gt;50000,3000,2000)</f>
        <v>2000</v>
      </c>
      <c r="R18" s="67" t="n">
        <f aca="false">SUM(L18:O18)-SUM(P18:Q18)</f>
        <v>39310</v>
      </c>
    </row>
    <row r="19" customFormat="false" ht="15" hidden="false" customHeight="false" outlineLevel="0" collapsed="false">
      <c r="A19" s="65" t="n">
        <f aca="false">'Employee Details'!A19</f>
        <v>16</v>
      </c>
      <c r="B19" s="65" t="str">
        <f aca="false">'Employee Details'!B19</f>
        <v>MW16</v>
      </c>
      <c r="C19" s="65" t="str">
        <f aca="false">'Employee Details'!C19</f>
        <v>Kailash Rane</v>
      </c>
      <c r="D19" s="65" t="n">
        <f aca="false">'Employee Details'!D19</f>
        <v>40461</v>
      </c>
      <c r="E19" s="65" t="str">
        <f aca="false">'Employee Details'!E19</f>
        <v>Manager</v>
      </c>
      <c r="F19" s="65" t="str">
        <f aca="false">'Employee Details'!F19</f>
        <v>Finance</v>
      </c>
      <c r="G19" s="65" t="str">
        <f aca="false">'Employee Details'!G19</f>
        <v>Hyderabad</v>
      </c>
      <c r="H19" s="65" t="str">
        <f aca="false">'Employee Details'!H19</f>
        <v> Telangana</v>
      </c>
      <c r="I19" s="65" t="str">
        <f aca="false">'Employee Details'!I19</f>
        <v>Male</v>
      </c>
      <c r="J19" s="66" t="n">
        <f aca="false">IF($I$2&gt;K19,R19,(R19/$F$2)*($F$2-(K19-$I$2)))</f>
        <v>24363</v>
      </c>
      <c r="K19" s="67" t="n">
        <f aca="false">RANDBETWEEN(0,10)</f>
        <v>5</v>
      </c>
      <c r="L19" s="67" t="n">
        <v>19000</v>
      </c>
      <c r="M19" s="67" t="n">
        <f aca="false">L19*0.15</f>
        <v>2850</v>
      </c>
      <c r="N19" s="67" t="n">
        <f aca="false">L19*0.5</f>
        <v>9500</v>
      </c>
      <c r="O19" s="67" t="n">
        <f aca="false">L19*0.05</f>
        <v>950</v>
      </c>
      <c r="P19" s="67" t="n">
        <f aca="false">SUM(L19:O19)*0.1</f>
        <v>3230</v>
      </c>
      <c r="Q19" s="67" t="n">
        <f aca="false">IF(SUM(L19:O19)&gt;50000,3000,2000)</f>
        <v>2000</v>
      </c>
      <c r="R19" s="67" t="n">
        <f aca="false">SUM(L19:O19)-SUM(P19:Q19)</f>
        <v>27070</v>
      </c>
    </row>
    <row r="20" customFormat="false" ht="15" hidden="false" customHeight="false" outlineLevel="0" collapsed="false">
      <c r="A20" s="65" t="n">
        <f aca="false">'Employee Details'!A20</f>
        <v>17</v>
      </c>
      <c r="B20" s="65" t="str">
        <f aca="false">'Employee Details'!B20</f>
        <v>MW17</v>
      </c>
      <c r="C20" s="65" t="str">
        <f aca="false">'Employee Details'!C20</f>
        <v>Luv Patel</v>
      </c>
      <c r="D20" s="65" t="n">
        <f aca="false">'Employee Details'!D20</f>
        <v>40858</v>
      </c>
      <c r="E20" s="65" t="str">
        <f aca="false">'Employee Details'!E20</f>
        <v>Delivery Boy</v>
      </c>
      <c r="F20" s="65" t="str">
        <f aca="false">'Employee Details'!F20</f>
        <v>Development</v>
      </c>
      <c r="G20" s="65" t="str">
        <f aca="false">'Employee Details'!G20</f>
        <v>Pune</v>
      </c>
      <c r="H20" s="65" t="str">
        <f aca="false">'Employee Details'!H20</f>
        <v> Maharashtra</v>
      </c>
      <c r="I20" s="65" t="str">
        <f aca="false">'Employee Details'!I20</f>
        <v>Male</v>
      </c>
      <c r="J20" s="66" t="n">
        <f aca="false">IF($I$2&gt;K20,R20,(R20/$F$2)*($F$2-(K20-$I$2)))</f>
        <v>25540</v>
      </c>
      <c r="K20" s="67" t="n">
        <f aca="false">RANDBETWEEN(0,10)</f>
        <v>2</v>
      </c>
      <c r="L20" s="67" t="n">
        <v>18000</v>
      </c>
      <c r="M20" s="67" t="n">
        <f aca="false">L20*0.15</f>
        <v>2700</v>
      </c>
      <c r="N20" s="67" t="n">
        <f aca="false">L20*0.5</f>
        <v>9000</v>
      </c>
      <c r="O20" s="67" t="n">
        <f aca="false">L20*0.05</f>
        <v>900</v>
      </c>
      <c r="P20" s="67" t="n">
        <f aca="false">SUM(L20:O20)*0.1</f>
        <v>3060</v>
      </c>
      <c r="Q20" s="67" t="n">
        <f aca="false">IF(SUM(L20:O20)&gt;50000,3000,2000)</f>
        <v>2000</v>
      </c>
      <c r="R20" s="67" t="n">
        <f aca="false">SUM(L20:O20)-SUM(P20:Q20)</f>
        <v>25540</v>
      </c>
    </row>
    <row r="21" customFormat="false" ht="15" hidden="false" customHeight="false" outlineLevel="0" collapsed="false">
      <c r="A21" s="65" t="n">
        <f aca="false">'Employee Details'!A21</f>
        <v>18</v>
      </c>
      <c r="B21" s="65" t="str">
        <f aca="false">'Employee Details'!B21</f>
        <v>MW18</v>
      </c>
      <c r="C21" s="65" t="str">
        <f aca="false">'Employee Details'!C21</f>
        <v>Manoj Bhide</v>
      </c>
      <c r="D21" s="65" t="n">
        <f aca="false">'Employee Details'!D21</f>
        <v>40535</v>
      </c>
      <c r="E21" s="65" t="str">
        <f aca="false">'Employee Details'!E21</f>
        <v>Peon</v>
      </c>
      <c r="F21" s="65" t="str">
        <f aca="false">'Employee Details'!F21</f>
        <v>Quality Control</v>
      </c>
      <c r="G21" s="65" t="str">
        <f aca="false">'Employee Details'!G21</f>
        <v>Ahmedabad</v>
      </c>
      <c r="H21" s="65" t="str">
        <f aca="false">'Employee Details'!H21</f>
        <v> Gujarat</v>
      </c>
      <c r="I21" s="65" t="str">
        <f aca="false">'Employee Details'!I21</f>
        <v>Male</v>
      </c>
      <c r="J21" s="66" t="n">
        <f aca="false">IF($I$2&gt;K21,R21,(R21/$F$2)*($F$2-(K21-$I$2)))</f>
        <v>46046</v>
      </c>
      <c r="K21" s="67" t="n">
        <f aca="false">RANDBETWEEN(0,10)</f>
        <v>10</v>
      </c>
      <c r="L21" s="67" t="n">
        <v>43000</v>
      </c>
      <c r="M21" s="67" t="n">
        <f aca="false">L21*0.15</f>
        <v>6450</v>
      </c>
      <c r="N21" s="67" t="n">
        <f aca="false">L21*0.5</f>
        <v>21500</v>
      </c>
      <c r="O21" s="67" t="n">
        <f aca="false">L21*0.05</f>
        <v>2150</v>
      </c>
      <c r="P21" s="67" t="n">
        <f aca="false">SUM(L21:O21)*0.1</f>
        <v>7310</v>
      </c>
      <c r="Q21" s="67" t="n">
        <f aca="false">IF(SUM(L21:O21)&gt;50000,3000,2000)</f>
        <v>3000</v>
      </c>
      <c r="R21" s="67" t="n">
        <f aca="false">SUM(L21:O21)-SUM(P21:Q21)</f>
        <v>62790</v>
      </c>
    </row>
    <row r="22" customFormat="false" ht="15" hidden="false" customHeight="false" outlineLevel="0" collapsed="false">
      <c r="A22" s="65" t="n">
        <f aca="false">'Employee Details'!A22</f>
        <v>19</v>
      </c>
      <c r="B22" s="65" t="str">
        <f aca="false">'Employee Details'!B22</f>
        <v>MW19</v>
      </c>
      <c r="C22" s="65" t="str">
        <f aca="false">'Employee Details'!C22</f>
        <v>Nancy Pastor</v>
      </c>
      <c r="D22" s="65" t="n">
        <f aca="false">'Employee Details'!D22</f>
        <v>37937</v>
      </c>
      <c r="E22" s="65" t="str">
        <f aca="false">'Employee Details'!E22</f>
        <v>Graphic Designer</v>
      </c>
      <c r="F22" s="65" t="str">
        <f aca="false">'Employee Details'!F22</f>
        <v>R&amp;D</v>
      </c>
      <c r="G22" s="65" t="str">
        <f aca="false">'Employee Details'!G22</f>
        <v>Surat</v>
      </c>
      <c r="H22" s="65" t="str">
        <f aca="false">'Employee Details'!H22</f>
        <v> Gujarat</v>
      </c>
      <c r="I22" s="65" t="str">
        <f aca="false">'Employee Details'!I22</f>
        <v>Female</v>
      </c>
      <c r="J22" s="66" t="n">
        <f aca="false">IF($I$2&gt;K22,R22,(R22/$F$2)*($F$2-(K22-$I$2)))</f>
        <v>79620</v>
      </c>
      <c r="K22" s="67" t="n">
        <f aca="false">RANDBETWEEN(0,10)</f>
        <v>0</v>
      </c>
      <c r="L22" s="67" t="n">
        <v>54000</v>
      </c>
      <c r="M22" s="67" t="n">
        <f aca="false">L22*0.15</f>
        <v>8100</v>
      </c>
      <c r="N22" s="67" t="n">
        <f aca="false">L22*0.5</f>
        <v>27000</v>
      </c>
      <c r="O22" s="67" t="n">
        <f aca="false">L22*0.05</f>
        <v>2700</v>
      </c>
      <c r="P22" s="67" t="n">
        <f aca="false">SUM(L22:O22)*0.1</f>
        <v>9180</v>
      </c>
      <c r="Q22" s="67" t="n">
        <f aca="false">IF(SUM(L22:O22)&gt;50000,3000,2000)</f>
        <v>3000</v>
      </c>
      <c r="R22" s="67" t="n">
        <f aca="false">SUM(L22:O22)-SUM(P22:Q22)</f>
        <v>79620</v>
      </c>
    </row>
    <row r="23" customFormat="false" ht="15" hidden="false" customHeight="false" outlineLevel="0" collapsed="false">
      <c r="A23" s="65" t="n">
        <f aca="false">'Employee Details'!A23</f>
        <v>20</v>
      </c>
      <c r="B23" s="65" t="str">
        <f aca="false">'Employee Details'!B23</f>
        <v>MW20</v>
      </c>
      <c r="C23" s="65" t="str">
        <f aca="false">'Employee Details'!C23</f>
        <v>Omar Shaikh</v>
      </c>
      <c r="D23" s="65" t="n">
        <f aca="false">'Employee Details'!D23</f>
        <v>41255</v>
      </c>
      <c r="E23" s="65" t="str">
        <f aca="false">'Employee Details'!E23</f>
        <v>Sr. Developer</v>
      </c>
      <c r="F23" s="65" t="str">
        <f aca="false">'Employee Details'!F23</f>
        <v>Finance</v>
      </c>
      <c r="G23" s="65" t="str">
        <f aca="false">'Employee Details'!G23</f>
        <v>Jaipur</v>
      </c>
      <c r="H23" s="65" t="str">
        <f aca="false">'Employee Details'!H23</f>
        <v> Rajasthan</v>
      </c>
      <c r="I23" s="65" t="str">
        <f aca="false">'Employee Details'!I23</f>
        <v>Male</v>
      </c>
      <c r="J23" s="66" t="n">
        <f aca="false">IF($I$2&gt;K23,R23,(R23/$F$2)*($F$2-(K23-$I$2)))</f>
        <v>39314</v>
      </c>
      <c r="K23" s="67" t="n">
        <f aca="false">RANDBETWEEN(0,10)</f>
        <v>10</v>
      </c>
      <c r="L23" s="67" t="n">
        <v>37000</v>
      </c>
      <c r="M23" s="67" t="n">
        <f aca="false">L23*0.15</f>
        <v>5550</v>
      </c>
      <c r="N23" s="67" t="n">
        <f aca="false">L23*0.5</f>
        <v>18500</v>
      </c>
      <c r="O23" s="67" t="n">
        <f aca="false">L23*0.05</f>
        <v>1850</v>
      </c>
      <c r="P23" s="67" t="n">
        <f aca="false">SUM(L23:O23)*0.1</f>
        <v>6290</v>
      </c>
      <c r="Q23" s="67" t="n">
        <f aca="false">IF(SUM(L23:O23)&gt;50000,3000,2000)</f>
        <v>3000</v>
      </c>
      <c r="R23" s="67" t="n">
        <f aca="false">SUM(L23:O23)-SUM(P23:Q23)</f>
        <v>53610</v>
      </c>
    </row>
    <row r="24" customFormat="false" ht="15" hidden="false" customHeight="false" outlineLevel="0" collapsed="false">
      <c r="A24" s="65" t="n">
        <f aca="false">'Employee Details'!A24</f>
        <v>21</v>
      </c>
      <c r="B24" s="65" t="str">
        <f aca="false">'Employee Details'!B24</f>
        <v>MW21</v>
      </c>
      <c r="C24" s="65" t="str">
        <f aca="false">'Employee Details'!C24</f>
        <v>Preetam Chavla</v>
      </c>
      <c r="D24" s="65" t="n">
        <f aca="false">'Employee Details'!D24</f>
        <v>40461</v>
      </c>
      <c r="E24" s="65" t="str">
        <f aca="false">'Employee Details'!E24</f>
        <v>Developer</v>
      </c>
      <c r="F24" s="65" t="str">
        <f aca="false">'Employee Details'!F24</f>
        <v>Sales</v>
      </c>
      <c r="G24" s="65" t="str">
        <f aca="false">'Employee Details'!G24</f>
        <v>Lucknow</v>
      </c>
      <c r="H24" s="65" t="str">
        <f aca="false">'Employee Details'!H24</f>
        <v> Uttar Pradesh</v>
      </c>
      <c r="I24" s="65" t="str">
        <f aca="false">'Employee Details'!I24</f>
        <v>Male</v>
      </c>
      <c r="J24" s="66" t="n">
        <f aca="false">IF($I$2&gt;K24,R24,(R24/$F$2)*($F$2-(K24-$I$2)))</f>
        <v>24272.6666666667</v>
      </c>
      <c r="K24" s="67" t="n">
        <f aca="false">RANDBETWEEN(0,10)</f>
        <v>9</v>
      </c>
      <c r="L24" s="67" t="n">
        <v>22000</v>
      </c>
      <c r="M24" s="67" t="n">
        <f aca="false">L24*0.15</f>
        <v>3300</v>
      </c>
      <c r="N24" s="67" t="n">
        <f aca="false">L24*0.5</f>
        <v>11000</v>
      </c>
      <c r="O24" s="67" t="n">
        <f aca="false">L24*0.05</f>
        <v>1100</v>
      </c>
      <c r="P24" s="67" t="n">
        <f aca="false">SUM(L24:O24)*0.1</f>
        <v>3740</v>
      </c>
      <c r="Q24" s="67" t="n">
        <f aca="false">IF(SUM(L24:O24)&gt;50000,3000,2000)</f>
        <v>2000</v>
      </c>
      <c r="R24" s="67" t="n">
        <f aca="false">SUM(L24:O24)-SUM(P24:Q24)</f>
        <v>31660</v>
      </c>
    </row>
    <row r="25" customFormat="false" ht="15" hidden="false" customHeight="false" outlineLevel="0" collapsed="false">
      <c r="A25" s="65" t="n">
        <f aca="false">'Employee Details'!A25</f>
        <v>22</v>
      </c>
      <c r="B25" s="65" t="str">
        <f aca="false">'Employee Details'!B25</f>
        <v>MW22</v>
      </c>
      <c r="C25" s="65" t="str">
        <f aca="false">'Employee Details'!C25</f>
        <v>Ram Vihaan</v>
      </c>
      <c r="D25" s="65" t="n">
        <f aca="false">'Employee Details'!D25</f>
        <v>41255</v>
      </c>
      <c r="E25" s="65" t="str">
        <f aca="false">'Employee Details'!E25</f>
        <v>Graphic Designer</v>
      </c>
      <c r="F25" s="65" t="str">
        <f aca="false">'Employee Details'!F25</f>
        <v>Marketing</v>
      </c>
      <c r="G25" s="65" t="str">
        <f aca="false">'Employee Details'!G25</f>
        <v>Kanpur</v>
      </c>
      <c r="H25" s="65" t="str">
        <f aca="false">'Employee Details'!H25</f>
        <v> Uttar Pradesh</v>
      </c>
      <c r="I25" s="65" t="str">
        <f aca="false">'Employee Details'!I25</f>
        <v>Male</v>
      </c>
      <c r="J25" s="66" t="n">
        <f aca="false">IF($I$2&gt;K25,R25,(R25/$F$2)*($F$2-(K25-$I$2)))</f>
        <v>21730.6666666667</v>
      </c>
      <c r="K25" s="67" t="n">
        <f aca="false">RANDBETWEEN(0,10)</f>
        <v>3</v>
      </c>
      <c r="L25" s="67" t="n">
        <v>16000</v>
      </c>
      <c r="M25" s="67" t="n">
        <f aca="false">L25*0.15</f>
        <v>2400</v>
      </c>
      <c r="N25" s="67" t="n">
        <f aca="false">L25*0.5</f>
        <v>8000</v>
      </c>
      <c r="O25" s="67" t="n">
        <f aca="false">L25*0.05</f>
        <v>800</v>
      </c>
      <c r="P25" s="67" t="n">
        <f aca="false">SUM(L25:O25)*0.1</f>
        <v>2720</v>
      </c>
      <c r="Q25" s="67" t="n">
        <f aca="false">IF(SUM(L25:O25)&gt;50000,3000,2000)</f>
        <v>2000</v>
      </c>
      <c r="R25" s="67" t="n">
        <f aca="false">SUM(L25:O25)-SUM(P25:Q25)</f>
        <v>22480</v>
      </c>
    </row>
    <row r="26" customFormat="false" ht="15" hidden="false" customHeight="false" outlineLevel="0" collapsed="false">
      <c r="A26" s="65" t="n">
        <f aca="false">'Employee Details'!A26</f>
        <v>23</v>
      </c>
      <c r="B26" s="65" t="str">
        <f aca="false">'Employee Details'!B26</f>
        <v>MW23</v>
      </c>
      <c r="C26" s="65" t="str">
        <f aca="false">'Employee Details'!C26</f>
        <v>Sunil Upadhay</v>
      </c>
      <c r="D26" s="65" t="n">
        <f aca="false">'Employee Details'!D26</f>
        <v>40461</v>
      </c>
      <c r="E26" s="65" t="str">
        <f aca="false">'Employee Details'!E26</f>
        <v>Developer</v>
      </c>
      <c r="F26" s="65" t="str">
        <f aca="false">'Employee Details'!F26</f>
        <v>Administration</v>
      </c>
      <c r="G26" s="65" t="str">
        <f aca="false">'Employee Details'!G26</f>
        <v>Nagpur</v>
      </c>
      <c r="H26" s="65" t="str">
        <f aca="false">'Employee Details'!H26</f>
        <v> Maharashtra</v>
      </c>
      <c r="I26" s="65" t="str">
        <f aca="false">'Employee Details'!I26</f>
        <v>Male</v>
      </c>
      <c r="J26" s="66" t="n">
        <f aca="false">IF($I$2&gt;K26,R26,(R26/$F$2)*($F$2-(K26-$I$2)))</f>
        <v>26167.6666666667</v>
      </c>
      <c r="K26" s="67" t="n">
        <f aca="false">RANDBETWEEN(0,10)</f>
        <v>3</v>
      </c>
      <c r="L26" s="67" t="n">
        <v>19000</v>
      </c>
      <c r="M26" s="67" t="n">
        <f aca="false">L26*0.15</f>
        <v>2850</v>
      </c>
      <c r="N26" s="67" t="n">
        <f aca="false">L26*0.5</f>
        <v>9500</v>
      </c>
      <c r="O26" s="67" t="n">
        <f aca="false">L26*0.05</f>
        <v>950</v>
      </c>
      <c r="P26" s="67" t="n">
        <f aca="false">SUM(L26:O26)*0.1</f>
        <v>3230</v>
      </c>
      <c r="Q26" s="67" t="n">
        <f aca="false">IF(SUM(L26:O26)&gt;50000,3000,2000)</f>
        <v>2000</v>
      </c>
      <c r="R26" s="67" t="n">
        <f aca="false">SUM(L26:O26)-SUM(P26:Q26)</f>
        <v>27070</v>
      </c>
    </row>
    <row r="27" customFormat="false" ht="15" hidden="false" customHeight="false" outlineLevel="0" collapsed="false">
      <c r="A27" s="65" t="n">
        <f aca="false">'Employee Details'!A27</f>
        <v>24</v>
      </c>
      <c r="B27" s="65" t="str">
        <f aca="false">'Employee Details'!B27</f>
        <v>MW24</v>
      </c>
      <c r="C27" s="65" t="str">
        <f aca="false">'Employee Details'!C27</f>
        <v>Tirth Chobe</v>
      </c>
      <c r="D27" s="65" t="n">
        <f aca="false">'Employee Details'!D27</f>
        <v>40858</v>
      </c>
      <c r="E27" s="65" t="str">
        <f aca="false">'Employee Details'!E27</f>
        <v>Developer</v>
      </c>
      <c r="F27" s="65" t="str">
        <f aca="false">'Employee Details'!F27</f>
        <v>HR</v>
      </c>
      <c r="G27" s="65" t="str">
        <f aca="false">'Employee Details'!G27</f>
        <v>Indore</v>
      </c>
      <c r="H27" s="65" t="str">
        <f aca="false">'Employee Details'!H27</f>
        <v> Madhya Pradesh</v>
      </c>
      <c r="I27" s="65" t="str">
        <f aca="false">'Employee Details'!I27</f>
        <v>Male</v>
      </c>
      <c r="J27" s="66" t="n">
        <f aca="false">IF($I$2&gt;K27,R27,(R27/$F$2)*($F$2-(K27-$I$2)))</f>
        <v>27117</v>
      </c>
      <c r="K27" s="67" t="n">
        <f aca="false">RANDBETWEEN(0,10)</f>
        <v>5</v>
      </c>
      <c r="L27" s="67" t="n">
        <v>21000</v>
      </c>
      <c r="M27" s="67" t="n">
        <f aca="false">L27*0.15</f>
        <v>3150</v>
      </c>
      <c r="N27" s="67" t="n">
        <f aca="false">L27*0.5</f>
        <v>10500</v>
      </c>
      <c r="O27" s="67" t="n">
        <f aca="false">L27*0.05</f>
        <v>1050</v>
      </c>
      <c r="P27" s="67" t="n">
        <f aca="false">SUM(L27:O27)*0.1</f>
        <v>3570</v>
      </c>
      <c r="Q27" s="67" t="n">
        <f aca="false">IF(SUM(L27:O27)&gt;50000,3000,2000)</f>
        <v>2000</v>
      </c>
      <c r="R27" s="67" t="n">
        <f aca="false">SUM(L27:O27)-SUM(P27:Q27)</f>
        <v>30130</v>
      </c>
    </row>
    <row r="28" customFormat="false" ht="15" hidden="false" customHeight="false" outlineLevel="0" collapsed="false">
      <c r="A28" s="65" t="n">
        <f aca="false">'Employee Details'!A28</f>
        <v>25</v>
      </c>
      <c r="B28" s="65" t="str">
        <f aca="false">'Employee Details'!B28</f>
        <v>MW25</v>
      </c>
      <c r="C28" s="65" t="str">
        <f aca="false">'Employee Details'!C28</f>
        <v>Umesh Bajrang</v>
      </c>
      <c r="D28" s="65" t="n">
        <f aca="false">'Employee Details'!D28</f>
        <v>40535</v>
      </c>
      <c r="E28" s="65" t="str">
        <f aca="false">'Employee Details'!E28</f>
        <v>Sr. Developer</v>
      </c>
      <c r="F28" s="65" t="str">
        <f aca="false">'Employee Details'!F28</f>
        <v>R&amp;D</v>
      </c>
      <c r="G28" s="65" t="str">
        <f aca="false">'Employee Details'!G28</f>
        <v>Thane</v>
      </c>
      <c r="H28" s="65" t="str">
        <f aca="false">'Employee Details'!H28</f>
        <v> Maharashtra</v>
      </c>
      <c r="I28" s="65" t="str">
        <f aca="false">'Employee Details'!I28</f>
        <v>Female</v>
      </c>
      <c r="J28" s="66" t="n">
        <f aca="false">IF($I$2&gt;K28,R28,(R28/$F$2)*($F$2-(K28-$I$2)))</f>
        <v>60697</v>
      </c>
      <c r="K28" s="67" t="n">
        <f aca="false">RANDBETWEEN(0,10)</f>
        <v>3</v>
      </c>
      <c r="L28" s="67" t="n">
        <v>43000</v>
      </c>
      <c r="M28" s="67" t="n">
        <f aca="false">L28*0.15</f>
        <v>6450</v>
      </c>
      <c r="N28" s="67" t="n">
        <f aca="false">L28*0.5</f>
        <v>21500</v>
      </c>
      <c r="O28" s="67" t="n">
        <f aca="false">L28*0.05</f>
        <v>2150</v>
      </c>
      <c r="P28" s="67" t="n">
        <f aca="false">SUM(L28:O28)*0.1</f>
        <v>7310</v>
      </c>
      <c r="Q28" s="67" t="n">
        <f aca="false">IF(SUM(L28:O28)&gt;50000,3000,2000)</f>
        <v>3000</v>
      </c>
      <c r="R28" s="67" t="n">
        <f aca="false">SUM(L28:O28)-SUM(P28:Q28)</f>
        <v>62790</v>
      </c>
    </row>
    <row r="29" customFormat="false" ht="15" hidden="false" customHeight="false" outlineLevel="0" collapsed="false">
      <c r="A29" s="68" t="s">
        <v>128</v>
      </c>
      <c r="B29" s="68"/>
      <c r="C29" s="68"/>
      <c r="D29" s="68"/>
      <c r="E29" s="68"/>
      <c r="F29" s="68"/>
      <c r="G29" s="68"/>
      <c r="H29" s="68"/>
      <c r="I29" s="68"/>
      <c r="J29" s="63" t="n">
        <f aca="false">SUM(J4:J28)</f>
        <v>779653.633333333</v>
      </c>
      <c r="K29" s="64"/>
      <c r="L29" s="64" t="n">
        <f aca="false">SUM(L4:L28)</f>
        <v>605500</v>
      </c>
      <c r="M29" s="64" t="n">
        <f aca="false">SUM(M4:M28)</f>
        <v>90825</v>
      </c>
      <c r="N29" s="64" t="n">
        <f aca="false">SUM(N4:N28)</f>
        <v>302750</v>
      </c>
      <c r="O29" s="64" t="n">
        <f aca="false">SUM(O4:O28)</f>
        <v>30275</v>
      </c>
      <c r="P29" s="64" t="n">
        <f aca="false">SUM(P4:P28)</f>
        <v>102935</v>
      </c>
      <c r="Q29" s="64" t="n">
        <f aca="false">SUM(Q4:Q28)</f>
        <v>55000</v>
      </c>
      <c r="R29" s="64" t="n">
        <f aca="false">SUM(R4:R28)</f>
        <v>871415</v>
      </c>
    </row>
  </sheetData>
  <mergeCells count="7">
    <mergeCell ref="A1:G1"/>
    <mergeCell ref="I1:J1"/>
    <mergeCell ref="K1:R2"/>
    <mergeCell ref="A2:E2"/>
    <mergeCell ref="F2:G2"/>
    <mergeCell ref="I2:J2"/>
    <mergeCell ref="A29:I29"/>
  </mergeCells>
  <dataValidations count="2">
    <dataValidation allowBlank="true" errorStyle="stop" operator="between" showDropDown="false" showErrorMessage="true" showInputMessage="false" sqref="H1" type="list">
      <formula1>"January,February,March,April,May,June,July,August,September,October,November,December"</formula1>
      <formula2>0</formula2>
    </dataValidation>
    <dataValidation allowBlank="true" errorStyle="stop" operator="between" showDropDown="false" showErrorMessage="true" showInputMessage="false" sqref="I1" type="list">
      <formula1>"2000,2001,2002,2003,2004,2005,2006,2007,2008,2009,2010,2011,2012,2013,2014,2015,2016,2017,2018,2019,2020,2021,2022,2023"</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3" activeCellId="0" sqref="M3"/>
    </sheetView>
  </sheetViews>
  <sheetFormatPr defaultColWidth="8.6796875" defaultRowHeight="15" zeroHeight="false" outlineLevelRow="0" outlineLevelCol="0"/>
  <cols>
    <col collapsed="false" customWidth="true" hidden="false" outlineLevel="0" max="1" min="1" style="0" width="6.85"/>
    <col collapsed="false" customWidth="true" hidden="false" outlineLevel="0" max="2" min="2" style="0" width="10.42"/>
    <col collapsed="false" customWidth="true" hidden="false" outlineLevel="0" max="3" min="3" style="0" width="15.71"/>
    <col collapsed="false" customWidth="true" hidden="false" outlineLevel="0" max="4" min="4" style="0" width="14.29"/>
    <col collapsed="false" customWidth="true" hidden="false" outlineLevel="0" max="5" min="5" style="0" width="11.57"/>
    <col collapsed="false" customWidth="true" hidden="false" outlineLevel="0" max="7" min="6" style="0" width="11.71"/>
    <col collapsed="false" customWidth="true" hidden="false" outlineLevel="0" max="8" min="8" style="0" width="16.71"/>
    <col collapsed="false" customWidth="true" hidden="false" outlineLevel="0" max="9" min="9" style="0" width="10.42"/>
    <col collapsed="false" customWidth="true" hidden="false" outlineLevel="0" max="10" min="10" style="0" width="12.29"/>
    <col collapsed="false" customWidth="true" hidden="false" outlineLevel="0" max="11" min="11" style="0" width="26.29"/>
    <col collapsed="false" customWidth="true" hidden="false" outlineLevel="0" max="12" min="12" style="0" width="12.15"/>
    <col collapsed="false" customWidth="true" hidden="false" outlineLevel="0" max="14" min="13" style="0" width="24"/>
    <col collapsed="false" customWidth="true" hidden="false" outlineLevel="0" max="15" min="15" style="0" width="27"/>
    <col collapsed="false" customWidth="true" hidden="false" outlineLevel="0" max="16" min="16" style="0" width="14.57"/>
    <col collapsed="false" customWidth="true" hidden="false" outlineLevel="0" max="17" min="17" style="0" width="18.86"/>
  </cols>
  <sheetData>
    <row r="1" s="59" customFormat="true" ht="22.05" hidden="false" customHeight="false" outlineLevel="0" collapsed="false">
      <c r="A1" s="56" t="s">
        <v>140</v>
      </c>
      <c r="B1" s="56"/>
      <c r="C1" s="56"/>
      <c r="D1" s="56"/>
      <c r="E1" s="56"/>
      <c r="F1" s="56"/>
      <c r="G1" s="56"/>
      <c r="H1" s="57" t="s">
        <v>157</v>
      </c>
      <c r="I1" s="57" t="n">
        <v>2023</v>
      </c>
      <c r="J1" s="57"/>
      <c r="K1" s="58" t="s">
        <v>142</v>
      </c>
      <c r="L1" s="58"/>
      <c r="M1" s="58"/>
      <c r="N1" s="58"/>
      <c r="O1" s="58"/>
      <c r="P1" s="58"/>
      <c r="Q1" s="58"/>
      <c r="R1" s="58"/>
    </row>
    <row r="2" s="59" customFormat="true" ht="23.85" hidden="false" customHeight="false" outlineLevel="0" collapsed="false">
      <c r="A2" s="56" t="s">
        <v>143</v>
      </c>
      <c r="B2" s="56"/>
      <c r="C2" s="56"/>
      <c r="D2" s="56"/>
      <c r="E2" s="56"/>
      <c r="F2" s="60" t="n">
        <f aca="false">IF(OR(H1="January", H1="March", H1="May", H1="July", H1="August", H1="October", H1="December"), 31,IF(H1="February",IF(AND(H1="February", OR(MOD(I1,4)=0, AND(MOD(I1,100)&lt;&gt;0, MOD(I1,400)=0))), 29, 28),30))</f>
        <v>31</v>
      </c>
      <c r="G2" s="60"/>
      <c r="H2" s="61" t="s">
        <v>144</v>
      </c>
      <c r="I2" s="60" t="n">
        <v>2</v>
      </c>
      <c r="J2" s="60"/>
      <c r="K2" s="58"/>
      <c r="L2" s="58"/>
      <c r="M2" s="58"/>
      <c r="N2" s="58"/>
      <c r="O2" s="58"/>
      <c r="P2" s="58"/>
      <c r="Q2" s="58"/>
      <c r="R2" s="58"/>
    </row>
    <row r="3" customFormat="false" ht="35.05" hidden="false" customHeight="false" outlineLevel="0" collapsed="false">
      <c r="A3" s="62" t="str">
        <f aca="false">'Employee Details'!A3</f>
        <v>Sr. No.</v>
      </c>
      <c r="B3" s="62" t="str">
        <f aca="false">'Employee Details'!B3</f>
        <v>Emp. Code</v>
      </c>
      <c r="C3" s="62" t="str">
        <f aca="false">'Employee Details'!C3</f>
        <v>Employee Name</v>
      </c>
      <c r="D3" s="62" t="str">
        <f aca="false">'Employee Details'!D3</f>
        <v>Date of Joining</v>
      </c>
      <c r="E3" s="62" t="str">
        <f aca="false">'Employee Details'!E3</f>
        <v>Designation</v>
      </c>
      <c r="F3" s="62" t="str">
        <f aca="false">'Employee Details'!F3</f>
        <v>Department</v>
      </c>
      <c r="G3" s="62" t="str">
        <f aca="false">'Employee Details'!G3</f>
        <v>City</v>
      </c>
      <c r="H3" s="62" t="str">
        <f aca="false">'Employee Details'!H3</f>
        <v>State</v>
      </c>
      <c r="I3" s="62" t="str">
        <f aca="false">'Employee Details'!I3</f>
        <v>Gender</v>
      </c>
      <c r="J3" s="63" t="s">
        <v>145</v>
      </c>
      <c r="K3" s="64" t="s">
        <v>146</v>
      </c>
      <c r="L3" s="64" t="s">
        <v>147</v>
      </c>
      <c r="M3" s="64" t="s">
        <v>148</v>
      </c>
      <c r="N3" s="64" t="s">
        <v>149</v>
      </c>
      <c r="O3" s="64" t="s">
        <v>150</v>
      </c>
      <c r="P3" s="64" t="s">
        <v>151</v>
      </c>
      <c r="Q3" s="64" t="s">
        <v>152</v>
      </c>
      <c r="R3" s="64" t="s">
        <v>153</v>
      </c>
    </row>
    <row r="4" customFormat="false" ht="15" hidden="false" customHeight="false" outlineLevel="0" collapsed="false">
      <c r="A4" s="65" t="n">
        <f aca="false">'Employee Details'!A4</f>
        <v>1</v>
      </c>
      <c r="B4" s="65" t="str">
        <f aca="false">'Employee Details'!B4</f>
        <v>MW01</v>
      </c>
      <c r="C4" s="65" t="str">
        <f aca="false">'Employee Details'!C4</f>
        <v>Astha Puri</v>
      </c>
      <c r="D4" s="65" t="n">
        <f aca="false">'Employee Details'!D4</f>
        <v>41255</v>
      </c>
      <c r="E4" s="65" t="str">
        <f aca="false">'Employee Details'!E4</f>
        <v>Developer</v>
      </c>
      <c r="F4" s="65" t="str">
        <f aca="false">'Employee Details'!F4</f>
        <v>HR</v>
      </c>
      <c r="G4" s="65" t="str">
        <f aca="false">'Employee Details'!G4</f>
        <v>Udupi</v>
      </c>
      <c r="H4" s="65" t="str">
        <f aca="false">'Employee Details'!H4</f>
        <v> Karnataka</v>
      </c>
      <c r="I4" s="65" t="str">
        <f aca="false">'Employee Details'!I4</f>
        <v>Female</v>
      </c>
      <c r="J4" s="66" t="n">
        <f aca="false">IF($I$2&gt;K4,R4,(R4/$F$2)*($F$2-(K4-$I$2)))</f>
        <v>36250</v>
      </c>
      <c r="K4" s="67" t="n">
        <f aca="false">RANDBETWEEN(0,10)</f>
        <v>0</v>
      </c>
      <c r="L4" s="67" t="n">
        <v>25000</v>
      </c>
      <c r="M4" s="67" t="n">
        <f aca="false">L4*0.15</f>
        <v>3750</v>
      </c>
      <c r="N4" s="67" t="n">
        <f aca="false">L4*0.5</f>
        <v>12500</v>
      </c>
      <c r="O4" s="67" t="n">
        <f aca="false">L4*0.05</f>
        <v>1250</v>
      </c>
      <c r="P4" s="67" t="n">
        <f aca="false">SUM(L4:O4)*0.1</f>
        <v>4250</v>
      </c>
      <c r="Q4" s="67" t="n">
        <f aca="false">IF(SUM(L4:O4)&gt;50000,3000,2000)</f>
        <v>2000</v>
      </c>
      <c r="R4" s="67" t="n">
        <f aca="false">SUM(L4:O4)-SUM(P4:Q4)</f>
        <v>36250</v>
      </c>
    </row>
    <row r="5" customFormat="false" ht="15" hidden="false" customHeight="false" outlineLevel="0" collapsed="false">
      <c r="A5" s="65" t="n">
        <f aca="false">'Employee Details'!A5</f>
        <v>2</v>
      </c>
      <c r="B5" s="65" t="str">
        <f aca="false">'Employee Details'!B5</f>
        <v>MW02</v>
      </c>
      <c r="C5" s="65" t="str">
        <f aca="false">'Employee Details'!C5</f>
        <v>Bijal Pande</v>
      </c>
      <c r="D5" s="65" t="n">
        <f aca="false">'Employee Details'!D5</f>
        <v>40461</v>
      </c>
      <c r="E5" s="65" t="str">
        <f aca="false">'Employee Details'!E5</f>
        <v>Graphic Designer</v>
      </c>
      <c r="F5" s="65" t="str">
        <f aca="false">'Employee Details'!F5</f>
        <v>R&amp;D</v>
      </c>
      <c r="G5" s="65" t="str">
        <f aca="false">'Employee Details'!G5</f>
        <v>Mangalore</v>
      </c>
      <c r="H5" s="65" t="str">
        <f aca="false">'Employee Details'!H5</f>
        <v> Karnataka</v>
      </c>
      <c r="I5" s="65" t="str">
        <f aca="false">'Employee Details'!I5</f>
        <v>Male</v>
      </c>
      <c r="J5" s="66" t="n">
        <f aca="false">IF($I$2&gt;K5,R5,(R5/$F$2)*($F$2-(K5-$I$2)))</f>
        <v>36773.8709677419</v>
      </c>
      <c r="K5" s="67" t="n">
        <f aca="false">RANDBETWEEN(0,10)</f>
        <v>4</v>
      </c>
      <c r="L5" s="67" t="n">
        <v>27000</v>
      </c>
      <c r="M5" s="67" t="n">
        <f aca="false">L5*0.15</f>
        <v>4050</v>
      </c>
      <c r="N5" s="67" t="n">
        <f aca="false">L5*0.5</f>
        <v>13500</v>
      </c>
      <c r="O5" s="67" t="n">
        <f aca="false">L5*0.05</f>
        <v>1350</v>
      </c>
      <c r="P5" s="67" t="n">
        <f aca="false">SUM(L5:O5)*0.1</f>
        <v>4590</v>
      </c>
      <c r="Q5" s="67" t="n">
        <f aca="false">IF(SUM(L5:O5)&gt;50000,3000,2000)</f>
        <v>2000</v>
      </c>
      <c r="R5" s="67" t="n">
        <f aca="false">SUM(L5:O5)-SUM(P5:Q5)</f>
        <v>39310</v>
      </c>
    </row>
    <row r="6" customFormat="false" ht="15" hidden="false" customHeight="false" outlineLevel="0" collapsed="false">
      <c r="A6" s="65" t="n">
        <f aca="false">'Employee Details'!A6</f>
        <v>3</v>
      </c>
      <c r="B6" s="65" t="str">
        <f aca="false">'Employee Details'!B6</f>
        <v>MW03</v>
      </c>
      <c r="C6" s="65" t="str">
        <f aca="false">'Employee Details'!C6</f>
        <v>Chirag Sharma</v>
      </c>
      <c r="D6" s="65" t="n">
        <f aca="false">'Employee Details'!D6</f>
        <v>40858</v>
      </c>
      <c r="E6" s="65" t="str">
        <f aca="false">'Employee Details'!E6</f>
        <v>Sr. Developer</v>
      </c>
      <c r="F6" s="65" t="str">
        <f aca="false">'Employee Details'!F6</f>
        <v>Development</v>
      </c>
      <c r="G6" s="65" t="str">
        <f aca="false">'Employee Details'!G6</f>
        <v>Honnavar</v>
      </c>
      <c r="H6" s="65" t="str">
        <f aca="false">'Employee Details'!H6</f>
        <v> Karnataka</v>
      </c>
      <c r="I6" s="65" t="str">
        <f aca="false">'Employee Details'!I6</f>
        <v>Male</v>
      </c>
      <c r="J6" s="66" t="n">
        <f aca="false">IF($I$2&gt;K6,R6,(R6/$F$2)*($F$2-(K6-$I$2)))</f>
        <v>24010</v>
      </c>
      <c r="K6" s="67" t="n">
        <f aca="false">RANDBETWEEN(0,10)</f>
        <v>1</v>
      </c>
      <c r="L6" s="67" t="n">
        <v>17000</v>
      </c>
      <c r="M6" s="67" t="n">
        <f aca="false">L6*0.15</f>
        <v>2550</v>
      </c>
      <c r="N6" s="67" t="n">
        <f aca="false">L6*0.5</f>
        <v>8500</v>
      </c>
      <c r="O6" s="67" t="n">
        <f aca="false">L6*0.05</f>
        <v>850</v>
      </c>
      <c r="P6" s="67" t="n">
        <f aca="false">SUM(L6:O6)*0.1</f>
        <v>2890</v>
      </c>
      <c r="Q6" s="67" t="n">
        <f aca="false">IF(SUM(L6:O6)&gt;50000,3000,2000)</f>
        <v>2000</v>
      </c>
      <c r="R6" s="67" t="n">
        <f aca="false">SUM(L6:O6)-SUM(P6:Q6)</f>
        <v>24010</v>
      </c>
    </row>
    <row r="7" customFormat="false" ht="15" hidden="false" customHeight="false" outlineLevel="0" collapsed="false">
      <c r="A7" s="65" t="n">
        <f aca="false">'Employee Details'!A7</f>
        <v>4</v>
      </c>
      <c r="B7" s="65" t="str">
        <f aca="false">'Employee Details'!B7</f>
        <v>MW04</v>
      </c>
      <c r="C7" s="65" t="str">
        <f aca="false">'Employee Details'!C7</f>
        <v>Divya Soni</v>
      </c>
      <c r="D7" s="65" t="n">
        <f aca="false">'Employee Details'!D7</f>
        <v>40535</v>
      </c>
      <c r="E7" s="65" t="str">
        <f aca="false">'Employee Details'!E7</f>
        <v>Graphic Designer</v>
      </c>
      <c r="F7" s="65" t="str">
        <f aca="false">'Employee Details'!F7</f>
        <v>Quality Control</v>
      </c>
      <c r="G7" s="65" t="str">
        <f aca="false">'Employee Details'!G7</f>
        <v>Pune</v>
      </c>
      <c r="H7" s="65" t="str">
        <f aca="false">'Employee Details'!H7</f>
        <v> Maharashtra</v>
      </c>
      <c r="I7" s="65" t="str">
        <f aca="false">'Employee Details'!I7</f>
        <v>Female</v>
      </c>
      <c r="J7" s="66" t="n">
        <f aca="false">IF($I$2&gt;K7,R7,(R7/$F$2)*($F$2-(K7-$I$2)))</f>
        <v>36902.9032258065</v>
      </c>
      <c r="K7" s="67" t="n">
        <f aca="false">RANDBETWEEN(0,10)</f>
        <v>6</v>
      </c>
      <c r="L7" s="67" t="n">
        <v>29000</v>
      </c>
      <c r="M7" s="67" t="n">
        <f aca="false">L7*0.15</f>
        <v>4350</v>
      </c>
      <c r="N7" s="67" t="n">
        <f aca="false">L7*0.5</f>
        <v>14500</v>
      </c>
      <c r="O7" s="67" t="n">
        <f aca="false">L7*0.05</f>
        <v>1450</v>
      </c>
      <c r="P7" s="67" t="n">
        <f aca="false">SUM(L7:O7)*0.1</f>
        <v>4930</v>
      </c>
      <c r="Q7" s="67" t="n">
        <f aca="false">IF(SUM(L7:O7)&gt;50000,3000,2000)</f>
        <v>2000</v>
      </c>
      <c r="R7" s="67" t="n">
        <f aca="false">SUM(L7:O7)-SUM(P7:Q7)</f>
        <v>42370</v>
      </c>
    </row>
    <row r="8" customFormat="false" ht="15" hidden="false" customHeight="false" outlineLevel="0" collapsed="false">
      <c r="A8" s="65" t="n">
        <f aca="false">'Employee Details'!A8</f>
        <v>5</v>
      </c>
      <c r="B8" s="65" t="str">
        <f aca="false">'Employee Details'!B8</f>
        <v>MW05</v>
      </c>
      <c r="C8" s="65" t="str">
        <f aca="false">'Employee Details'!C8</f>
        <v>Erum Rastogi</v>
      </c>
      <c r="D8" s="65" t="n">
        <f aca="false">'Employee Details'!D8</f>
        <v>37937</v>
      </c>
      <c r="E8" s="65" t="str">
        <f aca="false">'Employee Details'!E8</f>
        <v>Office Admin</v>
      </c>
      <c r="F8" s="65" t="str">
        <f aca="false">'Employee Details'!F8</f>
        <v>Marketing</v>
      </c>
      <c r="G8" s="65" t="str">
        <f aca="false">'Employee Details'!G8</f>
        <v>Mumbai</v>
      </c>
      <c r="H8" s="65" t="str">
        <f aca="false">'Employee Details'!H8</f>
        <v> Maharashtra</v>
      </c>
      <c r="I8" s="65" t="str">
        <f aca="false">'Employee Details'!I8</f>
        <v>Female</v>
      </c>
      <c r="J8" s="66" t="n">
        <f aca="false">IF($I$2&gt;K8,R8,(R8/$F$2)*($F$2-(K8-$I$2)))</f>
        <v>16219.3548387097</v>
      </c>
      <c r="K8" s="67" t="n">
        <f aca="false">RANDBETWEEN(0,10)</f>
        <v>9</v>
      </c>
      <c r="L8" s="67" t="n">
        <v>15000</v>
      </c>
      <c r="M8" s="67" t="n">
        <f aca="false">L8*0.15</f>
        <v>2250</v>
      </c>
      <c r="N8" s="67" t="n">
        <f aca="false">L8*0.5</f>
        <v>7500</v>
      </c>
      <c r="O8" s="67" t="n">
        <f aca="false">L8*0.05</f>
        <v>750</v>
      </c>
      <c r="P8" s="67" t="n">
        <f aca="false">SUM(L8:O8)*0.1</f>
        <v>2550</v>
      </c>
      <c r="Q8" s="67" t="n">
        <f aca="false">IF(SUM(L8:O8)&gt;50000,3000,2000)</f>
        <v>2000</v>
      </c>
      <c r="R8" s="67" t="n">
        <f aca="false">SUM(L8:O8)-SUM(P8:Q8)</f>
        <v>20950</v>
      </c>
    </row>
    <row r="9" customFormat="false" ht="15" hidden="false" customHeight="false" outlineLevel="0" collapsed="false">
      <c r="A9" s="65" t="n">
        <f aca="false">'Employee Details'!A9</f>
        <v>6</v>
      </c>
      <c r="B9" s="65" t="str">
        <f aca="false">'Employee Details'!B9</f>
        <v>MW06</v>
      </c>
      <c r="C9" s="65" t="str">
        <f aca="false">'Employee Details'!C9</f>
        <v>Farhan Patel</v>
      </c>
      <c r="D9" s="65" t="n">
        <f aca="false">'Employee Details'!D9</f>
        <v>41255</v>
      </c>
      <c r="E9" s="65" t="str">
        <f aca="false">'Employee Details'!E9</f>
        <v>Developer</v>
      </c>
      <c r="F9" s="65" t="str">
        <f aca="false">'Employee Details'!F9</f>
        <v>Finance</v>
      </c>
      <c r="G9" s="65" t="str">
        <f aca="false">'Employee Details'!G9</f>
        <v>Bhopal</v>
      </c>
      <c r="H9" s="65" t="str">
        <f aca="false">'Employee Details'!H9</f>
        <v> Madhya Pradesh</v>
      </c>
      <c r="I9" s="65" t="str">
        <f aca="false">'Employee Details'!I9</f>
        <v>Male</v>
      </c>
      <c r="J9" s="66" t="n">
        <f aca="false">IF($I$2&gt;K9,R9,(R9/$F$2)*($F$2-(K9-$I$2)))</f>
        <v>24316</v>
      </c>
      <c r="K9" s="67" t="n">
        <f aca="false">RANDBETWEEN(0,10)</f>
        <v>2</v>
      </c>
      <c r="L9" s="67" t="n">
        <v>17200</v>
      </c>
      <c r="M9" s="67" t="n">
        <f aca="false">L9*0.15</f>
        <v>2580</v>
      </c>
      <c r="N9" s="67" t="n">
        <f aca="false">L9*0.5</f>
        <v>8600</v>
      </c>
      <c r="O9" s="67" t="n">
        <f aca="false">L9*0.05</f>
        <v>860</v>
      </c>
      <c r="P9" s="67" t="n">
        <f aca="false">SUM(L9:O9)*0.1</f>
        <v>2924</v>
      </c>
      <c r="Q9" s="67" t="n">
        <f aca="false">IF(SUM(L9:O9)&gt;50000,3000,2000)</f>
        <v>2000</v>
      </c>
      <c r="R9" s="67" t="n">
        <f aca="false">SUM(L9:O9)-SUM(P9:Q9)</f>
        <v>24316</v>
      </c>
    </row>
    <row r="10" customFormat="false" ht="15" hidden="false" customHeight="false" outlineLevel="0" collapsed="false">
      <c r="A10" s="65" t="n">
        <f aca="false">'Employee Details'!A10</f>
        <v>7</v>
      </c>
      <c r="B10" s="65" t="str">
        <f aca="false">'Employee Details'!B10</f>
        <v>MW07</v>
      </c>
      <c r="C10" s="65" t="str">
        <f aca="false">'Employee Details'!C10</f>
        <v>Geet Sahu</v>
      </c>
      <c r="D10" s="65" t="n">
        <f aca="false">'Employee Details'!D10</f>
        <v>40461</v>
      </c>
      <c r="E10" s="65" t="str">
        <f aca="false">'Employee Details'!E10</f>
        <v>Sr. Accountant</v>
      </c>
      <c r="F10" s="65" t="str">
        <f aca="false">'Employee Details'!F10</f>
        <v>Marketing</v>
      </c>
      <c r="G10" s="65" t="str">
        <f aca="false">'Employee Details'!G10</f>
        <v>Mumbai</v>
      </c>
      <c r="H10" s="65" t="str">
        <f aca="false">'Employee Details'!H10</f>
        <v> Maharashtra</v>
      </c>
      <c r="I10" s="65" t="str">
        <f aca="false">'Employee Details'!I10</f>
        <v>Male</v>
      </c>
      <c r="J10" s="66" t="n">
        <f aca="false">IF($I$2&gt;K10,R10,(R10/$F$2)*($F$2-(K10-$I$2)))</f>
        <v>21562</v>
      </c>
      <c r="K10" s="67" t="n">
        <f aca="false">RANDBETWEEN(0,10)</f>
        <v>1</v>
      </c>
      <c r="L10" s="67" t="n">
        <v>15400</v>
      </c>
      <c r="M10" s="67" t="n">
        <f aca="false">L10*0.15</f>
        <v>2310</v>
      </c>
      <c r="N10" s="67" t="n">
        <f aca="false">L10*0.5</f>
        <v>7700</v>
      </c>
      <c r="O10" s="67" t="n">
        <f aca="false">L10*0.05</f>
        <v>770</v>
      </c>
      <c r="P10" s="67" t="n">
        <f aca="false">SUM(L10:O10)*0.1</f>
        <v>2618</v>
      </c>
      <c r="Q10" s="67" t="n">
        <f aca="false">IF(SUM(L10:O10)&gt;50000,3000,2000)</f>
        <v>2000</v>
      </c>
      <c r="R10" s="67" t="n">
        <f aca="false">SUM(L10:O10)-SUM(P10:Q10)</f>
        <v>21562</v>
      </c>
    </row>
    <row r="11" customFormat="false" ht="15" hidden="false" customHeight="false" outlineLevel="0" collapsed="false">
      <c r="A11" s="65" t="n">
        <f aca="false">'Employee Details'!A11</f>
        <v>8</v>
      </c>
      <c r="B11" s="65" t="str">
        <f aca="false">'Employee Details'!B11</f>
        <v>MW08</v>
      </c>
      <c r="C11" s="65" t="str">
        <f aca="false">'Employee Details'!C11</f>
        <v>Himesh Surya</v>
      </c>
      <c r="D11" s="65" t="n">
        <f aca="false">'Employee Details'!D11</f>
        <v>41255</v>
      </c>
      <c r="E11" s="65" t="str">
        <f aca="false">'Employee Details'!E11</f>
        <v>Jr. Accountant</v>
      </c>
      <c r="F11" s="65" t="str">
        <f aca="false">'Employee Details'!F11</f>
        <v>Marketing</v>
      </c>
      <c r="G11" s="65" t="str">
        <f aca="false">'Employee Details'!G11</f>
        <v>Kolkata</v>
      </c>
      <c r="H11" s="65" t="str">
        <f aca="false">'Employee Details'!H11</f>
        <v> West Bengal</v>
      </c>
      <c r="I11" s="65" t="str">
        <f aca="false">'Employee Details'!I11</f>
        <v>Male</v>
      </c>
      <c r="J11" s="66" t="n">
        <f aca="false">IF($I$2&gt;K11,R11,(R11/$F$2)*($F$2-(K11-$I$2)))</f>
        <v>18808</v>
      </c>
      <c r="K11" s="67" t="n">
        <f aca="false">RANDBETWEEN(0,10)</f>
        <v>0</v>
      </c>
      <c r="L11" s="67" t="n">
        <v>13600</v>
      </c>
      <c r="M11" s="67" t="n">
        <f aca="false">L11*0.15</f>
        <v>2040</v>
      </c>
      <c r="N11" s="67" t="n">
        <f aca="false">L11*0.5</f>
        <v>6800</v>
      </c>
      <c r="O11" s="67" t="n">
        <f aca="false">L11*0.05</f>
        <v>680</v>
      </c>
      <c r="P11" s="67" t="n">
        <f aca="false">SUM(L11:O11)*0.1</f>
        <v>2312</v>
      </c>
      <c r="Q11" s="67" t="n">
        <f aca="false">IF(SUM(L11:O11)&gt;50000,3000,2000)</f>
        <v>2000</v>
      </c>
      <c r="R11" s="67" t="n">
        <f aca="false">SUM(L11:O11)-SUM(P11:Q11)</f>
        <v>18808</v>
      </c>
    </row>
    <row r="12" customFormat="false" ht="15" hidden="false" customHeight="false" outlineLevel="0" collapsed="false">
      <c r="A12" s="65" t="n">
        <f aca="false">'Employee Details'!A12</f>
        <v>9</v>
      </c>
      <c r="B12" s="65" t="str">
        <f aca="false">'Employee Details'!B12</f>
        <v>MW09</v>
      </c>
      <c r="C12" s="65" t="str">
        <f aca="false">'Employee Details'!C12</f>
        <v>Supriya</v>
      </c>
      <c r="D12" s="65" t="n">
        <f aca="false">'Employee Details'!D12</f>
        <v>40461</v>
      </c>
      <c r="E12" s="65" t="str">
        <f aca="false">'Employee Details'!E12</f>
        <v>Developer</v>
      </c>
      <c r="F12" s="65" t="str">
        <f aca="false">'Employee Details'!F12</f>
        <v>HR</v>
      </c>
      <c r="G12" s="65" t="str">
        <f aca="false">'Employee Details'!G12</f>
        <v>Ahmedabad</v>
      </c>
      <c r="H12" s="65" t="str">
        <f aca="false">'Employee Details'!H12</f>
        <v> Gujarat</v>
      </c>
      <c r="I12" s="65" t="str">
        <f aca="false">'Employee Details'!I12</f>
        <v>Female</v>
      </c>
      <c r="J12" s="66" t="n">
        <f aca="false">IF($I$2&gt;K12,R12,(R12/$F$2)*($F$2-(K12-$I$2)))</f>
        <v>12946.7741935484</v>
      </c>
      <c r="K12" s="67" t="n">
        <f aca="false">RANDBETWEEN(0,10)</f>
        <v>8</v>
      </c>
      <c r="L12" s="67" t="n">
        <v>11800</v>
      </c>
      <c r="M12" s="67" t="n">
        <f aca="false">L12*0.15</f>
        <v>1770</v>
      </c>
      <c r="N12" s="67" t="n">
        <f aca="false">L12*0.5</f>
        <v>5900</v>
      </c>
      <c r="O12" s="67" t="n">
        <f aca="false">L12*0.05</f>
        <v>590</v>
      </c>
      <c r="P12" s="67" t="n">
        <f aca="false">SUM(L12:O12)*0.1</f>
        <v>2006</v>
      </c>
      <c r="Q12" s="67" t="n">
        <f aca="false">IF(SUM(L12:O12)&gt;50000,3000,2000)</f>
        <v>2000</v>
      </c>
      <c r="R12" s="67" t="n">
        <f aca="false">SUM(L12:O12)-SUM(P12:Q12)</f>
        <v>16054</v>
      </c>
    </row>
    <row r="13" customFormat="false" ht="15" hidden="false" customHeight="false" outlineLevel="0" collapsed="false">
      <c r="A13" s="65" t="n">
        <f aca="false">'Employee Details'!A13</f>
        <v>10</v>
      </c>
      <c r="B13" s="65" t="str">
        <f aca="false">'Employee Details'!B13</f>
        <v>MW10</v>
      </c>
      <c r="C13" s="65" t="str">
        <f aca="false">'Employee Details'!C13</f>
        <v>Sharadhi</v>
      </c>
      <c r="D13" s="65" t="n">
        <f aca="false">'Employee Details'!D13</f>
        <v>40858</v>
      </c>
      <c r="E13" s="65" t="str">
        <f aca="false">'Employee Details'!E13</f>
        <v>Graphic Designer</v>
      </c>
      <c r="F13" s="65" t="str">
        <f aca="false">'Employee Details'!F13</f>
        <v>R&amp;D</v>
      </c>
      <c r="G13" s="65" t="str">
        <f aca="false">'Employee Details'!G13</f>
        <v>Kanpur</v>
      </c>
      <c r="H13" s="65" t="str">
        <f aca="false">'Employee Details'!H13</f>
        <v> Uttar Pradesh</v>
      </c>
      <c r="I13" s="65" t="str">
        <f aca="false">'Employee Details'!I13</f>
        <v>Female</v>
      </c>
      <c r="J13" s="66" t="n">
        <f aca="false">IF($I$2&gt;K13,R13,(R13/$F$2)*($F$2-(K13-$I$2)))</f>
        <v>19362.9032258065</v>
      </c>
      <c r="K13" s="67" t="n">
        <f aca="false">RANDBETWEEN(0,10)</f>
        <v>8</v>
      </c>
      <c r="L13" s="67" t="n">
        <v>17000</v>
      </c>
      <c r="M13" s="67" t="n">
        <f aca="false">L13*0.15</f>
        <v>2550</v>
      </c>
      <c r="N13" s="67" t="n">
        <f aca="false">L13*0.5</f>
        <v>8500</v>
      </c>
      <c r="O13" s="67" t="n">
        <f aca="false">L13*0.05</f>
        <v>850</v>
      </c>
      <c r="P13" s="67" t="n">
        <f aca="false">SUM(L13:O13)*0.1</f>
        <v>2890</v>
      </c>
      <c r="Q13" s="67" t="n">
        <f aca="false">IF(SUM(L13:O13)&gt;50000,3000,2000)</f>
        <v>2000</v>
      </c>
      <c r="R13" s="67" t="n">
        <f aca="false">SUM(L13:O13)-SUM(P13:Q13)</f>
        <v>24010</v>
      </c>
    </row>
    <row r="14" customFormat="false" ht="15" hidden="false" customHeight="false" outlineLevel="0" collapsed="false">
      <c r="A14" s="65" t="n">
        <f aca="false">'Employee Details'!A14</f>
        <v>11</v>
      </c>
      <c r="B14" s="65" t="str">
        <f aca="false">'Employee Details'!B14</f>
        <v>MW11</v>
      </c>
      <c r="C14" s="65" t="str">
        <f aca="false">'Employee Details'!C14</f>
        <v>Raghu</v>
      </c>
      <c r="D14" s="65" t="n">
        <f aca="false">'Employee Details'!D14</f>
        <v>40535</v>
      </c>
      <c r="E14" s="65" t="str">
        <f aca="false">'Employee Details'!E14</f>
        <v>Sr. Developer</v>
      </c>
      <c r="F14" s="65" t="str">
        <f aca="false">'Employee Details'!F14</f>
        <v>Development</v>
      </c>
      <c r="G14" s="65" t="str">
        <f aca="false">'Employee Details'!G14</f>
        <v>Surat</v>
      </c>
      <c r="H14" s="65" t="str">
        <f aca="false">'Employee Details'!H14</f>
        <v> Gujarat</v>
      </c>
      <c r="I14" s="65" t="str">
        <f aca="false">'Employee Details'!I14</f>
        <v>Male</v>
      </c>
      <c r="J14" s="66" t="n">
        <f aca="false">IF($I$2&gt;K14,R14,(R14/$F$2)*($F$2-(K14-$I$2)))</f>
        <v>27574.8387096774</v>
      </c>
      <c r="K14" s="67" t="n">
        <f aca="false">RANDBETWEEN(0,10)</f>
        <v>6</v>
      </c>
      <c r="L14" s="67" t="n">
        <v>22000</v>
      </c>
      <c r="M14" s="67" t="n">
        <f aca="false">L14*0.15</f>
        <v>3300</v>
      </c>
      <c r="N14" s="67" t="n">
        <f aca="false">L14*0.5</f>
        <v>11000</v>
      </c>
      <c r="O14" s="67" t="n">
        <f aca="false">L14*0.05</f>
        <v>1100</v>
      </c>
      <c r="P14" s="67" t="n">
        <f aca="false">SUM(L14:O14)*0.1</f>
        <v>3740</v>
      </c>
      <c r="Q14" s="67" t="n">
        <f aca="false">IF(SUM(L14:O14)&gt;50000,3000,2000)</f>
        <v>2000</v>
      </c>
      <c r="R14" s="67" t="n">
        <f aca="false">SUM(L14:O14)-SUM(P14:Q14)</f>
        <v>31660</v>
      </c>
    </row>
    <row r="15" customFormat="false" ht="15" hidden="false" customHeight="false" outlineLevel="0" collapsed="false">
      <c r="A15" s="65" t="n">
        <f aca="false">'Employee Details'!A15</f>
        <v>12</v>
      </c>
      <c r="B15" s="65" t="str">
        <f aca="false">'Employee Details'!B15</f>
        <v>MW12</v>
      </c>
      <c r="C15" s="65" t="str">
        <f aca="false">'Employee Details'!C15</f>
        <v>Indira</v>
      </c>
      <c r="D15" s="65" t="n">
        <f aca="false">'Employee Details'!D15</f>
        <v>37937</v>
      </c>
      <c r="E15" s="65" t="str">
        <f aca="false">'Employee Details'!E15</f>
        <v>Graphic Designer</v>
      </c>
      <c r="F15" s="65" t="str">
        <f aca="false">'Employee Details'!F15</f>
        <v>Quality Control</v>
      </c>
      <c r="G15" s="65" t="str">
        <f aca="false">'Employee Details'!G15</f>
        <v>Thane</v>
      </c>
      <c r="H15" s="65" t="str">
        <f aca="false">'Employee Details'!H15</f>
        <v> Maharashtra</v>
      </c>
      <c r="I15" s="65" t="str">
        <f aca="false">'Employee Details'!I15</f>
        <v>Female</v>
      </c>
      <c r="J15" s="66" t="n">
        <f aca="false">IF($I$2&gt;K15,R15,(R15/$F$2)*($F$2-(K15-$I$2)))</f>
        <v>30240</v>
      </c>
      <c r="K15" s="67" t="n">
        <f aca="false">RANDBETWEEN(0,10)</f>
        <v>6</v>
      </c>
      <c r="L15" s="67" t="n">
        <v>24000</v>
      </c>
      <c r="M15" s="67" t="n">
        <f aca="false">L15*0.15</f>
        <v>3600</v>
      </c>
      <c r="N15" s="67" t="n">
        <f aca="false">L15*0.5</f>
        <v>12000</v>
      </c>
      <c r="O15" s="67" t="n">
        <f aca="false">L15*0.05</f>
        <v>1200</v>
      </c>
      <c r="P15" s="67" t="n">
        <f aca="false">SUM(L15:O15)*0.1</f>
        <v>4080</v>
      </c>
      <c r="Q15" s="67" t="n">
        <f aca="false">IF(SUM(L15:O15)&gt;50000,3000,2000)</f>
        <v>2000</v>
      </c>
      <c r="R15" s="67" t="n">
        <f aca="false">SUM(L15:O15)-SUM(P15:Q15)</f>
        <v>34720</v>
      </c>
    </row>
    <row r="16" customFormat="false" ht="15" hidden="false" customHeight="false" outlineLevel="0" collapsed="false">
      <c r="A16" s="65" t="n">
        <f aca="false">'Employee Details'!A16</f>
        <v>13</v>
      </c>
      <c r="B16" s="65" t="str">
        <f aca="false">'Employee Details'!B16</f>
        <v>MW13</v>
      </c>
      <c r="C16" s="65" t="str">
        <f aca="false">'Employee Details'!C16</f>
        <v>Shane</v>
      </c>
      <c r="D16" s="65" t="n">
        <f aca="false">'Employee Details'!D16</f>
        <v>41255</v>
      </c>
      <c r="E16" s="65" t="str">
        <f aca="false">'Employee Details'!E16</f>
        <v>Office Admin</v>
      </c>
      <c r="F16" s="65" t="str">
        <f aca="false">'Employee Details'!F16</f>
        <v>R&amp;D</v>
      </c>
      <c r="G16" s="65" t="str">
        <f aca="false">'Employee Details'!G16</f>
        <v>Udupi</v>
      </c>
      <c r="H16" s="65" t="str">
        <f aca="false">'Employee Details'!H16</f>
        <v> Karnataka</v>
      </c>
      <c r="I16" s="65" t="str">
        <f aca="false">'Employee Details'!I16</f>
        <v>Male</v>
      </c>
      <c r="J16" s="66" t="n">
        <f aca="false">IF($I$2&gt;K16,R16,(R16/$F$2)*($F$2-(K16-$I$2)))</f>
        <v>34099.3548387097</v>
      </c>
      <c r="K16" s="67" t="n">
        <f aca="false">RANDBETWEEN(0,10)</f>
        <v>10</v>
      </c>
      <c r="L16" s="67" t="n">
        <v>32000</v>
      </c>
      <c r="M16" s="67" t="n">
        <f aca="false">L16*0.15</f>
        <v>4800</v>
      </c>
      <c r="N16" s="67" t="n">
        <f aca="false">L16*0.5</f>
        <v>16000</v>
      </c>
      <c r="O16" s="67" t="n">
        <f aca="false">L16*0.05</f>
        <v>1600</v>
      </c>
      <c r="P16" s="67" t="n">
        <f aca="false">SUM(L16:O16)*0.1</f>
        <v>5440</v>
      </c>
      <c r="Q16" s="67" t="n">
        <f aca="false">IF(SUM(L16:O16)&gt;50000,3000,2000)</f>
        <v>3000</v>
      </c>
      <c r="R16" s="67" t="n">
        <f aca="false">SUM(L16:O16)-SUM(P16:Q16)</f>
        <v>45960</v>
      </c>
    </row>
    <row r="17" customFormat="false" ht="15" hidden="false" customHeight="false" outlineLevel="0" collapsed="false">
      <c r="A17" s="65" t="n">
        <f aca="false">'Employee Details'!A17</f>
        <v>14</v>
      </c>
      <c r="B17" s="65" t="str">
        <f aca="false">'Employee Details'!B17</f>
        <v>MW14</v>
      </c>
      <c r="C17" s="65" t="str">
        <f aca="false">'Employee Details'!C17</f>
        <v>Imran Abha</v>
      </c>
      <c r="D17" s="65" t="n">
        <f aca="false">'Employee Details'!D17</f>
        <v>40461</v>
      </c>
      <c r="E17" s="65" t="str">
        <f aca="false">'Employee Details'!E17</f>
        <v>Graphic Designer</v>
      </c>
      <c r="F17" s="65" t="str">
        <f aca="false">'Employee Details'!F17</f>
        <v>Administration</v>
      </c>
      <c r="G17" s="65" t="str">
        <f aca="false">'Employee Details'!G17</f>
        <v>Chennai</v>
      </c>
      <c r="H17" s="65" t="str">
        <f aca="false">'Employee Details'!H17</f>
        <v> Tamil Nadu</v>
      </c>
      <c r="I17" s="65" t="str">
        <f aca="false">'Employee Details'!I17</f>
        <v>Male</v>
      </c>
      <c r="J17" s="66" t="n">
        <f aca="false">IF($I$2&gt;K17,R17,(R17/$F$2)*($F$2-(K17-$I$2)))</f>
        <v>26523.2258064516</v>
      </c>
      <c r="K17" s="67" t="n">
        <f aca="false">RANDBETWEEN(0,10)</f>
        <v>5</v>
      </c>
      <c r="L17" s="67" t="n">
        <v>20500</v>
      </c>
      <c r="M17" s="67" t="n">
        <f aca="false">L17*0.15</f>
        <v>3075</v>
      </c>
      <c r="N17" s="67" t="n">
        <f aca="false">L17*0.5</f>
        <v>10250</v>
      </c>
      <c r="O17" s="67" t="n">
        <f aca="false">L17*0.05</f>
        <v>1025</v>
      </c>
      <c r="P17" s="67" t="n">
        <f aca="false">SUM(L17:O17)*0.1</f>
        <v>3485</v>
      </c>
      <c r="Q17" s="67" t="n">
        <f aca="false">IF(SUM(L17:O17)&gt;50000,3000,2000)</f>
        <v>2000</v>
      </c>
      <c r="R17" s="67" t="n">
        <f aca="false">SUM(L17:O17)-SUM(P17:Q17)</f>
        <v>29365</v>
      </c>
    </row>
    <row r="18" customFormat="false" ht="15" hidden="false" customHeight="false" outlineLevel="0" collapsed="false">
      <c r="A18" s="65" t="n">
        <f aca="false">'Employee Details'!A18</f>
        <v>15</v>
      </c>
      <c r="B18" s="65" t="str">
        <f aca="false">'Employee Details'!B18</f>
        <v>MW15</v>
      </c>
      <c r="C18" s="65" t="str">
        <f aca="false">'Employee Details'!C18</f>
        <v>Jitendra Pande</v>
      </c>
      <c r="D18" s="65" t="n">
        <f aca="false">'Employee Details'!D18</f>
        <v>41255</v>
      </c>
      <c r="E18" s="65" t="str">
        <f aca="false">'Employee Details'!E18</f>
        <v>HR Head</v>
      </c>
      <c r="F18" s="65" t="str">
        <f aca="false">'Employee Details'!F18</f>
        <v>HR</v>
      </c>
      <c r="G18" s="65" t="str">
        <f aca="false">'Employee Details'!G18</f>
        <v>Bangalore</v>
      </c>
      <c r="H18" s="65" t="str">
        <f aca="false">'Employee Details'!H18</f>
        <v> Karnataka</v>
      </c>
      <c r="I18" s="65" t="str">
        <f aca="false">'Employee Details'!I18</f>
        <v>Male</v>
      </c>
      <c r="J18" s="66" t="n">
        <f aca="false">IF($I$2&gt;K18,R18,(R18/$F$2)*($F$2-(K18-$I$2)))</f>
        <v>35505.8064516129</v>
      </c>
      <c r="K18" s="67" t="n">
        <f aca="false">RANDBETWEEN(0,10)</f>
        <v>5</v>
      </c>
      <c r="L18" s="67" t="n">
        <v>27000</v>
      </c>
      <c r="M18" s="67" t="n">
        <f aca="false">L18*0.15</f>
        <v>4050</v>
      </c>
      <c r="N18" s="67" t="n">
        <f aca="false">L18*0.5</f>
        <v>13500</v>
      </c>
      <c r="O18" s="67" t="n">
        <f aca="false">L18*0.05</f>
        <v>1350</v>
      </c>
      <c r="P18" s="67" t="n">
        <f aca="false">SUM(L18:O18)*0.1</f>
        <v>4590</v>
      </c>
      <c r="Q18" s="67" t="n">
        <f aca="false">IF(SUM(L18:O18)&gt;50000,3000,2000)</f>
        <v>2000</v>
      </c>
      <c r="R18" s="67" t="n">
        <f aca="false">SUM(L18:O18)-SUM(P18:Q18)</f>
        <v>39310</v>
      </c>
    </row>
    <row r="19" customFormat="false" ht="15" hidden="false" customHeight="false" outlineLevel="0" collapsed="false">
      <c r="A19" s="65" t="n">
        <f aca="false">'Employee Details'!A19</f>
        <v>16</v>
      </c>
      <c r="B19" s="65" t="str">
        <f aca="false">'Employee Details'!B19</f>
        <v>MW16</v>
      </c>
      <c r="C19" s="65" t="str">
        <f aca="false">'Employee Details'!C19</f>
        <v>Kailash Rane</v>
      </c>
      <c r="D19" s="65" t="n">
        <f aca="false">'Employee Details'!D19</f>
        <v>40461</v>
      </c>
      <c r="E19" s="65" t="str">
        <f aca="false">'Employee Details'!E19</f>
        <v>Manager</v>
      </c>
      <c r="F19" s="65" t="str">
        <f aca="false">'Employee Details'!F19</f>
        <v>Finance</v>
      </c>
      <c r="G19" s="65" t="str">
        <f aca="false">'Employee Details'!G19</f>
        <v>Hyderabad</v>
      </c>
      <c r="H19" s="65" t="str">
        <f aca="false">'Employee Details'!H19</f>
        <v> Telangana</v>
      </c>
      <c r="I19" s="65" t="str">
        <f aca="false">'Employee Details'!I19</f>
        <v>Male</v>
      </c>
      <c r="J19" s="66" t="n">
        <f aca="false">IF($I$2&gt;K19,R19,(R19/$F$2)*($F$2-(K19-$I$2)))</f>
        <v>21830.6451612903</v>
      </c>
      <c r="K19" s="67" t="n">
        <f aca="false">RANDBETWEEN(0,10)</f>
        <v>8</v>
      </c>
      <c r="L19" s="67" t="n">
        <v>19000</v>
      </c>
      <c r="M19" s="67" t="n">
        <f aca="false">L19*0.15</f>
        <v>2850</v>
      </c>
      <c r="N19" s="67" t="n">
        <f aca="false">L19*0.5</f>
        <v>9500</v>
      </c>
      <c r="O19" s="67" t="n">
        <f aca="false">L19*0.05</f>
        <v>950</v>
      </c>
      <c r="P19" s="67" t="n">
        <f aca="false">SUM(L19:O19)*0.1</f>
        <v>3230</v>
      </c>
      <c r="Q19" s="67" t="n">
        <f aca="false">IF(SUM(L19:O19)&gt;50000,3000,2000)</f>
        <v>2000</v>
      </c>
      <c r="R19" s="67" t="n">
        <f aca="false">SUM(L19:O19)-SUM(P19:Q19)</f>
        <v>27070</v>
      </c>
    </row>
    <row r="20" customFormat="false" ht="15" hidden="false" customHeight="false" outlineLevel="0" collapsed="false">
      <c r="A20" s="65" t="n">
        <f aca="false">'Employee Details'!A20</f>
        <v>17</v>
      </c>
      <c r="B20" s="65" t="str">
        <f aca="false">'Employee Details'!B20</f>
        <v>MW17</v>
      </c>
      <c r="C20" s="65" t="str">
        <f aca="false">'Employee Details'!C20</f>
        <v>Luv Patel</v>
      </c>
      <c r="D20" s="65" t="n">
        <f aca="false">'Employee Details'!D20</f>
        <v>40858</v>
      </c>
      <c r="E20" s="65" t="str">
        <f aca="false">'Employee Details'!E20</f>
        <v>Delivery Boy</v>
      </c>
      <c r="F20" s="65" t="str">
        <f aca="false">'Employee Details'!F20</f>
        <v>Development</v>
      </c>
      <c r="G20" s="65" t="str">
        <f aca="false">'Employee Details'!G20</f>
        <v>Pune</v>
      </c>
      <c r="H20" s="65" t="str">
        <f aca="false">'Employee Details'!H20</f>
        <v> Maharashtra</v>
      </c>
      <c r="I20" s="65" t="str">
        <f aca="false">'Employee Details'!I20</f>
        <v>Male</v>
      </c>
      <c r="J20" s="66" t="n">
        <f aca="false">IF($I$2&gt;K20,R20,(R20/$F$2)*($F$2-(K20-$I$2)))</f>
        <v>21420.6451612903</v>
      </c>
      <c r="K20" s="67" t="n">
        <f aca="false">RANDBETWEEN(0,10)</f>
        <v>7</v>
      </c>
      <c r="L20" s="67" t="n">
        <v>18000</v>
      </c>
      <c r="M20" s="67" t="n">
        <f aca="false">L20*0.15</f>
        <v>2700</v>
      </c>
      <c r="N20" s="67" t="n">
        <f aca="false">L20*0.5</f>
        <v>9000</v>
      </c>
      <c r="O20" s="67" t="n">
        <f aca="false">L20*0.05</f>
        <v>900</v>
      </c>
      <c r="P20" s="67" t="n">
        <f aca="false">SUM(L20:O20)*0.1</f>
        <v>3060</v>
      </c>
      <c r="Q20" s="67" t="n">
        <f aca="false">IF(SUM(L20:O20)&gt;50000,3000,2000)</f>
        <v>2000</v>
      </c>
      <c r="R20" s="67" t="n">
        <f aca="false">SUM(L20:O20)-SUM(P20:Q20)</f>
        <v>25540</v>
      </c>
    </row>
    <row r="21" customFormat="false" ht="15" hidden="false" customHeight="false" outlineLevel="0" collapsed="false">
      <c r="A21" s="65" t="n">
        <f aca="false">'Employee Details'!A21</f>
        <v>18</v>
      </c>
      <c r="B21" s="65" t="str">
        <f aca="false">'Employee Details'!B21</f>
        <v>MW18</v>
      </c>
      <c r="C21" s="65" t="str">
        <f aca="false">'Employee Details'!C21</f>
        <v>Manoj Bhide</v>
      </c>
      <c r="D21" s="65" t="n">
        <f aca="false">'Employee Details'!D21</f>
        <v>40535</v>
      </c>
      <c r="E21" s="65" t="str">
        <f aca="false">'Employee Details'!E21</f>
        <v>Peon</v>
      </c>
      <c r="F21" s="65" t="str">
        <f aca="false">'Employee Details'!F21</f>
        <v>Quality Control</v>
      </c>
      <c r="G21" s="65" t="str">
        <f aca="false">'Employee Details'!G21</f>
        <v>Ahmedabad</v>
      </c>
      <c r="H21" s="65" t="str">
        <f aca="false">'Employee Details'!H21</f>
        <v> Gujarat</v>
      </c>
      <c r="I21" s="65" t="str">
        <f aca="false">'Employee Details'!I21</f>
        <v>Male</v>
      </c>
      <c r="J21" s="66" t="n">
        <f aca="false">IF($I$2&gt;K21,R21,(R21/$F$2)*($F$2-(K21-$I$2)))</f>
        <v>46586.1290322581</v>
      </c>
      <c r="K21" s="67" t="n">
        <f aca="false">RANDBETWEEN(0,10)</f>
        <v>10</v>
      </c>
      <c r="L21" s="67" t="n">
        <v>43000</v>
      </c>
      <c r="M21" s="67" t="n">
        <f aca="false">L21*0.15</f>
        <v>6450</v>
      </c>
      <c r="N21" s="67" t="n">
        <f aca="false">L21*0.5</f>
        <v>21500</v>
      </c>
      <c r="O21" s="67" t="n">
        <f aca="false">L21*0.05</f>
        <v>2150</v>
      </c>
      <c r="P21" s="67" t="n">
        <f aca="false">SUM(L21:O21)*0.1</f>
        <v>7310</v>
      </c>
      <c r="Q21" s="67" t="n">
        <f aca="false">IF(SUM(L21:O21)&gt;50000,3000,2000)</f>
        <v>3000</v>
      </c>
      <c r="R21" s="67" t="n">
        <f aca="false">SUM(L21:O21)-SUM(P21:Q21)</f>
        <v>62790</v>
      </c>
    </row>
    <row r="22" customFormat="false" ht="15" hidden="false" customHeight="false" outlineLevel="0" collapsed="false">
      <c r="A22" s="65" t="n">
        <f aca="false">'Employee Details'!A22</f>
        <v>19</v>
      </c>
      <c r="B22" s="65" t="str">
        <f aca="false">'Employee Details'!B22</f>
        <v>MW19</v>
      </c>
      <c r="C22" s="65" t="str">
        <f aca="false">'Employee Details'!C22</f>
        <v>Nancy Pastor</v>
      </c>
      <c r="D22" s="65" t="n">
        <f aca="false">'Employee Details'!D22</f>
        <v>37937</v>
      </c>
      <c r="E22" s="65" t="str">
        <f aca="false">'Employee Details'!E22</f>
        <v>Graphic Designer</v>
      </c>
      <c r="F22" s="65" t="str">
        <f aca="false">'Employee Details'!F22</f>
        <v>R&amp;D</v>
      </c>
      <c r="G22" s="65" t="str">
        <f aca="false">'Employee Details'!G22</f>
        <v>Surat</v>
      </c>
      <c r="H22" s="65" t="str">
        <f aca="false">'Employee Details'!H22</f>
        <v> Gujarat</v>
      </c>
      <c r="I22" s="65" t="str">
        <f aca="false">'Employee Details'!I22</f>
        <v>Female</v>
      </c>
      <c r="J22" s="66" t="n">
        <f aca="false">IF($I$2&gt;K22,R22,(R22/$F$2)*($F$2-(K22-$I$2)))</f>
        <v>79620</v>
      </c>
      <c r="K22" s="67" t="n">
        <f aca="false">RANDBETWEEN(0,10)</f>
        <v>0</v>
      </c>
      <c r="L22" s="67" t="n">
        <v>54000</v>
      </c>
      <c r="M22" s="67" t="n">
        <f aca="false">L22*0.15</f>
        <v>8100</v>
      </c>
      <c r="N22" s="67" t="n">
        <f aca="false">L22*0.5</f>
        <v>27000</v>
      </c>
      <c r="O22" s="67" t="n">
        <f aca="false">L22*0.05</f>
        <v>2700</v>
      </c>
      <c r="P22" s="67" t="n">
        <f aca="false">SUM(L22:O22)*0.1</f>
        <v>9180</v>
      </c>
      <c r="Q22" s="67" t="n">
        <f aca="false">IF(SUM(L22:O22)&gt;50000,3000,2000)</f>
        <v>3000</v>
      </c>
      <c r="R22" s="67" t="n">
        <f aca="false">SUM(L22:O22)-SUM(P22:Q22)</f>
        <v>79620</v>
      </c>
    </row>
    <row r="23" customFormat="false" ht="15" hidden="false" customHeight="false" outlineLevel="0" collapsed="false">
      <c r="A23" s="65" t="n">
        <f aca="false">'Employee Details'!A23</f>
        <v>20</v>
      </c>
      <c r="B23" s="65" t="str">
        <f aca="false">'Employee Details'!B23</f>
        <v>MW20</v>
      </c>
      <c r="C23" s="65" t="str">
        <f aca="false">'Employee Details'!C23</f>
        <v>Omar Shaikh</v>
      </c>
      <c r="D23" s="65" t="n">
        <f aca="false">'Employee Details'!D23</f>
        <v>41255</v>
      </c>
      <c r="E23" s="65" t="str">
        <f aca="false">'Employee Details'!E23</f>
        <v>Sr. Developer</v>
      </c>
      <c r="F23" s="65" t="str">
        <f aca="false">'Employee Details'!F23</f>
        <v>Finance</v>
      </c>
      <c r="G23" s="65" t="str">
        <f aca="false">'Employee Details'!G23</f>
        <v>Jaipur</v>
      </c>
      <c r="H23" s="65" t="str">
        <f aca="false">'Employee Details'!H23</f>
        <v> Rajasthan</v>
      </c>
      <c r="I23" s="65" t="str">
        <f aca="false">'Employee Details'!I23</f>
        <v>Male</v>
      </c>
      <c r="J23" s="66" t="n">
        <f aca="false">IF($I$2&gt;K23,R23,(R23/$F$2)*($F$2-(K23-$I$2)))</f>
        <v>53610</v>
      </c>
      <c r="K23" s="67" t="n">
        <f aca="false">RANDBETWEEN(0,10)</f>
        <v>0</v>
      </c>
      <c r="L23" s="67" t="n">
        <v>37000</v>
      </c>
      <c r="M23" s="67" t="n">
        <f aca="false">L23*0.15</f>
        <v>5550</v>
      </c>
      <c r="N23" s="67" t="n">
        <f aca="false">L23*0.5</f>
        <v>18500</v>
      </c>
      <c r="O23" s="67" t="n">
        <f aca="false">L23*0.05</f>
        <v>1850</v>
      </c>
      <c r="P23" s="67" t="n">
        <f aca="false">SUM(L23:O23)*0.1</f>
        <v>6290</v>
      </c>
      <c r="Q23" s="67" t="n">
        <f aca="false">IF(SUM(L23:O23)&gt;50000,3000,2000)</f>
        <v>3000</v>
      </c>
      <c r="R23" s="67" t="n">
        <f aca="false">SUM(L23:O23)-SUM(P23:Q23)</f>
        <v>53610</v>
      </c>
    </row>
    <row r="24" customFormat="false" ht="15" hidden="false" customHeight="false" outlineLevel="0" collapsed="false">
      <c r="A24" s="65" t="n">
        <f aca="false">'Employee Details'!A24</f>
        <v>21</v>
      </c>
      <c r="B24" s="65" t="str">
        <f aca="false">'Employee Details'!B24</f>
        <v>MW21</v>
      </c>
      <c r="C24" s="65" t="str">
        <f aca="false">'Employee Details'!C24</f>
        <v>Preetam Chavla</v>
      </c>
      <c r="D24" s="65" t="n">
        <f aca="false">'Employee Details'!D24</f>
        <v>40461</v>
      </c>
      <c r="E24" s="65" t="str">
        <f aca="false">'Employee Details'!E24</f>
        <v>Developer</v>
      </c>
      <c r="F24" s="65" t="str">
        <f aca="false">'Employee Details'!F24</f>
        <v>Sales</v>
      </c>
      <c r="G24" s="65" t="str">
        <f aca="false">'Employee Details'!G24</f>
        <v>Lucknow</v>
      </c>
      <c r="H24" s="65" t="str">
        <f aca="false">'Employee Details'!H24</f>
        <v> Uttar Pradesh</v>
      </c>
      <c r="I24" s="65" t="str">
        <f aca="false">'Employee Details'!I24</f>
        <v>Male</v>
      </c>
      <c r="J24" s="66" t="n">
        <f aca="false">IF($I$2&gt;K24,R24,(R24/$F$2)*($F$2-(K24-$I$2)))</f>
        <v>23489.6774193548</v>
      </c>
      <c r="K24" s="67" t="n">
        <f aca="false">RANDBETWEEN(0,10)</f>
        <v>10</v>
      </c>
      <c r="L24" s="67" t="n">
        <v>22000</v>
      </c>
      <c r="M24" s="67" t="n">
        <f aca="false">L24*0.15</f>
        <v>3300</v>
      </c>
      <c r="N24" s="67" t="n">
        <f aca="false">L24*0.5</f>
        <v>11000</v>
      </c>
      <c r="O24" s="67" t="n">
        <f aca="false">L24*0.05</f>
        <v>1100</v>
      </c>
      <c r="P24" s="67" t="n">
        <f aca="false">SUM(L24:O24)*0.1</f>
        <v>3740</v>
      </c>
      <c r="Q24" s="67" t="n">
        <f aca="false">IF(SUM(L24:O24)&gt;50000,3000,2000)</f>
        <v>2000</v>
      </c>
      <c r="R24" s="67" t="n">
        <f aca="false">SUM(L24:O24)-SUM(P24:Q24)</f>
        <v>31660</v>
      </c>
    </row>
    <row r="25" customFormat="false" ht="15" hidden="false" customHeight="false" outlineLevel="0" collapsed="false">
      <c r="A25" s="65" t="n">
        <f aca="false">'Employee Details'!A25</f>
        <v>22</v>
      </c>
      <c r="B25" s="65" t="str">
        <f aca="false">'Employee Details'!B25</f>
        <v>MW22</v>
      </c>
      <c r="C25" s="65" t="str">
        <f aca="false">'Employee Details'!C25</f>
        <v>Ram Vihaan</v>
      </c>
      <c r="D25" s="65" t="n">
        <f aca="false">'Employee Details'!D25</f>
        <v>41255</v>
      </c>
      <c r="E25" s="65" t="str">
        <f aca="false">'Employee Details'!E25</f>
        <v>Graphic Designer</v>
      </c>
      <c r="F25" s="65" t="str">
        <f aca="false">'Employee Details'!F25</f>
        <v>Marketing</v>
      </c>
      <c r="G25" s="65" t="str">
        <f aca="false">'Employee Details'!G25</f>
        <v>Kanpur</v>
      </c>
      <c r="H25" s="65" t="str">
        <f aca="false">'Employee Details'!H25</f>
        <v> Uttar Pradesh</v>
      </c>
      <c r="I25" s="65" t="str">
        <f aca="false">'Employee Details'!I25</f>
        <v>Male</v>
      </c>
      <c r="J25" s="66" t="n">
        <f aca="false">IF($I$2&gt;K25,R25,(R25/$F$2)*($F$2-(K25-$I$2)))</f>
        <v>19579.3548387097</v>
      </c>
      <c r="K25" s="67" t="n">
        <f aca="false">RANDBETWEEN(0,10)</f>
        <v>6</v>
      </c>
      <c r="L25" s="67" t="n">
        <v>16000</v>
      </c>
      <c r="M25" s="67" t="n">
        <f aca="false">L25*0.15</f>
        <v>2400</v>
      </c>
      <c r="N25" s="67" t="n">
        <f aca="false">L25*0.5</f>
        <v>8000</v>
      </c>
      <c r="O25" s="67" t="n">
        <f aca="false">L25*0.05</f>
        <v>800</v>
      </c>
      <c r="P25" s="67" t="n">
        <f aca="false">SUM(L25:O25)*0.1</f>
        <v>2720</v>
      </c>
      <c r="Q25" s="67" t="n">
        <f aca="false">IF(SUM(L25:O25)&gt;50000,3000,2000)</f>
        <v>2000</v>
      </c>
      <c r="R25" s="67" t="n">
        <f aca="false">SUM(L25:O25)-SUM(P25:Q25)</f>
        <v>22480</v>
      </c>
    </row>
    <row r="26" customFormat="false" ht="15" hidden="false" customHeight="false" outlineLevel="0" collapsed="false">
      <c r="A26" s="65" t="n">
        <f aca="false">'Employee Details'!A26</f>
        <v>23</v>
      </c>
      <c r="B26" s="65" t="str">
        <f aca="false">'Employee Details'!B26</f>
        <v>MW23</v>
      </c>
      <c r="C26" s="65" t="str">
        <f aca="false">'Employee Details'!C26</f>
        <v>Sunil Upadhay</v>
      </c>
      <c r="D26" s="65" t="n">
        <f aca="false">'Employee Details'!D26</f>
        <v>40461</v>
      </c>
      <c r="E26" s="65" t="str">
        <f aca="false">'Employee Details'!E26</f>
        <v>Developer</v>
      </c>
      <c r="F26" s="65" t="str">
        <f aca="false">'Employee Details'!F26</f>
        <v>Administration</v>
      </c>
      <c r="G26" s="65" t="str">
        <f aca="false">'Employee Details'!G26</f>
        <v>Nagpur</v>
      </c>
      <c r="H26" s="65" t="str">
        <f aca="false">'Employee Details'!H26</f>
        <v> Maharashtra</v>
      </c>
      <c r="I26" s="65" t="str">
        <f aca="false">'Employee Details'!I26</f>
        <v>Male</v>
      </c>
      <c r="J26" s="66" t="n">
        <f aca="false">IF($I$2&gt;K26,R26,(R26/$F$2)*($F$2-(K26-$I$2)))</f>
        <v>26196.7741935484</v>
      </c>
      <c r="K26" s="67" t="n">
        <f aca="false">RANDBETWEEN(0,10)</f>
        <v>3</v>
      </c>
      <c r="L26" s="67" t="n">
        <v>19000</v>
      </c>
      <c r="M26" s="67" t="n">
        <f aca="false">L26*0.15</f>
        <v>2850</v>
      </c>
      <c r="N26" s="67" t="n">
        <f aca="false">L26*0.5</f>
        <v>9500</v>
      </c>
      <c r="O26" s="67" t="n">
        <f aca="false">L26*0.05</f>
        <v>950</v>
      </c>
      <c r="P26" s="67" t="n">
        <f aca="false">SUM(L26:O26)*0.1</f>
        <v>3230</v>
      </c>
      <c r="Q26" s="67" t="n">
        <f aca="false">IF(SUM(L26:O26)&gt;50000,3000,2000)</f>
        <v>2000</v>
      </c>
      <c r="R26" s="67" t="n">
        <f aca="false">SUM(L26:O26)-SUM(P26:Q26)</f>
        <v>27070</v>
      </c>
    </row>
    <row r="27" customFormat="false" ht="15" hidden="false" customHeight="false" outlineLevel="0" collapsed="false">
      <c r="A27" s="65" t="n">
        <f aca="false">'Employee Details'!A27</f>
        <v>24</v>
      </c>
      <c r="B27" s="65" t="str">
        <f aca="false">'Employee Details'!B27</f>
        <v>MW24</v>
      </c>
      <c r="C27" s="65" t="str">
        <f aca="false">'Employee Details'!C27</f>
        <v>Tirth Chobe</v>
      </c>
      <c r="D27" s="65" t="n">
        <f aca="false">'Employee Details'!D27</f>
        <v>40858</v>
      </c>
      <c r="E27" s="65" t="str">
        <f aca="false">'Employee Details'!E27</f>
        <v>Developer</v>
      </c>
      <c r="F27" s="65" t="str">
        <f aca="false">'Employee Details'!F27</f>
        <v>HR</v>
      </c>
      <c r="G27" s="65" t="str">
        <f aca="false">'Employee Details'!G27</f>
        <v>Indore</v>
      </c>
      <c r="H27" s="65" t="str">
        <f aca="false">'Employee Details'!H27</f>
        <v> Madhya Pradesh</v>
      </c>
      <c r="I27" s="65" t="str">
        <f aca="false">'Employee Details'!I27</f>
        <v>Male</v>
      </c>
      <c r="J27" s="66" t="n">
        <f aca="false">IF($I$2&gt;K27,R27,(R27/$F$2)*($F$2-(K27-$I$2)))</f>
        <v>26242.2580645161</v>
      </c>
      <c r="K27" s="67" t="n">
        <f aca="false">RANDBETWEEN(0,10)</f>
        <v>6</v>
      </c>
      <c r="L27" s="67" t="n">
        <v>21000</v>
      </c>
      <c r="M27" s="67" t="n">
        <f aca="false">L27*0.15</f>
        <v>3150</v>
      </c>
      <c r="N27" s="67" t="n">
        <f aca="false">L27*0.5</f>
        <v>10500</v>
      </c>
      <c r="O27" s="67" t="n">
        <f aca="false">L27*0.05</f>
        <v>1050</v>
      </c>
      <c r="P27" s="67" t="n">
        <f aca="false">SUM(L27:O27)*0.1</f>
        <v>3570</v>
      </c>
      <c r="Q27" s="67" t="n">
        <f aca="false">IF(SUM(L27:O27)&gt;50000,3000,2000)</f>
        <v>2000</v>
      </c>
      <c r="R27" s="67" t="n">
        <f aca="false">SUM(L27:O27)-SUM(P27:Q27)</f>
        <v>30130</v>
      </c>
    </row>
    <row r="28" customFormat="false" ht="15" hidden="false" customHeight="false" outlineLevel="0" collapsed="false">
      <c r="A28" s="65" t="n">
        <f aca="false">'Employee Details'!A28</f>
        <v>25</v>
      </c>
      <c r="B28" s="65" t="str">
        <f aca="false">'Employee Details'!B28</f>
        <v>MW25</v>
      </c>
      <c r="C28" s="65" t="str">
        <f aca="false">'Employee Details'!C28</f>
        <v>Umesh Bajrang</v>
      </c>
      <c r="D28" s="65" t="n">
        <f aca="false">'Employee Details'!D28</f>
        <v>40535</v>
      </c>
      <c r="E28" s="65" t="str">
        <f aca="false">'Employee Details'!E28</f>
        <v>Sr. Developer</v>
      </c>
      <c r="F28" s="65" t="str">
        <f aca="false">'Employee Details'!F28</f>
        <v>R&amp;D</v>
      </c>
      <c r="G28" s="65" t="str">
        <f aca="false">'Employee Details'!G28</f>
        <v>Thane</v>
      </c>
      <c r="H28" s="65" t="str">
        <f aca="false">'Employee Details'!H28</f>
        <v> Maharashtra</v>
      </c>
      <c r="I28" s="65" t="str">
        <f aca="false">'Employee Details'!I28</f>
        <v>Female</v>
      </c>
      <c r="J28" s="66" t="n">
        <f aca="false">IF($I$2&gt;K28,R28,(R28/$F$2)*($F$2-(K28-$I$2)))</f>
        <v>50637.0967741935</v>
      </c>
      <c r="K28" s="67" t="n">
        <f aca="false">RANDBETWEEN(0,10)</f>
        <v>8</v>
      </c>
      <c r="L28" s="67" t="n">
        <v>43000</v>
      </c>
      <c r="M28" s="67" t="n">
        <f aca="false">L28*0.15</f>
        <v>6450</v>
      </c>
      <c r="N28" s="67" t="n">
        <f aca="false">L28*0.5</f>
        <v>21500</v>
      </c>
      <c r="O28" s="67" t="n">
        <f aca="false">L28*0.05</f>
        <v>2150</v>
      </c>
      <c r="P28" s="67" t="n">
        <f aca="false">SUM(L28:O28)*0.1</f>
        <v>7310</v>
      </c>
      <c r="Q28" s="67" t="n">
        <f aca="false">IF(SUM(L28:O28)&gt;50000,3000,2000)</f>
        <v>3000</v>
      </c>
      <c r="R28" s="67" t="n">
        <f aca="false">SUM(L28:O28)-SUM(P28:Q28)</f>
        <v>62790</v>
      </c>
    </row>
    <row r="29" customFormat="false" ht="15" hidden="false" customHeight="false" outlineLevel="0" collapsed="false">
      <c r="A29" s="68" t="s">
        <v>128</v>
      </c>
      <c r="B29" s="68"/>
      <c r="C29" s="68"/>
      <c r="D29" s="68"/>
      <c r="E29" s="68"/>
      <c r="F29" s="68"/>
      <c r="G29" s="68"/>
      <c r="H29" s="68"/>
      <c r="I29" s="68"/>
      <c r="J29" s="63" t="n">
        <f aca="false">SUM(J4:J28)</f>
        <v>770307.612903226</v>
      </c>
      <c r="K29" s="64"/>
      <c r="L29" s="64" t="n">
        <f aca="false">SUM(L4:L28)</f>
        <v>605500</v>
      </c>
      <c r="M29" s="64" t="n">
        <f aca="false">SUM(M4:M28)</f>
        <v>90825</v>
      </c>
      <c r="N29" s="64" t="n">
        <f aca="false">SUM(N4:N28)</f>
        <v>302750</v>
      </c>
      <c r="O29" s="64" t="n">
        <f aca="false">SUM(O4:O28)</f>
        <v>30275</v>
      </c>
      <c r="P29" s="64" t="n">
        <f aca="false">SUM(P4:P28)</f>
        <v>102935</v>
      </c>
      <c r="Q29" s="64" t="n">
        <f aca="false">SUM(Q4:Q28)</f>
        <v>55000</v>
      </c>
      <c r="R29" s="64" t="n">
        <f aca="false">SUM(R4:R28)</f>
        <v>871415</v>
      </c>
    </row>
  </sheetData>
  <mergeCells count="7">
    <mergeCell ref="A1:G1"/>
    <mergeCell ref="I1:J1"/>
    <mergeCell ref="K1:R2"/>
    <mergeCell ref="A2:E2"/>
    <mergeCell ref="F2:G2"/>
    <mergeCell ref="I2:J2"/>
    <mergeCell ref="A29:I29"/>
  </mergeCells>
  <dataValidations count="2">
    <dataValidation allowBlank="true" errorStyle="stop" operator="between" showDropDown="false" showErrorMessage="true" showInputMessage="false" sqref="H1" type="list">
      <formula1>"January,February,March,April,May,June,July,August,September,October,November,December"</formula1>
      <formula2>0</formula2>
    </dataValidation>
    <dataValidation allowBlank="true" errorStyle="stop" operator="between" showDropDown="false" showErrorMessage="true" showInputMessage="false" sqref="I1" type="list">
      <formula1>"2000,2001,2002,2003,2004,2005,2006,2007,2008,2009,2010,2011,2012,2013,2014,2015,2016,2017,2018,2019,2020,2021,2022,2023"</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item1.xml><?xml version="1.0" encoding="utf-8"?>
<DataMashup xmlns="http://schemas.microsoft.com/DataMashup">AAAAAGMEAABQSwMEFAACAAgAWFEzWAoXL9mlAAAA9gAAABIAHABDb25maWcvUGFja2FnZS54bWwgohgAKKAUAAAAAAAAAAAAAAAAAAAAAAAAAAAAhY8xDoIwGIWvQrrTlmoMIaUMTiZiTEyMa1MqNMKPocVyNweP5BXEKOrm+L73De/drzeeDU0dXHRnTQspijBFgQbVFgbKFPXuGMYoE3wr1UmWOhhlsMlgixRVzp0TQrz32M9w25WEURqRQ77eqUo3En1k818ODVgnQWkk+P41RjAcsTlesBhTTibIcwNfgY17n+0P5Mu+dn2nhYZwteFkipy8P4gHUEsDBBQAAgAIAFhRM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YUTNYUx+NlVwBAACZAgAAEwAcAEZvcm11bGFzL1NlY3Rpb24xLm0gohgAKKAUAAAAAAAAAAAAAAAAAAAAAAAAAAAAdZBda8IwGIXvBf9DyG4qFJnuyyleZGnnZOpk7b6wMqK+m8U0kSQdivjfl1q3Cau5CXnOycl5o2FqYilQkO+1VrlULuk5UzBDD6lZpga1EQdTLiG7ApmqKVjir6bAqy9SLSZSLpzbmEOVSmFAGO3gTjPqr5Gn4i+ICCWe3+/SIPJISBAZkN5baI/oKegOOsh/pX4P3dDg7KJBouEjoVb0o3p1xfUKV1wkUs5dZFQKFTcvkdd6D+YAWbm802bUNZC0cS5i9z4WszbeefB4O/KYYeP9/RM8VDKRxk54B2wGSmMbE7KJnWGv7Llz+JSLRnuVcB5MGWdKt7Ne48pvMJ0z8Wlzw/US/kJDxYT+kCqhkqeJyETtFLRwNxtMZbJkYo0GLIEmtoNbM7Jg66JMzO7Xf7CBldnxoP/cDfv/cG4/L065OGK/LLZfHbE3jvDr4pja6SHfVsqlWBR+XusbUEsBAi0AFAACAAgAWFEzWAoXL9mlAAAA9gAAABIAAAAAAAAAAAAAAAAAAAAAAENvbmZpZy9QYWNrYWdlLnhtbFBLAQItABQAAgAIAFhRM1gPyumrpAAAAOkAAAATAAAAAAAAAAAAAAAAAPEAAABbQ29udGVudF9UeXBlc10ueG1sUEsBAi0AFAACAAgAWFEzWFMfjZVcAQAAmQIAABMAAAAAAAAAAAAAAAAA4gEAAEZvcm11bGFzL1NlY3Rpb24xLm1QSwUGAAAAAAMAAwDCAAAAi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w4AAAAAAAARD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3V0cHV0PC9JdGVtUGF0aD48L0l0ZW1Mb2NhdGlvbj48U3RhYmxlRW50cmllcz48RW50cnkgVHlwZT0iSXNQcml2YXRlIiBWYWx1ZT0ibDAiIC8+PEVudHJ5IFR5cGU9IlF1ZXJ5SUQiIFZhbHVlPSJzNmI0OTBhMmQtMzkyMC00ZmE0LWEyYmUtODg3ZGY5YjJjNGNl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3IiAvPjxFbnRyeSBUeXBlPSJGaWxsRXJyb3JDb2RlIiBWYWx1ZT0ic1Vua25vd24iIC8+PEVudHJ5IFR5cGU9IkZpbGxFcnJvckNvdW50IiBWYWx1ZT0ibDAiIC8+PEVudHJ5IFR5cGU9IkZpbGxMYXN0VXBkYXRlZCIgVmFsdWU9ImQyMDI0LTAxLTE5VDA0OjQwOjE3LjM0MzM1ODhaIiAvPjxFbnRyeSBUeXBlPSJGaWxsQ29sdW1uVHlwZXMiIFZhbHVlPSJzQUFZR0FBWUFCZ1lBQUE9PSIgLz48RW50cnkgVHlwZT0iRmlsbENvbHVtbk5hbWVzIiBWYWx1ZT0ic1smcXVvdDtDb21wYW55IE5hbWU6JnF1b3Q7LCZxdW90O0NvbHVtbjImcXVvdDssJnF1b3Q7U01WSVRNJnF1b3Q7LCZxdW90O0NvbHVtbjQmcXVvdDssJnF1b3Q7Q29sdW1uNSZxdW90OywmcXVvdDtDb2x1bW42JnF1b3Q7LCZxdW90O0NvbHVtbjcmcXVvdDssJnF1b3Q7Q29sdW1uOCZxdW90OywmcXVvdDtDb2x1bW45JnF1b3Q7LCZxdW90O0NvbHVtbjEw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091dHB1dC9BdXRvUmVtb3ZlZENvbHVtbnMxLntDb21wYW55IE5hbWU6LDB9JnF1b3Q7LCZxdW90O1NlY3Rpb24xL091dHB1dC9BdXRvUmVtb3ZlZENvbHVtbnMxLntDb2x1bW4yLDF9JnF1b3Q7LCZxdW90O1NlY3Rpb24xL091dHB1dC9BdXRvUmVtb3ZlZENvbHVtbnMxLntTTVZJVE0sMn0mcXVvdDssJnF1b3Q7U2VjdGlvbjEvT3V0cHV0L0F1dG9SZW1vdmVkQ29sdW1uczEue0NvbHVtbjQsM30mcXVvdDssJnF1b3Q7U2VjdGlvbjEvT3V0cHV0L0F1dG9SZW1vdmVkQ29sdW1uczEue0NvbHVtbjUsNH0mcXVvdDssJnF1b3Q7U2VjdGlvbjEvT3V0cHV0L0F1dG9SZW1vdmVkQ29sdW1uczEue0NvbHVtbjYsNX0mcXVvdDssJnF1b3Q7U2VjdGlvbjEvT3V0cHV0L0F1dG9SZW1vdmVkQ29sdW1uczEue0NvbHVtbjcsNn0mcXVvdDssJnF1b3Q7U2VjdGlvbjEvT3V0cHV0L0F1dG9SZW1vdmVkQ29sdW1uczEue0NvbHVtbjgsN30mcXVvdDssJnF1b3Q7U2VjdGlvbjEvT3V0cHV0L0F1dG9SZW1vdmVkQ29sdW1uczEue0NvbHVtbjksOH0mcXVvdDssJnF1b3Q7U2VjdGlvbjEvT3V0cHV0L0F1dG9SZW1vdmVkQ29sdW1uczEue0NvbHVtbjEwLDl9JnF1b3Q7XSwmcXVvdDtDb2x1bW5Db3VudCZxdW90OzoxMCwmcXVvdDtLZXlDb2x1bW5OYW1lcyZxdW90OzpbXSwmcXVvdDtDb2x1bW5JZGVudGl0aWVzJnF1b3Q7OlsmcXVvdDtTZWN0aW9uMS9PdXRwdXQvQXV0b1JlbW92ZWRDb2x1bW5zMS57Q29tcGFueSBOYW1lOiwwfSZxdW90OywmcXVvdDtTZWN0aW9uMS9PdXRwdXQvQXV0b1JlbW92ZWRDb2x1bW5zMS57Q29sdW1uMiwxfSZxdW90OywmcXVvdDtTZWN0aW9uMS9PdXRwdXQvQXV0b1JlbW92ZWRDb2x1bW5zMS57U01WSVRNLDJ9JnF1b3Q7LCZxdW90O1NlY3Rpb24xL091dHB1dC9BdXRvUmVtb3ZlZENvbHVtbnMxLntDb2x1bW40LDN9JnF1b3Q7LCZxdW90O1NlY3Rpb24xL091dHB1dC9BdXRvUmVtb3ZlZENvbHVtbnMxLntDb2x1bW41LDR9JnF1b3Q7LCZxdW90O1NlY3Rpb24xL091dHB1dC9BdXRvUmVtb3ZlZENvbHVtbnMxLntDb2x1bW42LDV9JnF1b3Q7LCZxdW90O1NlY3Rpb24xL091dHB1dC9BdXRvUmVtb3ZlZENvbHVtbnMxLntDb2x1bW43LDZ9JnF1b3Q7LCZxdW90O1NlY3Rpb24xL091dHB1dC9BdXRvUmVtb3ZlZENvbHVtbnMxLntDb2x1bW44LDd9JnF1b3Q7LCZxdW90O1NlY3Rpb24xL091dHB1dC9BdXRvUmVtb3ZlZENvbHVtbnMxLntDb2x1bW45LDh9JnF1b3Q7LCZxdW90O1NlY3Rpb24xL091dHB1dC9BdXRvUmVtb3ZlZENvbHVtbnMxLntDb2x1bW4xMCw5fSZxdW90O10sJnF1b3Q7UmVsYXRpb25zaGlwSW5mbyZxdW90OzpbXX0iIC8+PC9TdGFibGVFbnRyaWVzPjwvSXRlbT48SXRlbT48SXRlbUxvY2F0aW9uPjxJdGVtVHlwZT5Gb3JtdWxhPC9JdGVtVHlwZT48SXRlbVBhdGg+U2VjdGlvbjEvT3V0cHV0L1NvdXJjZTwvSXRlbVBhdGg+PC9JdGVtTG9jYXRpb24+PFN0YWJsZUVudHJpZXMgLz48L0l0ZW0+PEl0ZW0+PEl0ZW1Mb2NhdGlvbj48SXRlbVR5cGU+Rm9ybXVsYTwvSXRlbVR5cGU+PEl0ZW1QYXRoPlNlY3Rpb24xL091dHB1dC9PdXRwdXRfU2hlZXQ8L0l0ZW1QYXRoPjwvSXRlbUxvY2F0aW9uPjxTdGFibGVFbnRyaWVzIC8+PC9JdGVtPjxJdGVtPjxJdGVtTG9jYXRpb24+PEl0ZW1UeXBlPkZvcm11bGE8L0l0ZW1UeXBlPjxJdGVtUGF0aD5TZWN0aW9uMS9PdXRwdXQvUHJvbW90ZWQlMjBIZWFkZXJzPC9JdGVtUGF0aD48L0l0ZW1Mb2NhdGlvbj48U3RhYmxlRW50cmllcyAvPjwvSXRlbT48SXRlbT48SXRlbUxvY2F0aW9uPjxJdGVtVHlwZT5Gb3JtdWxhPC9JdGVtVHlwZT48SXRlbVBhdGg+U2VjdGlvbjEvT3V0cHV0L0NoYW5nZWQlMjBUeXBlPC9JdGVtUGF0aD48L0l0ZW1Mb2NhdGlvbj48U3RhYmxlRW50cmllcyAvPjwvSXRlbT48L0l0ZW1zPjwvTG9jYWxQYWNrYWdlTWV0YWRhdGFGaWxlPhYAAABQSwUGAAAAAAAAAAAAAAAAAAAAAAAAJgEAAAEAAADQjJ3fARXREYx6AMBPwpfrAQAAAATA52z0kxxLmGakvr12NOEAAAAAAgAAAAAAEGYAAAABAAAgAAAAqeTbomy8hOTGO9XFZwiLM1v1novf5IiDSf5Mx7+ppwYAAAAADoAAAAACAAAgAAAAf3jEOj3W6IcGKtI/UQmFCGsw1Afy5Uzxu82oSdjgv9xQAAAAwUEW5akK/pDuuVr2Uy6xw+eC//bDXDYpxdltdIvdVDmSrsu/pAkHmORas65tFmHRIkCG5nxG4N+oGVN2u2WbJjIb0dyZ0uToM2zG0ezbUgFAAAAA2QL4MAhnifp/S5aVBwzNhM2CdL2EpEydBevq0JY6RScm+UTyk4kXJMMHQdS443TnoT46VuUKI7OW2m71n+hpRQ==</DataMashup>
</file>

<file path=customXml/itemProps1.xml><?xml version="1.0" encoding="utf-8"?>
<ds:datastoreItem xmlns:ds="http://schemas.openxmlformats.org/officeDocument/2006/customXml" ds:itemID="{9845DA3D-7FD0-42A0-B786-7254F810964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
  <TotalTime>0</TotalTime>
  <Application>LibreOffice/24.2.0.3$Linux_X86_64 LibreOffice_project/420$Build-3</Application>
  <AppVersion>15.0000</AppVersion>
  <DocSecurity>1</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en-US</dc:language>
  <cp:lastModifiedBy/>
  <dcterms:modified xsi:type="dcterms:W3CDTF">2024-02-26T11:33:43Z</dcterms:modified>
  <cp:revision>0</cp:revision>
  <dc:subject/>
  <dc:title/>
</cp:coreProperties>
</file>

<file path=docProps/custom.xml><?xml version="1.0" encoding="utf-8"?>
<Properties xmlns="http://schemas.openxmlformats.org/officeDocument/2006/custom-properties" xmlns:vt="http://schemas.openxmlformats.org/officeDocument/2006/docPropsVTypes"/>
</file>