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saswa\Desktop\Excel\Complete Excel Tutorial for Data Analysis\"/>
    </mc:Choice>
  </mc:AlternateContent>
  <xr:revisionPtr revIDLastSave="0" documentId="13_ncr:1_{BEE771A2-0C8D-4292-A42C-AE6E27F6AAFC}" xr6:coauthVersionLast="47" xr6:coauthVersionMax="47" xr10:uidLastSave="{00000000-0000-0000-0000-000000000000}"/>
  <bookViews>
    <workbookView xWindow="-108" yWindow="-108" windowWidth="23256" windowHeight="13896" tabRatio="702" activeTab="2" xr2:uid="{26D4546B-D2A1-4444-8EAF-A6228F96F0C1}"/>
  </bookViews>
  <sheets>
    <sheet name="Data" sheetId="2" r:id="rId1"/>
    <sheet name="Pivot Tables" sheetId="6" r:id="rId2"/>
    <sheet name="Customer Centre Report" sheetId="5" r:id="rId3"/>
    <sheet name="Assets" sheetId="4" r:id="rId4"/>
  </sheets>
  <definedNames>
    <definedName name="_xlnm._FilterDatabase" localSheetId="0" hidden="1">Data!$B$3:$H$1003</definedName>
    <definedName name="_xlcn.WorksheetConnection_CompleteExcelTutorialforDataAnalysisExcelReport.xlsxCall_Centre_Data1" hidden="1">Call_Centre[]</definedName>
    <definedName name="_xlcn.WorksheetConnection_CompleteExcelTutorialforDataAnalysisExcelReport.xlsxCustomers1" hidden="1">Customers[]</definedName>
    <definedName name="_xlcn.WorksheetConnection_CompleteExcelTutorialforDataAnalysisExcelReport.xlsxTable71" hidden="1">Table7[]</definedName>
    <definedName name="Slicer_Representative1">#N/A</definedName>
  </definedNames>
  <calcPr calcId="191029"/>
  <pivotCaches>
    <pivotCache cacheId="0" r:id="rId5"/>
    <pivotCache cacheId="1" r:id="rId6"/>
    <pivotCache cacheId="2" r:id="rId7"/>
    <pivotCache cacheId="3" r:id="rId8"/>
    <pivotCache cacheId="162" r:id="rId9"/>
    <pivotCache cacheId="165" r:id="rId10"/>
    <pivotCache cacheId="168" r:id="rId11"/>
    <pivotCache cacheId="171" r:id="rId12"/>
    <pivotCache cacheId="17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7" name="Dim_Ratings" connection="WorksheetConnection_Complete Excel Tutorial for Data Analysis - Excel Report.xlsx!Table7"/>
          <x15:modelTable id="Customers" name="Customers" connection="WorksheetConnection_Complete Excel Tutorial for Data Analysis - Excel Report.xlsx!Customers"/>
          <x15:modelTable id="Call_Centre_Data" name="Call_Centre" connection="WorksheetConnection_Complete Excel Tutorial for Data Analysis - Excel Report.xlsx!Call_Centre_Data"/>
        </x15:modelTables>
        <x15:modelRelationships>
          <x15:modelRelationship fromTable="Call_Centre" fromColumn="Customer ID" toTable="Customers" toColumn="Customer ID"/>
          <x15:modelRelationship fromTable="Call_Centre" fromColumn="Rounded Rating" toTable="Dim_Ratings" toColumn="Rounded Rating"/>
        </x15:modelRelationships>
        <x15:extLst>
          <ext xmlns:x16="http://schemas.microsoft.com/office/spreadsheetml/2014/11/main" uri="{9835A34E-60A6-4A7C-AAB8-D5F71C897F49}">
            <x16:modelTimeGroupings>
              <x16:modelTimeGrouping tableName="Call_Centre"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7" i="6" l="1"/>
  <c r="I38" i="6"/>
  <c r="I39" i="6"/>
  <c r="I40" i="6"/>
  <c r="I36" i="6"/>
  <c r="B116" i="6"/>
  <c r="N43" i="5" s="1"/>
  <c r="Q35" i="5" a="1"/>
  <c r="Q35" i="5" s="1"/>
  <c r="R34" i="5" a="1"/>
  <c r="R34" i="5" s="1"/>
  <c r="B104" i="6"/>
  <c r="B111" i="6" s="1"/>
  <c r="N49" i="5" s="1"/>
  <c r="E43" i="6" a="1"/>
  <c r="E43" i="6" s="1"/>
  <c r="B105" i="6" s="1"/>
  <c r="B107" i="6" s="1"/>
  <c r="B11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4" i="6" l="1"/>
  <c r="H47" i="6"/>
  <c r="H43" i="6"/>
  <c r="H46" i="6"/>
  <c r="H45" i="6"/>
  <c r="H44" i="6"/>
  <c r="I43" i="6"/>
  <c r="I47" i="6"/>
  <c r="I46" i="6"/>
  <c r="I45" i="6"/>
  <c r="N50" i="5"/>
  <c r="B106" i="6"/>
  <c r="B108" i="6" s="1"/>
  <c r="B113" i="6" s="1"/>
  <c r="N5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81CC9-5548-46EF-AD33-95585D6AAD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BC69D1-5E82-4C5E-8F7F-68148920FF33}" name="WorksheetConnection_Complete Excel Tutorial for Data Analysis - Excel Report.xlsx!Call_Centre_Data" type="102" refreshedVersion="8" minRefreshableVersion="5">
    <extLst>
      <ext xmlns:x15="http://schemas.microsoft.com/office/spreadsheetml/2010/11/main" uri="{DE250136-89BD-433C-8126-D09CA5730AF9}">
        <x15:connection id="Call_Centre_Data" autoDelete="1">
          <x15:rangePr sourceName="_xlcn.WorksheetConnection_CompleteExcelTutorialforDataAnalysisExcelReport.xlsxCall_Centre_Data1"/>
        </x15:connection>
      </ext>
    </extLst>
  </connection>
  <connection id="3" xr16:uid="{79741FD9-387C-4A95-8A7A-12C6405F43E7}" name="WorksheetConnection_Complete Excel Tutorial for Data Analysis - Excel Report.xlsx!Customers" type="102" refreshedVersion="8" minRefreshableVersion="5">
    <extLst>
      <ext xmlns:x15="http://schemas.microsoft.com/office/spreadsheetml/2010/11/main" uri="{DE250136-89BD-433C-8126-D09CA5730AF9}">
        <x15:connection id="Customers">
          <x15:rangePr sourceName="_xlcn.WorksheetConnection_CompleteExcelTutorialforDataAnalysisExcelReport.xlsxCustomers1"/>
        </x15:connection>
      </ext>
    </extLst>
  </connection>
  <connection id="4" xr16:uid="{5AA87949-F641-4DD0-A2A8-654065E05629}" name="WorksheetConnection_Complete Excel Tutorial for Data Analysis - Excel Report.xlsx!Table7" type="102" refreshedVersion="8" minRefreshableVersion="5">
    <extLst>
      <ext xmlns:x15="http://schemas.microsoft.com/office/spreadsheetml/2010/11/main" uri="{DE250136-89BD-433C-8126-D09CA5730AF9}">
        <x15:connection id="Table7">
          <x15:rangePr sourceName="_xlcn.WorksheetConnection_CompleteExcelTutorialforDataAnalysisExcelReport.xlsxTable7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<sst xmlns="http://schemas.openxmlformats.org/spreadsheetml/2006/main" count="3185" uniqueCount="1096">
  <si>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</si>
  <si>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</si>
  <si>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</si>
  <si>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</si>
  <si>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</si>
  <si>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</si>
  <si>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</si>
  <si>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</si>
  <si>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</si>
  <si>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</si>
  <si>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</si>
  <si>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</si>
  <si>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</si>
  <si>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</si>
  <si>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</si>
  <si>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</si>
  <si>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</si>
  <si>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</si>
  <si>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</si>
  <si>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</si>
  <si>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</si>
  <si>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</si>
  <si>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</si>
  <si>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</si>
  <si>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</si>
  <si>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</si>
  <si>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</si>
  <si>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</si>
  <si>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</si>
  <si>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</si>
  <si>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</si>
  <si>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</si>
  <si>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</si>
  <si>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</si>
  <si>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</si>
  <si>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</si>
  <si>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</si>
  <si>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</si>
  <si>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</si>
  <si>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</si>
  <si>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</si>
  <si>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</si>
  <si>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</si>
  <si>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</si>
  <si>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</si>
  <si>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</si>
  <si>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</si>
  <si>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</si>
  <si>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</si>
  <si>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</si>
  <si>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</si>
  <si>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</si>
  <si>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</si>
  <si>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</si>
  <si>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</si>
  <si>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</si>
  <si>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</si>
  <si>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</si>
  <si>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</si>
  <si>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</si>
  <si>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</si>
  <si>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</si>
  <si>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</si>
  <si>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</si>
  <si>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</si>
  <si>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</si>
  <si>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</si>
  <si>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</si>
  <si>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</si>
  <si>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</si>
  <si>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</si>
  <si>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</si>
  <si>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</si>
  <si>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</si>
  <si>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</si>
  <si>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</si>
  <si>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</si>
  <si>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</si>
  <si>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</si>
  <si>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</si>
  <si>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</si>
  <si>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</si>
  <si>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</si>
  <si>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</si>
  <si>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</si>
  <si>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</si>
  <si>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</si>
  <si>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</si>
  <si>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</si>
  <si>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</si>
  <si>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</si>
  <si>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</si>
  <si>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</si>
  <si>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</si>
  <si>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</si>
  <si>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</si>
  <si>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</si>
  <si>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</si>
  <si>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</si>
  <si>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</si>
  <si>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</si>
  <si>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</si>
  <si>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</si>
  <si>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</si>
  <si>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</si>
  <si>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</si>
  <si>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</si>
  <si>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</si>
  <si>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</si>
  <si>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</si>
  <si>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</si>
  <si>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</si>
  <si>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</si>
  <si>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</si>
  <si>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</si>
  <si>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</si>
  <si>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</si>
  <si>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</si>
  <si>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</si>
  <si>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</si>
  <si>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</si>
  <si>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</si>
  <si>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</si>
  <si>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</si>
  <si>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</si>
  <si>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</si>
  <si>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</si>
  <si>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</si>
  <si>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</si>
  <si>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</si>
  <si>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</si>
  <si>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</si>
  <si>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</si>
  <si>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</si>
  <si>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</si>
  <si>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</si>
  <si>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</si>
  <si>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</si>
  <si>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</si>
  <si>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</si>
  <si>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</si>
  <si>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</si>
  <si>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</si>
  <si>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</si>
  <si>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</si>
  <si>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</si>
  <si>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</si>
  <si>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</si>
  <si>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</si>
  <si>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</si>
  <si>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</si>
  <si>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</si>
  <si>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</si>
  <si>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</si>
  <si>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</si>
  <si>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</si>
  <si>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</si>
  <si>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</si>
  <si>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</si>
  <si>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</si>
  <si>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</si>
  <si>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</si>
  <si>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</si>
  <si>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</si>
  <si>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</si>
  <si>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</si>
  <si>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</si>
  <si>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</si>
  <si>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</si>
  <si>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</si>
  <si>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</si>
  <si>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</si>
  <si>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</si>
  <si>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</si>
  <si>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</si>
  <si>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</si>
  <si>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</si>
  <si>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</si>
  <si>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</si>
  <si>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</si>
  <si>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</si>
  <si>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</si>
  <si>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</si>
  <si>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</si>
  <si>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</si>
  <si>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</si>
  <si>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</si>
  <si>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</si>
  <si>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</si>
  <si>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</si>
  <si>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</si>
  <si>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</si>
  <si>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</si>
  <si>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</si>
  <si>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</si>
  <si>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</si>
  <si>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</si>
  <si>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</si>
  <si>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</si>
  <si>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</si>
  <si>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</si>
  <si>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</si>
  <si>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</si>
  <si>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</si>
  <si>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</si>
  <si>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</si>
  <si>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</si>
  <si>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</si>
  <si>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</si>
  <si>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</si>
  <si>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</si>
  <si>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</si>
  <si>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</si>
  <si>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</si>
  <si>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</si>
  <si>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</si>
  <si>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</si>
  <si>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</si>
  <si>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</si>
  <si>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</si>
  <si>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</si>
  <si>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</si>
  <si>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</si>
  <si>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</si>
  <si>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</si>
  <si>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</si>
  <si>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</si>
  <si>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</si>
  <si>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</si>
  <si>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</si>
  <si>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</si>
  <si>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</si>
  <si>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</si>
  <si>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</si>
  <si>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</si>
  <si>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</si>
  <si>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</si>
  <si>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</si>
  <si>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</si>
  <si>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</si>
  <si>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</si>
  <si>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</si>
  <si>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</si>
  <si>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</si>
  <si>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</si>
  <si>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</si>
  <si>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</si>
  <si>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</si>
  <si>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</si>
  <si>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</si>
  <si>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</si>
  <si>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</si>
  <si>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</si>
  <si>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</si>
  <si>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</si>
  <si>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</si>
  <si>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</si>
  <si>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</si>
  <si>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</si>
  <si>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</si>
  <si>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</si>
  <si>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</si>
  <si>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</si>
  <si>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</si>
  <si>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</si>
  <si>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</si>
  <si>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</si>
  <si>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</si>
  <si>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</si>
  <si>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</si>
  <si>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</si>
  <si>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</si>
  <si>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</si>
  <si>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</si>
  <si>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</si>
  <si>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</si>
  <si>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</si>
  <si>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</si>
  <si>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</si>
  <si>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</si>
  <si>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</si>
  <si>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</si>
  <si>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</si>
  <si>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</si>
  <si>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</si>
  <si>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</si>
  <si>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</si>
  <si>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</si>
  <si>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</si>
  <si>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</si>
  <si>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</si>
  <si>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</si>
  <si>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</si>
  <si>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</si>
  <si>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</si>
  <si>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</si>
  <si>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</si>
  <si>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</si>
  <si>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</si>
  <si>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</si>
  <si>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</si>
  <si>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</si>
  <si>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</si>
  <si>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</si>
  <si>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</si>
  <si>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</si>
  <si>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</si>
  <si>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</si>
  <si>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</si>
  <si>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</si>
  <si>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</si>
  <si>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</si>
  <si>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</si>
  <si>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</si>
  <si>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</si>
  <si>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</si>
  <si>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</si>
  <si>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</si>
  <si>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</si>
  <si>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</si>
  <si>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</si>
  <si>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</si>
  <si>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</si>
  <si>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</si>
  <si>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</si>
  <si>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</si>
  <si>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</si>
  <si>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</si>
  <si>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</si>
  <si>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</si>
  <si>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</si>
  <si>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</si>
  <si>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</si>
  <si>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</si>
  <si>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</si>
  <si>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</si>
  <si>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</si>
  <si>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</si>
  <si>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</si>
  <si>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</si>
  <si>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</si>
  <si>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</si>
  <si>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</si>
  <si>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</si>
  <si>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</si>
  <si>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</si>
  <si>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</si>
  <si>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</si>
  <si>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</si>
  <si>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</si>
  <si>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</si>
  <si>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</si>
  <si>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</si>
  <si>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</si>
  <si>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</si>
  <si>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</si>
  <si>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</si>
  <si>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</si>
  <si>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</si>
  <si>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</si>
  <si>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</si>
  <si>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</si>
  <si>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</si>
  <si>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</si>
  <si>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</si>
  <si>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</si>
  <si>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</si>
  <si>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</si>
  <si>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</si>
  <si>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</si>
  <si>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</si>
  <si>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</si>
  <si>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</si>
  <si>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</si>
  <si>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</si>
  <si>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</si>
  <si>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</si>
  <si>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</si>
  <si>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</si>
  <si>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</si>
  <si>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</si>
  <si>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</si>
  <si>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</si>
  <si>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</si>
  <si>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</si>
  <si>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</si>
  <si>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</si>
  <si>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</si>
  <si>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</si>
  <si>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</si>
  <si>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</si>
  <si>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</si>
  <si>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</si>
  <si>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</si>
  <si>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</si>
  <si>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</si>
  <si>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</si>
  <si>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</si>
  <si>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</si>
  <si>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</si>
  <si>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</si>
  <si>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</si>
  <si>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</si>
  <si>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</si>
  <si>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</si>
  <si>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</si>
  <si>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</si>
  <si>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</si>
  <si>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</si>
  <si>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</si>
  <si>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</si>
  <si>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</si>
  <si>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</si>
  <si>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</si>
  <si>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</si>
  <si>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</si>
  <si>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</si>
  <si>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</si>
  <si>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</si>
  <si>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</si>
  <si>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</si>
  <si>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</si>
  <si>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</si>
  <si>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</si>
  <si>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</si>
  <si>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</si>
  <si>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</si>
  <si>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</si>
  <si>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</si>
  <si>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</si>
  <si>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</si>
  <si>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</si>
  <si>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</si>
  <si>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</si>
  <si>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</si>
  <si>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</si>
  <si>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</si>
  <si>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</si>
  <si>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</si>
  <si>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</si>
  <si>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</si>
  <si>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</si>
  <si>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</si>
  <si>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</si>
  <si>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</si>
  <si>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</si>
  <si>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</si>
  <si>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</si>
  <si>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</si>
  <si>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</si>
  <si>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</si>
  <si>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</si>
  <si>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</si>
  <si>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</si>
  <si>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</si>
  <si>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</si>
  <si>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</si>
  <si>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</si>
  <si>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</si>
  <si>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</si>
  <si>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</si>
  <si>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</si>
  <si>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</si>
  <si>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</si>
  <si>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</si>
  <si>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</si>
  <si>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</si>
  <si>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</si>
  <si>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</si>
  <si>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</si>
  <si>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</si>
  <si>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</si>
  <si>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</si>
  <si>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</si>
  <si>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</si>
  <si>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</si>
  <si>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</si>
  <si>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</si>
  <si>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</si>
  <si>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</si>
  <si>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</si>
  <si>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</si>
  <si>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</si>
  <si>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</si>
  <si>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</si>
  <si>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</si>
  <si>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</si>
  <si>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</si>
  <si>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</si>
  <si>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</si>
  <si>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</si>
  <si>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</si>
  <si>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</si>
  <si>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</si>
  <si>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</si>
  <si>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</si>
  <si>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</si>
  <si>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</si>
  <si>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</si>
  <si>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</si>
  <si>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</si>
  <si>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</si>
  <si>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</si>
  <si>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</si>
  <si>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</si>
  <si>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</si>
  <si>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</si>
  <si>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</si>
  <si>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</si>
  <si>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</si>
  <si>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</si>
  <si>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</si>
  <si>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</si>
  <si>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</si>
  <si>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</si>
  <si>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</si>
  <si>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</si>
  <si>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</si>
  <si>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</si>
  <si>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</si>
  <si>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</si>
  <si>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</si>
  <si>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</si>
  <si>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</si>
  <si>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</si>
  <si>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</si>
  <si>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</si>
  <si>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</si>
  <si>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</si>
  <si>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</si>
  <si>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</si>
  <si>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</si>
  <si>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</si>
  <si>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</si>
  <si>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</si>
  <si>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</si>
  <si>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</si>
  <si>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</si>
  <si>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</si>
  <si>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</si>
  <si>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</si>
  <si>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</si>
  <si>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</si>
  <si>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</si>
  <si>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</si>
  <si>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</si>
  <si>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</si>
  <si>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</si>
  <si>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</si>
  <si>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</si>
  <si>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</si>
  <si>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</si>
  <si>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</si>
  <si>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</si>
  <si>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</si>
  <si>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</si>
  <si>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</si>
  <si>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</si>
  <si>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</si>
  <si>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</si>
  <si>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</si>
  <si>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</si>
  <si>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</si>
  <si>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</si>
  <si>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</si>
  <si>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</si>
  <si>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</si>
  <si>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</si>
  <si>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</si>
  <si>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</si>
  <si>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</si>
  <si>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</si>
  <si>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</si>
  <si>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</si>
  <si>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</si>
  <si>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</si>
  <si>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</si>
  <si>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</si>
  <si>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</si>
  <si>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</si>
  <si>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</si>
  <si>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</si>
  <si>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</si>
  <si>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</si>
  <si>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</si>
  <si>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</si>
  <si>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</si>
  <si>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</si>
  <si>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</si>
  <si>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</si>
  <si>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</si>
  <si>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</si>
  <si>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</si>
  <si>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</si>
  <si>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</si>
  <si>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</si>
  <si>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</si>
  <si>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</si>
  <si>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</si>
  <si>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</si>
  <si>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</si>
  <si>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</si>
  <si>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</si>
  <si>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</si>
  <si>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</si>
  <si>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</si>
  <si>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</si>
  <si>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</si>
  <si>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</si>
  <si>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</si>
  <si>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</si>
  <si>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</si>
  <si>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</si>
  <si>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</si>
  <si>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</si>
  <si>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</si>
  <si>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</si>
  <si>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</si>
  <si>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</si>
  <si>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</si>
  <si>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</si>
  <si>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</si>
  <si>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</si>
  <si>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</si>
  <si>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</si>
  <si>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</si>
  <si>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</si>
  <si>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</si>
  <si>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</si>
  <si>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</si>
  <si>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</si>
  <si>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</si>
  <si>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</si>
  <si>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</si>
  <si>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</si>
  <si>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</si>
  <si>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</si>
  <si>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</si>
  <si>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</si>
  <si>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</si>
  <si>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</si>
  <si>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</si>
  <si>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</si>
  <si>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</si>
  <si>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</si>
  <si>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</si>
  <si>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</si>
  <si>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</si>
  <si>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</si>
  <si>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</si>
  <si>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</si>
  <si>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</si>
  <si>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</si>
  <si>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</si>
  <si>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</si>
  <si>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</si>
  <si>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</si>
  <si>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</si>
  <si>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</si>
  <si>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</si>
  <si>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</si>
  <si>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</si>
  <si>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</si>
  <si>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</si>
  <si>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</si>
  <si>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</si>
  <si>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</si>
  <si>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</si>
  <si>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</si>
  <si>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</si>
  <si>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</si>
  <si>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</si>
  <si>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</si>
  <si>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</si>
  <si>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</si>
  <si>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</si>
  <si>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</si>
  <si>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</si>
  <si>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</si>
  <si>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</si>
  <si>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</si>
  <si>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</si>
  <si>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</si>
  <si>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</si>
  <si>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</si>
  <si>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</si>
  <si>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</si>
  <si>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</si>
  <si>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</si>
  <si>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</si>
  <si>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</si>
  <si>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</si>
  <si>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</si>
  <si>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</si>
  <si>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</si>
  <si>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</si>
  <si>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</si>
  <si>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</si>
  <si>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</si>
  <si>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</si>
  <si>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</si>
  <si>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</si>
  <si>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</si>
  <si>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</si>
  <si>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</si>
  <si>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</si>
  <si>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</si>
  <si>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</si>
  <si>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</si>
  <si>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</si>
  <si>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</si>
  <si>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</si>
  <si>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</si>
  <si>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</si>
  <si>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</si>
  <si>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</si>
  <si>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</si>
  <si>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</si>
  <si>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</si>
  <si>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</si>
  <si>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</si>
  <si>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</si>
  <si>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</si>
  <si>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</si>
  <si>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</si>
  <si>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</si>
  <si>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</si>
  <si>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</si>
  <si>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</si>
  <si>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</si>
  <si>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</si>
  <si>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</si>
  <si>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</si>
  <si>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</si>
  <si>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</si>
  <si>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</si>
  <si>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</si>
  <si>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</si>
  <si>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</si>
  <si>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</si>
  <si>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</si>
  <si>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</si>
  <si>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</si>
  <si>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</si>
  <si>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</si>
  <si>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</si>
  <si>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</si>
  <si>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</si>
  <si>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</si>
  <si>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</si>
  <si>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</si>
  <si>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</si>
  <si>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</si>
  <si>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</si>
  <si>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</si>
  <si>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</si>
  <si>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</si>
  <si>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</si>
  <si>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</si>
  <si>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</si>
  <si>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</si>
  <si>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</si>
  <si>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</si>
  <si>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</si>
  <si>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</si>
  <si>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</si>
  <si>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</si>
  <si>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</si>
  <si>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</si>
  <si>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</si>
  <si>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</si>
  <si>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</si>
  <si>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</si>
  <si>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</si>
  <si>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</si>
  <si>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</si>
  <si>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</si>
  <si>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</si>
  <si>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</si>
  <si>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</si>
  <si>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</si>
  <si>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</si>
  <si>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</si>
  <si>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</si>
  <si>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</si>
  <si>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</si>
  <si>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</si>
  <si>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</si>
  <si>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</si>
  <si>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</si>
  <si>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</si>
  <si>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</si>
  <si>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</si>
  <si>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</si>
  <si>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</si>
  <si>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</si>
  <si>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</si>
  <si>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</si>
  <si>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</si>
  <si>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</si>
  <si>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</si>
  <si>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</si>
  <si>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</si>
  <si>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</si>
  <si>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</si>
  <si>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</si>
  <si>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</si>
  <si>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</si>
  <si>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</si>
  <si>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</si>
  <si>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</si>
  <si>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</si>
  <si>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</si>
  <si>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</si>
  <si>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</si>
  <si>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</si>
  <si>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</si>
  <si>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</si>
  <si>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</si>
  <si>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</si>
  <si>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</si>
  <si>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</si>
  <si>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</si>
  <si>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</si>
  <si>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</si>
  <si>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</si>
  <si>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</si>
  <si>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</si>
  <si>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</si>
  <si>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</si>
  <si>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</si>
  <si>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</si>
  <si>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</si>
  <si>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</si>
  <si>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</si>
  <si>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</si>
  <si>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</si>
  <si>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</si>
  <si>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</si>
  <si>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</si>
  <si>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</si>
  <si>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</si>
  <si>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</si>
  <si>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</si>
  <si>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</si>
  <si>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</si>
  <si>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</si>
  <si>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</si>
  <si>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</si>
  <si>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</si>
  <si>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</si>
  <si>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</si>
  <si>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</si>
  <si>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</si>
  <si>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</si>
  <si>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</si>
  <si>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</si>
  <si>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</si>
  <si>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</si>
  <si>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</si>
  <si>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</si>
  <si>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</si>
  <si>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</si>
  <si>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</si>
  <si>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</si>
  <si>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</si>
  <si>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</si>
  <si>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</si>
  <si>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</si>
  <si>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</si>
  <si>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</si>
  <si>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</si>
  <si>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</si>
  <si>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</si>
  <si>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</si>
  <si>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</si>
  <si>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</si>
  <si>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</si>
  <si>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</si>
  <si>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</si>
  <si>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</si>
  <si>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</si>
  <si>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</si>
  <si>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</si>
  <si>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</si>
  <si>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</si>
  <si>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</si>
  <si>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</si>
  <si>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</si>
  <si>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</si>
  <si>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</si>
  <si>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</si>
  <si>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</si>
  <si>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</si>
  <si>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</si>
  <si>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</si>
  <si>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</si>
  <si>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</si>
  <si>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</si>
  <si>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</si>
  <si>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</si>
  <si>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</si>
  <si>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</si>
  <si>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</si>
  <si>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</si>
  <si>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</si>
  <si>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</si>
  <si>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</si>
  <si>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</si>
  <si>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</si>
  <si>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</si>
  <si>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</si>
  <si>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</si>
  <si>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</si>
  <si>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</si>
  <si>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</si>
  <si>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</si>
  <si>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</si>
  <si>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</si>
  <si>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</si>
  <si>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</si>
  <si>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</si>
  <si>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</si>
  <si>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</si>
  <si>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</si>
  <si>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</si>
  <si>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</si>
  <si>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</si>
  <si>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</si>
  <si>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</si>
  <si>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</si>
  <si>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</si>
  <si>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</si>
  <si>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</si>
  <si>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</si>
  <si>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</si>
  <si>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</si>
  <si>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</si>
  <si>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</si>
  <si>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</si>
  <si>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</si>
  <si>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</si>
  <si>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</si>
  <si>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</si>
  <si>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</si>
  <si>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</si>
  <si>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</si>
  <si>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</si>
  <si>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</si>
  <si>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</si>
  <si>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</si>
  <si>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</si>
  <si>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</si>
  <si>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</si>
  <si>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</si>
  <si>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</si>
  <si>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</si>
  <si>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</si>
  <si>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</si>
  <si>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</si>
  <si>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</si>
  <si>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</si>
  <si>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</si>
  <si>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</si>
  <si>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</si>
  <si>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</si>
  <si>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</si>
  <si>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</si>
  <si>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</si>
  <si>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</si>
  <si>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</si>
  <si>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</si>
  <si>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</si>
  <si>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</si>
  <si>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</si>
  <si>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</si>
  <si>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</si>
  <si>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</si>
  <si>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</si>
  <si>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</si>
  <si>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</si>
  <si>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</si>
  <si>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</si>
  <si>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</si>
  <si>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</si>
  <si>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</si>
  <si>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</si>
  <si>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</si>
  <si>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</si>
  <si>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</si>
  <si>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</si>
  <si>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</si>
  <si>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</si>
  <si>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</si>
  <si>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</si>
  <si>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</si>
  <si>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</si>
  <si>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</si>
  <si>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</si>
  <si>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</si>
  <si>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</si>
  <si>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</si>
  <si>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</si>
  <si>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</si>
  <si>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</si>
  <si>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</si>
  <si>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</si>
  <si>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</si>
  <si>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</si>
  <si>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</si>
  <si>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</si>
  <si>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</si>
  <si>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</si>
  <si>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</si>
  <si>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</si>
  <si>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</si>
  <si>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</si>
  <si>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</si>
  <si>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</si>
  <si>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</si>
  <si>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</si>
  <si>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</si>
  <si>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</si>
  <si>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</si>
  <si>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</si>
  <si>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</si>
  <si>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</si>
  <si>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</si>
  <si>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</si>
  <si>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</si>
  <si>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</si>
  <si>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</si>
  <si>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</si>
  <si>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</si>
  <si>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</si>
  <si>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</si>
  <si>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</si>
  <si>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</si>
  <si>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Rep ID</t>
  </si>
  <si>
    <t>Rep Image</t>
  </si>
  <si>
    <t xml:space="preserve"> </t>
  </si>
  <si>
    <t>Call Count</t>
  </si>
  <si>
    <t>Total Amount</t>
  </si>
  <si>
    <t>Avg. Rating</t>
  </si>
  <si>
    <t>5* Calls</t>
  </si>
  <si>
    <t>Rounded Rating</t>
  </si>
  <si>
    <t>Total Duration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</si>
  <si>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</si>
  <si>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</si>
  <si>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</si>
  <si>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</si>
  <si>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</si>
  <si>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</si>
  <si>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</si>
  <si>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</si>
  <si>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</si>
  <si>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</si>
  <si>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</si>
  <si>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</si>
  <si>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</si>
  <si>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</si>
  <si>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</si>
  <si>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</si>
  <si>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</si>
  <si>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</si>
  <si>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</si>
  <si>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</si>
  <si>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</si>
  <si>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</si>
  <si>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</si>
  <si>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</si>
  <si>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</si>
  <si>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Count of Customer ID</t>
  </si>
  <si>
    <t>Gender</t>
  </si>
  <si>
    <t>Column Labels</t>
  </si>
  <si>
    <t>Total</t>
  </si>
  <si>
    <t>% of calls</t>
  </si>
  <si>
    <t>Call rank</t>
  </si>
  <si>
    <t>Amount rank</t>
  </si>
  <si>
    <t>Labels:</t>
  </si>
  <si>
    <t>Images:</t>
  </si>
  <si>
    <t>KPI Summary</t>
  </si>
  <si>
    <t>KPI Summary: Selected Representative</t>
  </si>
  <si>
    <t>Monthly Call Trend</t>
  </si>
  <si>
    <t>Weekly Call Trend</t>
  </si>
  <si>
    <t>Representative Summary</t>
  </si>
  <si>
    <t>Chart Data</t>
  </si>
  <si>
    <t>Sel. Rep. Calls</t>
  </si>
  <si>
    <t>Sel. Rep. Amount</t>
  </si>
  <si>
    <t>Selected Representative(s)</t>
  </si>
  <si>
    <t>Gender Summary by City</t>
  </si>
  <si>
    <t>Satisfaction Rating Distribution</t>
  </si>
  <si>
    <t>Rating Dimension Table</t>
  </si>
  <si>
    <t>Purchase Amount by Customer &amp; Representative</t>
  </si>
  <si>
    <t>Customer / City</t>
  </si>
  <si>
    <t>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</si>
</sst>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
    <numFmt numFmtId="166" formatCode="&quot;₹&quot;\ #,###.0,&quot;K&quot;"/>
    <numFmt numFmtId="167" formatCode="&quot;₹&quot;\ #,##0;#,##0\ \-&quot;₹&quot;;&quot;₹&quot;\ #,##0"/>
    <numFmt numFmtId="168" formatCode="&quot;₹&quot;\ #,##0"/>
    <numFmt numFmtId="169" formatCode="&quot;₹&quot;\ #,##0;#,##0\ \-&quot;₹&quot;;&quot;₹&quot;\ #,##0"/>
  </numFmts>
  <fonts count="9">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1"/>
      <color theme="1"/>
      <name val="Arial Nova Cond"/>
      <family val="2"/>
    </font>
    <font>
      <b/>
      <sz val="11"/>
      <color theme="1"/>
      <name val="Arial Nova Cond"/>
      <family val="2"/>
    </font>
    <font>
      <b/>
      <sz val="10"/>
      <color theme="1"/>
      <name val="Arial Nova Cond"/>
      <family val="2"/>
    </font>
    <font>
      <b/>
      <sz val="10"/>
      <color theme="1"/>
      <name val="Arial Unicode MS"/>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0" borderId="0" xfId="0" applyAlignment="1">
      <alignment horizontal="left" indent="1"/>
    </xf>
    <xf numFmtId="0" fontId="0" fillId="4" borderId="0" xfId="0" applyFill="1"/>
    <xf numFmtId="168" fontId="4" fillId="4" borderId="0" xfId="0" applyNumberFormat="1" applyFont="1" applyFill="1" applyAlignment="1">
      <alignment horizontal="right"/>
    </xf>
    <xf numFmtId="0" fontId="5" fillId="4" borderId="0" xfId="0" applyFont="1" applyFill="1" applyAlignment="1">
      <alignment horizontal="center"/>
    </xf>
    <xf numFmtId="0" fontId="6" fillId="4" borderId="0" xfId="0" applyFont="1" applyFill="1"/>
    <xf numFmtId="0" fontId="6" fillId="4" borderId="0" xfId="0" applyFont="1" applyFill="1" applyAlignment="1">
      <alignment horizontal="center"/>
    </xf>
    <xf numFmtId="0" fontId="6" fillId="0" borderId="0" xfId="0" applyFont="1"/>
    <xf numFmtId="168" fontId="7" fillId="4" borderId="0" xfId="0" applyNumberFormat="1" applyFont="1" applyFill="1" applyAlignment="1">
      <alignment horizontal="center"/>
    </xf>
    <xf numFmtId="10" fontId="0" fillId="0" borderId="0" xfId="0" applyNumberFormat="1"/>
    <xf numFmtId="0" fontId="0" fillId="3" borderId="0" xfId="0" applyFill="1" applyAlignment="1">
      <alignment horizontal="center"/>
    </xf>
    <xf numFmtId="0" fontId="8" fillId="0" borderId="0" xfId="0" applyFont="1"/>
    <xf numFmtId="0" fontId="0" fillId="5" borderId="0" xfId="0" applyFill="1"/>
    <xf numFmtId="0" fontId="1" fillId="0" borderId="0" xfId="0" applyFont="1" applyAlignment="1">
      <alignment horizontal="left"/>
    </xf>
    <xf numFmtId="0" fontId="0" fillId="5" borderId="0" xfId="0" applyFill="1" applyAlignment="1">
      <alignment horizontal="center"/>
    </xf>
    <xf numFmtId="0" fontId="0" fillId="5" borderId="0" xfId="0" applyFill="1" applyAlignment="1">
      <alignment horizontal="center"/>
    </xf>
    <xf numFmtId="169" fontId="0" fillId="0" borderId="0" xfId="0" applyNumberFormat="1"/>
    <xf numFmtId="0" fontId="0" fillId="0" borderId="0" xfId="0" applyNumberFormat="1"/>
  </cellXfs>
  <cellStyles count="1">
    <cellStyle name="Normal" xfId="0" builtinId="0"/>
  </cellStyles>
  <dxfs count="17">
    <dxf>
      <fill>
        <patternFill>
          <bgColor theme="7" tint="0.79998168889431442"/>
        </patternFill>
      </fill>
      <border>
        <left style="thin">
          <color theme="4"/>
        </left>
        <right style="thin">
          <color theme="4"/>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none">
          <bgColor auto="1"/>
        </patternFill>
      </fill>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6"/>
    </tableStyle>
    <tableStyle name="Slicer Style 2" pivot="0" table="0" count="1" xr9:uid="{BCF67A52-EBA2-421E-96C6-D10967416C16}">
      <tableStyleElement type="wholeTable" dxfId="15"/>
    </tableStyle>
  </tableStyles>
  <colors>
    <mruColors>
      <color rgb="FF595959"/>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9" Type="http://schemas.openxmlformats.org/officeDocument/2006/relationships/customXml" Target="../customXml/item13.xml"/><Relationship Id="rId21" Type="http://schemas.microsoft.com/office/2022/10/relationships/richValueRel" Target="richData/richValueRel.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sheetMetadata" Target="metadata.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ova Cond" panose="020B0506020202020204" pitchFamily="34" charset="0"/>
                <a:ea typeface="+mn-ea"/>
                <a:cs typeface="+mn-cs"/>
              </a:defRPr>
            </a:pPr>
            <a:r>
              <a:rPr lang="en-IN" sz="1400" b="1" i="0" u="none" strike="noStrike" baseline="0"/>
              <a:t>Calls by Representative</a:t>
            </a:r>
            <a:endParaRPr lang="en-IN" b="1">
              <a:latin typeface="Arial Nova Cond" panose="020B0506020202020204" pitchFamily="34" charset="0"/>
            </a:endParaRPr>
          </a:p>
        </c:rich>
      </c:tx>
      <c:layout>
        <c:manualLayout>
          <c:xMode val="edge"/>
          <c:yMode val="edge"/>
          <c:x val="6.8750000000000006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Nova Cond" panose="020B0506020202020204" pitchFamily="34" charset="0"/>
              <a:ea typeface="+mn-ea"/>
              <a:cs typeface="+mn-cs"/>
            </a:defRPr>
          </a:pPr>
          <a:endParaRPr lang="en-IN"/>
        </a:p>
      </c:txPr>
    </c:title>
    <c:autoTitleDeleted val="0"/>
    <c:plotArea>
      <c:layout/>
      <c:barChart>
        <c:barDir val="bar"/>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Tables'!$E$43:$E$47</c:f>
              <c:strCache>
                <c:ptCount val="5"/>
                <c:pt idx="0">
                  <c:v>R01</c:v>
                </c:pt>
                <c:pt idx="1">
                  <c:v>R02</c:v>
                </c:pt>
                <c:pt idx="2">
                  <c:v>R03</c:v>
                </c:pt>
                <c:pt idx="3">
                  <c:v>R04</c:v>
                </c:pt>
                <c:pt idx="4">
                  <c:v>R05</c:v>
                </c:pt>
              </c:strCache>
            </c:strRef>
          </c:cat>
          <c:val>
            <c:numRef>
              <c:f>'Pivot Tables'!$F$43:$F$47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E1F-49A2-8F19-AF07914F146B}"/>
            </c:ext>
          </c:extLst>
        </c:ser>
        <c:ser>
          <c:idx val="1"/>
          <c:order val="1"/>
          <c:tx>
            <c:strRef>
              <c:f>'Pivot Tables'!$H$42</c:f>
              <c:strCache>
                <c:ptCount val="1"/>
                <c:pt idx="0">
                  <c:v>Sel. Rep. Calls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Tables'!$H$43:$H$47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0E1F-49A2-8F19-AF07914F146B}"/>
            </c:ext>
          </c:extLst>
        </c:ser>
        <c:dLbls>
          <c:dLblPos val="outEnd"/>
          <c:showLegendKey val="0"/>
          <c:showVal val="1"/>
          <c:showCatName val="0"/>
          <c:showSerName val="0"/>
          <c:showPercent val="0"/>
          <c:showBubbleSize val="0"/>
        </c:dLbls>
        <c:gapWidth val="182"/>
        <c:overlap val="100"/>
        <c:axId val="151961760"/>
        <c:axId val="1706352303"/>
      </c:barChart>
      <c:catAx>
        <c:axId val="151961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52303"/>
        <c:crosses val="autoZero"/>
        <c:auto val="1"/>
        <c:lblAlgn val="ctr"/>
        <c:lblOffset val="100"/>
        <c:noMultiLvlLbl val="0"/>
      </c:catAx>
      <c:valAx>
        <c:axId val="1706352303"/>
        <c:scaling>
          <c:orientation val="minMax"/>
          <c:min val="0"/>
        </c:scaling>
        <c:delete val="1"/>
        <c:axPos val="b"/>
        <c:numFmt formatCode="General" sourceLinked="1"/>
        <c:majorTickMark val="out"/>
        <c:minorTickMark val="none"/>
        <c:tickLblPos val="nextTo"/>
        <c:crossAx val="15196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latin typeface="Arial Nova Cond" panose="020B0506020202020204" pitchFamily="34" charset="0"/>
              </a:rPr>
              <a:t>Amount by Representative</a:t>
            </a:r>
          </a:p>
        </c:rich>
      </c:tx>
      <c:layout>
        <c:manualLayout>
          <c:xMode val="edge"/>
          <c:yMode val="edge"/>
          <c:x val="7.4305555555555555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Tables'!$E$43:$E$47</c:f>
              <c:strCache>
                <c:ptCount val="5"/>
                <c:pt idx="0">
                  <c:v>R01</c:v>
                </c:pt>
                <c:pt idx="1">
                  <c:v>R02</c:v>
                </c:pt>
                <c:pt idx="2">
                  <c:v>R03</c:v>
                </c:pt>
                <c:pt idx="3">
                  <c:v>R04</c:v>
                </c:pt>
                <c:pt idx="4">
                  <c:v>R05</c:v>
                </c:pt>
              </c:strCache>
            </c:strRef>
          </c:cat>
          <c:val>
            <c:numRef>
              <c:f>'Pivot Tables'!$G$43:$G$47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223-43F9-9AAB-456873C9EF88}"/>
            </c:ext>
          </c:extLst>
        </c:ser>
        <c:ser>
          <c:idx val="1"/>
          <c:order val="1"/>
          <c:tx>
            <c:strRef>
              <c:f>'Pivot Tables'!$I$42</c:f>
              <c:strCache>
                <c:ptCount val="1"/>
                <c:pt idx="0">
                  <c:v>Sel. Rep.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Tables'!$I$43:$I$47</c:f>
              <c:numCache>
                <c:formatCode>"₹"\ #,###.0,"K"</c:formatCode>
                <c:ptCount val="5"/>
                <c:pt idx="0">
                  <c:v>18415</c:v>
                </c:pt>
                <c:pt idx="1">
                  <c:v>#N/A</c:v>
                </c:pt>
                <c:pt idx="2">
                  <c:v>#N/A</c:v>
                </c:pt>
                <c:pt idx="3">
                  <c:v>#N/A</c:v>
                </c:pt>
                <c:pt idx="4">
                  <c:v>#N/A</c:v>
                </c:pt>
              </c:numCache>
            </c:numRef>
          </c:val>
          <c:extLst>
            <c:ext xmlns:c16="http://schemas.microsoft.com/office/drawing/2014/chart" uri="{C3380CC4-5D6E-409C-BE32-E72D297353CC}">
              <c16:uniqueId val="{00000001-8223-43F9-9AAB-456873C9EF88}"/>
            </c:ext>
          </c:extLst>
        </c:ser>
        <c:dLbls>
          <c:dLblPos val="outEnd"/>
          <c:showLegendKey val="0"/>
          <c:showVal val="1"/>
          <c:showCatName val="0"/>
          <c:showSerName val="0"/>
          <c:showPercent val="0"/>
          <c:showBubbleSize val="0"/>
        </c:dLbls>
        <c:gapWidth val="182"/>
        <c:overlap val="100"/>
        <c:axId val="151947376"/>
        <c:axId val="1706354223"/>
      </c:barChart>
      <c:catAx>
        <c:axId val="151947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354223"/>
        <c:crosses val="autoZero"/>
        <c:auto val="1"/>
        <c:lblAlgn val="ctr"/>
        <c:lblOffset val="100"/>
        <c:noMultiLvlLbl val="0"/>
      </c:catAx>
      <c:valAx>
        <c:axId val="1706354223"/>
        <c:scaling>
          <c:orientation val="minMax"/>
        </c:scaling>
        <c:delete val="1"/>
        <c:axPos val="b"/>
        <c:numFmt formatCode="&quot;₹&quot;\ #,###.0,&quot;K&quot;" sourceLinked="1"/>
        <c:majorTickMark val="out"/>
        <c:minorTickMark val="none"/>
        <c:tickLblPos val="nextTo"/>
        <c:crossAx val="15194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 - Excel Report.xlsx]Pivot Tables!Weekly Trend</c:name>
    <c:fmtId val="6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Arial Nova Cond" panose="020B0506020202020204" pitchFamily="34" charset="0"/>
              </a:rPr>
              <a:t>Calls by Day of Week</a:t>
            </a:r>
          </a:p>
        </c:rich>
      </c:tx>
      <c:layout>
        <c:manualLayout>
          <c:xMode val="edge"/>
          <c:yMode val="edge"/>
          <c:x val="4.0668517370459165E-2"/>
          <c:y val="4.006051197966018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Tables'!$A$31:$A$38</c:f>
              <c:strCache>
                <c:ptCount val="7"/>
                <c:pt idx="0">
                  <c:v>Sunday</c:v>
                </c:pt>
                <c:pt idx="1">
                  <c:v>Monday</c:v>
                </c:pt>
                <c:pt idx="2">
                  <c:v>Tuesday</c:v>
                </c:pt>
                <c:pt idx="3">
                  <c:v>Wednesday</c:v>
                </c:pt>
                <c:pt idx="4">
                  <c:v>Thursday</c:v>
                </c:pt>
                <c:pt idx="5">
                  <c:v>Friday</c:v>
                </c:pt>
                <c:pt idx="6">
                  <c:v>Saturday</c:v>
                </c:pt>
              </c:strCache>
            </c:strRef>
          </c:cat>
          <c:val>
            <c:numRef>
              <c:f>'Pivot Tables'!$B$31:$B$38</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89A-4588-9628-C79020D96AE4}"/>
            </c:ext>
          </c:extLst>
        </c:ser>
        <c:dLbls>
          <c:dLblPos val="outEnd"/>
          <c:showLegendKey val="0"/>
          <c:showVal val="1"/>
          <c:showCatName val="0"/>
          <c:showSerName val="0"/>
          <c:showPercent val="0"/>
          <c:showBubbleSize val="0"/>
        </c:dLbls>
        <c:gapWidth val="182"/>
        <c:axId val="1201103952"/>
        <c:axId val="1196227216"/>
      </c:barChart>
      <c:catAx>
        <c:axId val="120110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27216"/>
        <c:crosses val="autoZero"/>
        <c:auto val="1"/>
        <c:lblAlgn val="ctr"/>
        <c:lblOffset val="100"/>
        <c:noMultiLvlLbl val="0"/>
      </c:catAx>
      <c:valAx>
        <c:axId val="1196227216"/>
        <c:scaling>
          <c:orientation val="minMax"/>
        </c:scaling>
        <c:delete val="1"/>
        <c:axPos val="b"/>
        <c:numFmt formatCode="#,##0" sourceLinked="1"/>
        <c:majorTickMark val="none"/>
        <c:minorTickMark val="none"/>
        <c:tickLblPos val="nextTo"/>
        <c:crossAx val="12011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 - Excel Report.xlsx]Pivot Tables!Monthly Trend Pivot</c:name>
    <c:fmtId val="48"/>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Arial Nova Cond" panose="020B0506020202020204" pitchFamily="34" charset="0"/>
                <a:ea typeface="+mn-ea"/>
                <a:cs typeface="+mn-cs"/>
              </a:defRPr>
            </a:pPr>
            <a:r>
              <a:rPr lang="en-IN" sz="1400" b="1" i="0" u="none" strike="noStrike" baseline="0"/>
              <a:t>Monthly Call Trend</a:t>
            </a:r>
            <a:endParaRPr lang="en-IN" sz="1400" b="1" i="0" u="none" strike="noStrike" kern="1200" spc="0" baseline="0">
              <a:solidFill>
                <a:sysClr val="windowText" lastClr="000000">
                  <a:lumMod val="65000"/>
                  <a:lumOff val="35000"/>
                </a:sysClr>
              </a:solidFill>
              <a:latin typeface="Arial Nova Cond" panose="020B0506020202020204" pitchFamily="34" charset="0"/>
              <a:ea typeface="+mn-ea"/>
              <a:cs typeface="+mn-cs"/>
            </a:endParaRPr>
          </a:p>
        </c:rich>
      </c:tx>
      <c:layout>
        <c:manualLayout>
          <c:xMode val="edge"/>
          <c:yMode val="edge"/>
          <c:x val="2.0105914097157816E-2"/>
          <c:y val="2.6185336331418112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Arial Nova Cond" panose="020B05060202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6"/>
          <c:spPr>
            <a:solidFill>
              <a:schemeClr val="tx2">
                <a:lumMod val="20000"/>
                <a:lumOff val="8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6"/>
          <c:spPr>
            <a:solidFill>
              <a:schemeClr val="tx2">
                <a:lumMod val="20000"/>
                <a:lumOff val="80000"/>
              </a:schemeClr>
            </a:solidFill>
            <a:ln w="9525">
              <a:solidFill>
                <a:schemeClr val="tx1"/>
              </a:solidFill>
            </a:ln>
            <a:effectLst/>
          </c:spPr>
        </c:marker>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6"/>
          <c:spPr>
            <a:solidFill>
              <a:schemeClr val="tx2">
                <a:lumMod val="20000"/>
                <a:lumOff val="8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6"/>
          <c:spPr>
            <a:solidFill>
              <a:schemeClr val="tx2">
                <a:lumMod val="20000"/>
                <a:lumOff val="80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Tables'!$C$13</c:f>
              <c:strCache>
                <c:ptCount val="1"/>
                <c:pt idx="0">
                  <c:v>Call Count2</c:v>
                </c:pt>
              </c:strCache>
            </c:strRef>
          </c:tx>
          <c:spPr>
            <a:solidFill>
              <a:schemeClr val="accent4"/>
            </a:solidFill>
            <a:ln>
              <a:noFill/>
            </a:ln>
            <a:effectLst/>
          </c:spP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5B58-4EF0-92A8-08093801996F}"/>
            </c:ext>
          </c:extLst>
        </c:ser>
        <c:dLbls>
          <c:showLegendKey val="0"/>
          <c:showVal val="0"/>
          <c:showCatName val="0"/>
          <c:showSerName val="0"/>
          <c:showPercent val="0"/>
          <c:showBubbleSize val="0"/>
        </c:dLbls>
        <c:axId val="1313362720"/>
        <c:axId val="1103489072"/>
      </c:areaChart>
      <c:lineChart>
        <c:grouping val="standard"/>
        <c:varyColors val="0"/>
        <c:ser>
          <c:idx val="0"/>
          <c:order val="0"/>
          <c:tx>
            <c:strRef>
              <c:f>'Pivot Tables'!$B$13</c:f>
              <c:strCache>
                <c:ptCount val="1"/>
                <c:pt idx="0">
                  <c:v>Call Count</c:v>
                </c:pt>
              </c:strCache>
            </c:strRef>
          </c:tx>
          <c:spPr>
            <a:ln w="28575" cap="rnd">
              <a:solidFill>
                <a:schemeClr val="accent1"/>
              </a:solidFill>
              <a:round/>
            </a:ln>
            <a:effectLst/>
          </c:spPr>
          <c:marker>
            <c:symbol val="circle"/>
            <c:size val="6"/>
            <c:spPr>
              <a:solidFill>
                <a:schemeClr val="tx2">
                  <a:lumMod val="20000"/>
                  <a:lumOff val="80000"/>
                </a:schemeClr>
              </a:solidFill>
              <a:ln w="9525">
                <a:solidFill>
                  <a:schemeClr val="tx1"/>
                </a:solidFill>
              </a:ln>
              <a:effectLst/>
            </c:spPr>
          </c:marke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5B58-4EF0-92A8-08093801996F}"/>
            </c:ext>
          </c:extLst>
        </c:ser>
        <c:dLbls>
          <c:showLegendKey val="0"/>
          <c:showVal val="0"/>
          <c:showCatName val="0"/>
          <c:showSerName val="0"/>
          <c:showPercent val="0"/>
          <c:showBubbleSize val="0"/>
        </c:dLbls>
        <c:marker val="1"/>
        <c:smooth val="0"/>
        <c:axId val="1313362720"/>
        <c:axId val="1103489072"/>
      </c:lineChart>
      <c:catAx>
        <c:axId val="131336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489072"/>
        <c:crosses val="autoZero"/>
        <c:auto val="1"/>
        <c:lblAlgn val="ctr"/>
        <c:lblOffset val="100"/>
        <c:noMultiLvlLbl val="0"/>
      </c:catAx>
      <c:valAx>
        <c:axId val="1103489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 - Excel Report.xlsx]Pivot Tables!Gender by City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solidFill>
                <a:latin typeface="Arial Nova Cond" panose="020B0506020202020204" pitchFamily="34" charset="0"/>
              </a:rPr>
              <a:t>Male</a:t>
            </a:r>
            <a:r>
              <a:rPr lang="en-IN" b="1" baseline="0">
                <a:latin typeface="Arial Nova Cond" panose="020B0506020202020204" pitchFamily="34" charset="0"/>
              </a:rPr>
              <a:t> vs. </a:t>
            </a:r>
            <a:r>
              <a:rPr lang="en-IN" b="1" baseline="0">
                <a:solidFill>
                  <a:schemeClr val="accent1"/>
                </a:solidFill>
                <a:latin typeface="Arial Nova Cond" panose="020B0506020202020204" pitchFamily="34" charset="0"/>
              </a:rPr>
              <a:t>Female</a:t>
            </a:r>
            <a:r>
              <a:rPr lang="en-IN" b="1" baseline="0">
                <a:latin typeface="Arial Nova Cond" panose="020B0506020202020204" pitchFamily="34" charset="0"/>
              </a:rPr>
              <a:t> Callers by City </a:t>
            </a:r>
            <a:endParaRPr lang="en-IN" b="1">
              <a:latin typeface="Arial Nova Cond" panose="020B0506020202020204" pitchFamily="34" charset="0"/>
            </a:endParaRPr>
          </a:p>
        </c:rich>
      </c:tx>
      <c:layout>
        <c:manualLayout>
          <c:xMode val="edge"/>
          <c:yMode val="edge"/>
          <c:x val="1.4429638799887293E-2"/>
          <c:y val="6.1368093955771073E-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Tables'!$B$61:$B$62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Tables'!$A$63:$A$66</c:f>
              <c:strCache>
                <c:ptCount val="3"/>
                <c:pt idx="0">
                  <c:v>Cincinnati</c:v>
                </c:pt>
                <c:pt idx="1">
                  <c:v>Cleveland</c:v>
                </c:pt>
                <c:pt idx="2">
                  <c:v>Columbus</c:v>
                </c:pt>
              </c:strCache>
            </c:strRef>
          </c:cat>
          <c:val>
            <c:numRef>
              <c:f>'Pivot Tables'!$B$63:$B$66</c:f>
              <c:numCache>
                <c:formatCode>General</c:formatCode>
                <c:ptCount val="3"/>
                <c:pt idx="0">
                  <c:v>144</c:v>
                </c:pt>
                <c:pt idx="1">
                  <c:v>326</c:v>
                </c:pt>
                <c:pt idx="2">
                  <c:v>129</c:v>
                </c:pt>
              </c:numCache>
            </c:numRef>
          </c:val>
          <c:extLst>
            <c:ext xmlns:c16="http://schemas.microsoft.com/office/drawing/2014/chart" uri="{C3380CC4-5D6E-409C-BE32-E72D297353CC}">
              <c16:uniqueId val="{00000000-E8ED-4DFF-9CE5-8A883CAB7C47}"/>
            </c:ext>
          </c:extLst>
        </c:ser>
        <c:ser>
          <c:idx val="1"/>
          <c:order val="1"/>
          <c:tx>
            <c:strRef>
              <c:f>'Pivot Tables'!$C$61:$C$62</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Tables'!$A$63:$A$66</c:f>
              <c:strCache>
                <c:ptCount val="3"/>
                <c:pt idx="0">
                  <c:v>Cincinnati</c:v>
                </c:pt>
                <c:pt idx="1">
                  <c:v>Cleveland</c:v>
                </c:pt>
                <c:pt idx="2">
                  <c:v>Columbus</c:v>
                </c:pt>
              </c:strCache>
            </c:strRef>
          </c:cat>
          <c:val>
            <c:numRef>
              <c:f>'Pivot Tables'!$C$63:$C$66</c:f>
              <c:numCache>
                <c:formatCode>General</c:formatCode>
                <c:ptCount val="3"/>
                <c:pt idx="0">
                  <c:v>132</c:v>
                </c:pt>
                <c:pt idx="1">
                  <c:v>63</c:v>
                </c:pt>
                <c:pt idx="2">
                  <c:v>206</c:v>
                </c:pt>
              </c:numCache>
            </c:numRef>
          </c:val>
          <c:extLst>
            <c:ext xmlns:c16="http://schemas.microsoft.com/office/drawing/2014/chart" uri="{C3380CC4-5D6E-409C-BE32-E72D297353CC}">
              <c16:uniqueId val="{00000001-E8ED-4DFF-9CE5-8A883CAB7C47}"/>
            </c:ext>
          </c:extLst>
        </c:ser>
        <c:dLbls>
          <c:dLblPos val="ctr"/>
          <c:showLegendKey val="0"/>
          <c:showVal val="1"/>
          <c:showCatName val="0"/>
          <c:showSerName val="0"/>
          <c:showPercent val="0"/>
          <c:showBubbleSize val="0"/>
        </c:dLbls>
        <c:gapWidth val="182"/>
        <c:overlap val="100"/>
        <c:axId val="90969312"/>
        <c:axId val="2126956527"/>
      </c:barChart>
      <c:catAx>
        <c:axId val="9096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956527"/>
        <c:crosses val="autoZero"/>
        <c:auto val="1"/>
        <c:lblAlgn val="ctr"/>
        <c:lblOffset val="100"/>
        <c:noMultiLvlLbl val="0"/>
      </c:catAx>
      <c:valAx>
        <c:axId val="2126956527"/>
        <c:scaling>
          <c:orientation val="minMax"/>
        </c:scaling>
        <c:delete val="1"/>
        <c:axPos val="l"/>
        <c:numFmt formatCode="0%" sourceLinked="1"/>
        <c:majorTickMark val="none"/>
        <c:minorTickMark val="none"/>
        <c:tickLblPos val="nextTo"/>
        <c:crossAx val="9096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Excel Tutorial for Data Analysis - Excel Report.xlsx]Pivot Tables!Rating Distribution</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Nova Cond" panose="020B0506020202020204" pitchFamily="34" charset="0"/>
              </a:rPr>
              <a:t>Calls by Satisfaction Rating</a:t>
            </a:r>
          </a:p>
        </c:rich>
      </c:tx>
      <c:layout>
        <c:manualLayout>
          <c:xMode val="edge"/>
          <c:yMode val="edge"/>
          <c:x val="4.2653218785419784E-2"/>
          <c:y val="1.227003842010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Tables'!$B$70</c:f>
              <c:strCache>
                <c:ptCount val="1"/>
                <c:pt idx="0">
                  <c:v>Total</c:v>
                </c:pt>
              </c:strCache>
            </c:strRef>
          </c:tx>
          <c:spPr>
            <a:solidFill>
              <a:schemeClr val="accent1"/>
            </a:solidFill>
            <a:ln>
              <a:noFill/>
            </a:ln>
            <a:effectLst/>
          </c:spPr>
          <c:invertIfNegative val="0"/>
          <c:cat>
            <c:strRef>
              <c:f>'Pivot Tables'!$A$71:$A$77</c:f>
              <c:strCache>
                <c:ptCount val="6"/>
                <c:pt idx="0">
                  <c:v>0</c:v>
                </c:pt>
                <c:pt idx="1">
                  <c:v>1</c:v>
                </c:pt>
                <c:pt idx="2">
                  <c:v>2</c:v>
                </c:pt>
                <c:pt idx="3">
                  <c:v>3</c:v>
                </c:pt>
                <c:pt idx="4">
                  <c:v>4</c:v>
                </c:pt>
                <c:pt idx="5">
                  <c:v>5</c:v>
                </c:pt>
              </c:strCache>
            </c:strRef>
          </c:cat>
          <c:val>
            <c:numRef>
              <c:f>'Pivot Tables'!$B$71:$B$77</c:f>
              <c:numCache>
                <c:formatCode>General</c:formatCode>
                <c:ptCount val="6"/>
                <c:pt idx="1">
                  <c:v>1</c:v>
                </c:pt>
                <c:pt idx="2">
                  <c:v>9</c:v>
                </c:pt>
                <c:pt idx="3">
                  <c:v>31</c:v>
                </c:pt>
                <c:pt idx="4">
                  <c:v>88</c:v>
                </c:pt>
                <c:pt idx="5">
                  <c:v>60</c:v>
                </c:pt>
              </c:numCache>
            </c:numRef>
          </c:val>
          <c:extLst>
            <c:ext xmlns:c16="http://schemas.microsoft.com/office/drawing/2014/chart" uri="{C3380CC4-5D6E-409C-BE32-E72D297353CC}">
              <c16:uniqueId val="{00000000-CAC8-493B-AF59-E0E929D0236C}"/>
            </c:ext>
          </c:extLst>
        </c:ser>
        <c:dLbls>
          <c:showLegendKey val="0"/>
          <c:showVal val="0"/>
          <c:showCatName val="0"/>
          <c:showSerName val="0"/>
          <c:showPercent val="0"/>
          <c:showBubbleSize val="0"/>
        </c:dLbls>
        <c:gapWidth val="182"/>
        <c:overlap val="-27"/>
        <c:axId val="110068751"/>
        <c:axId val="270957775"/>
      </c:barChart>
      <c:catAx>
        <c:axId val="11006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57775"/>
        <c:crosses val="autoZero"/>
        <c:auto val="1"/>
        <c:lblAlgn val="ctr"/>
        <c:lblOffset val="100"/>
        <c:noMultiLvlLbl val="0"/>
      </c:catAx>
      <c:valAx>
        <c:axId val="27095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3.xml"/><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chart" Target="../charts/chart2.xml"/><Relationship Id="rId2" Type="http://schemas.openxmlformats.org/officeDocument/2006/relationships/image" Target="../media/image8.svg"/><Relationship Id="rId16" Type="http://schemas.openxmlformats.org/officeDocument/2006/relationships/chart" Target="../charts/chart6.xml"/><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1.xml"/><Relationship Id="rId5" Type="http://schemas.openxmlformats.org/officeDocument/2006/relationships/image" Target="../media/image11.png"/><Relationship Id="rId15" Type="http://schemas.openxmlformats.org/officeDocument/2006/relationships/chart" Target="../charts/chart5.xml"/><Relationship Id="rId10" Type="http://schemas.openxmlformats.org/officeDocument/2006/relationships/image" Target="../media/image16.svg"/><Relationship Id="rId4" Type="http://schemas.openxmlformats.org/officeDocument/2006/relationships/image" Target="../media/image10.svg"/><Relationship Id="rId9" Type="http://schemas.openxmlformats.org/officeDocument/2006/relationships/image" Target="../media/image15.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1.png"/><Relationship Id="rId7" Type="http://schemas.openxmlformats.org/officeDocument/2006/relationships/image" Target="../media/image17.png"/><Relationship Id="rId12" Type="http://schemas.openxmlformats.org/officeDocument/2006/relationships/image" Target="../media/image10.svg"/><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4.svg"/><Relationship Id="rId11" Type="http://schemas.openxmlformats.org/officeDocument/2006/relationships/image" Target="../media/image9.png"/><Relationship Id="rId5" Type="http://schemas.openxmlformats.org/officeDocument/2006/relationships/image" Target="../media/image13.png"/><Relationship Id="rId10" Type="http://schemas.openxmlformats.org/officeDocument/2006/relationships/image" Target="../media/image16.svg"/><Relationship Id="rId4" Type="http://schemas.openxmlformats.org/officeDocument/2006/relationships/image" Target="../media/image12.sv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0</xdr:rowOff>
    </xdr:from>
    <xdr:to>
      <xdr:col>24</xdr:col>
      <xdr:colOff>0</xdr:colOff>
      <xdr:row>10</xdr:row>
      <xdr:rowOff>92926</xdr:rowOff>
    </xdr:to>
    <xdr:sp macro="" textlink="">
      <xdr:nvSpPr>
        <xdr:cNvPr id="2" name="TextBox 1">
          <a:extLst>
            <a:ext uri="{FF2B5EF4-FFF2-40B4-BE49-F238E27FC236}">
              <a16:creationId xmlns:a16="http://schemas.microsoft.com/office/drawing/2014/main" id="{AF40490F-C82E-A112-A3AE-56C20D8768C9}"/>
            </a:ext>
          </a:extLst>
        </xdr:cNvPr>
        <xdr:cNvSpPr txBox="1"/>
      </xdr:nvSpPr>
      <xdr:spPr>
        <a:xfrm>
          <a:off x="2" y="0"/>
          <a:ext cx="18250368" cy="188033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3200" b="1">
            <a:solidFill>
              <a:schemeClr val="bg1"/>
            </a:solidFill>
            <a:latin typeface="Arial Nova Cond" panose="020B0506020202020204" pitchFamily="34" charset="0"/>
          </a:endParaRPr>
        </a:p>
      </xdr:txBody>
    </xdr:sp>
    <xdr:clientData/>
  </xdr:twoCellAnchor>
  <xdr:twoCellAnchor>
    <xdr:from>
      <xdr:col>15</xdr:col>
      <xdr:colOff>6844</xdr:colOff>
      <xdr:row>6</xdr:row>
      <xdr:rowOff>146990</xdr:rowOff>
    </xdr:from>
    <xdr:to>
      <xdr:col>17</xdr:col>
      <xdr:colOff>499501</xdr:colOff>
      <xdr:row>13</xdr:row>
      <xdr:rowOff>178739</xdr:rowOff>
    </xdr:to>
    <xdr:grpSp>
      <xdr:nvGrpSpPr>
        <xdr:cNvPr id="21" name="Group 20">
          <a:extLst>
            <a:ext uri="{FF2B5EF4-FFF2-40B4-BE49-F238E27FC236}">
              <a16:creationId xmlns:a16="http://schemas.microsoft.com/office/drawing/2014/main" id="{06F9BBE5-8EB8-69DD-CFAC-7FEB49B3EA1B}"/>
            </a:ext>
          </a:extLst>
        </xdr:cNvPr>
        <xdr:cNvGrpSpPr/>
      </xdr:nvGrpSpPr>
      <xdr:grpSpPr>
        <a:xfrm>
          <a:off x="10025733" y="1219434"/>
          <a:ext cx="2458805" cy="1282935"/>
          <a:chOff x="9459796" y="1084083"/>
          <a:chExt cx="2309916" cy="1264763"/>
        </a:xfrm>
      </xdr:grpSpPr>
      <xdr:sp macro="" textlink="'Pivot Tables'!$A$4">
        <xdr:nvSpPr>
          <xdr:cNvPr id="41" name="Rectangle: Rounded Corners 40">
            <a:extLst>
              <a:ext uri="{FF2B5EF4-FFF2-40B4-BE49-F238E27FC236}">
                <a16:creationId xmlns:a16="http://schemas.microsoft.com/office/drawing/2014/main" id="{66987C2A-8D7D-4593-A597-F7012E87F21B}"/>
              </a:ext>
            </a:extLst>
          </xdr:cNvPr>
          <xdr:cNvSpPr/>
        </xdr:nvSpPr>
        <xdr:spPr>
          <a:xfrm>
            <a:off x="9459796" y="1084083"/>
            <a:ext cx="2155595" cy="1264763"/>
          </a:xfrm>
          <a:prstGeom prst="roundRect">
            <a:avLst/>
          </a:prstGeom>
          <a:effectLst>
            <a:outerShdw blurRad="50800" dist="38100" dir="2700000" algn="tl" rotWithShape="0">
              <a:prstClr val="black">
                <a:alpha val="32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Aptos"/>
            </a:endParaRPr>
          </a:p>
        </xdr:txBody>
      </xdr:sp>
      <xdr:pic>
        <xdr:nvPicPr>
          <xdr:cNvPr id="42" name="Graphic 41">
            <a:extLst>
              <a:ext uri="{FF2B5EF4-FFF2-40B4-BE49-F238E27FC236}">
                <a16:creationId xmlns:a16="http://schemas.microsoft.com/office/drawing/2014/main" id="{05C24C3D-85E0-49AC-8BEC-C59E8541C8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9540779" y="1494188"/>
            <a:ext cx="384469" cy="384468"/>
          </a:xfrm>
          <a:prstGeom prst="rect">
            <a:avLst/>
          </a:prstGeom>
        </xdr:spPr>
      </xdr:pic>
      <xdr:grpSp>
        <xdr:nvGrpSpPr>
          <xdr:cNvPr id="57" name="Group 56">
            <a:extLst>
              <a:ext uri="{FF2B5EF4-FFF2-40B4-BE49-F238E27FC236}">
                <a16:creationId xmlns:a16="http://schemas.microsoft.com/office/drawing/2014/main" id="{09A00FE3-14EF-EB5F-50CC-2B9429548F79}"/>
              </a:ext>
            </a:extLst>
          </xdr:cNvPr>
          <xdr:cNvGrpSpPr/>
        </xdr:nvGrpSpPr>
        <xdr:grpSpPr>
          <a:xfrm>
            <a:off x="9876301" y="1109218"/>
            <a:ext cx="1893411" cy="1099888"/>
            <a:chOff x="9876301" y="1132785"/>
            <a:chExt cx="1893411" cy="1099888"/>
          </a:xfrm>
        </xdr:grpSpPr>
        <xdr:sp macro="" textlink="'Pivot Tables'!$E$4">
          <xdr:nvSpPr>
            <xdr:cNvPr id="43" name="Rectangle: Rounded Corners 42">
              <a:extLst>
                <a:ext uri="{FF2B5EF4-FFF2-40B4-BE49-F238E27FC236}">
                  <a16:creationId xmlns:a16="http://schemas.microsoft.com/office/drawing/2014/main" id="{C91B3941-5D95-479D-A64D-F141F06CE709}"/>
                </a:ext>
              </a:extLst>
            </xdr:cNvPr>
            <xdr:cNvSpPr/>
          </xdr:nvSpPr>
          <xdr:spPr>
            <a:xfrm>
              <a:off x="9884452" y="1635552"/>
              <a:ext cx="832701" cy="439916"/>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F02104A8-B387-4224-840B-715C92FDC3C7}" type="TxLink">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marL="0" indent="0" algn="l"/>
                <a:t>307</a:t>
              </a:fld>
              <a:endParaRPr lang="en-IN"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s'!$A$4">
          <xdr:nvSpPr>
            <xdr:cNvPr id="44" name="Rectangle: Rounded Corners 43">
              <a:extLst>
                <a:ext uri="{FF2B5EF4-FFF2-40B4-BE49-F238E27FC236}">
                  <a16:creationId xmlns:a16="http://schemas.microsoft.com/office/drawing/2014/main" id="{615D97D6-699F-45E7-862B-9202A8BCF959}"/>
                </a:ext>
              </a:extLst>
            </xdr:cNvPr>
            <xdr:cNvSpPr/>
          </xdr:nvSpPr>
          <xdr:spPr>
            <a:xfrm>
              <a:off x="9876301" y="1132785"/>
              <a:ext cx="1893411" cy="764533"/>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i="0" u="none" strike="noStrike">
                  <a:solidFill>
                    <a:schemeClr val="tx1">
                      <a:lumMod val="75000"/>
                      <a:lumOff val="25000"/>
                    </a:schemeClr>
                  </a:solidFill>
                  <a:latin typeface="Arial Nova Cond" panose="020B0506020202020204" pitchFamily="34" charset="0"/>
                </a:rPr>
                <a:t>Happy</a:t>
              </a:r>
              <a:r>
                <a:rPr lang="en-US" sz="2000" b="1" i="0" u="none" strike="noStrike" baseline="0">
                  <a:solidFill>
                    <a:schemeClr val="tx1">
                      <a:lumMod val="75000"/>
                      <a:lumOff val="25000"/>
                    </a:schemeClr>
                  </a:solidFill>
                  <a:latin typeface="Arial Nova Cond" panose="020B0506020202020204" pitchFamily="34" charset="0"/>
                </a:rPr>
                <a:t> Callers</a:t>
              </a:r>
            </a:p>
            <a:p>
              <a:pPr algn="l"/>
              <a:r>
                <a:rPr lang="en-IN" sz="1100">
                  <a:solidFill>
                    <a:schemeClr val="tx1">
                      <a:lumMod val="65000"/>
                      <a:lumOff val="35000"/>
                    </a:schemeClr>
                  </a:solidFill>
                  <a:effectLst/>
                  <a:latin typeface="+mn-lt"/>
                  <a:ea typeface="+mn-ea"/>
                  <a:cs typeface="+mn-cs"/>
                </a:rPr>
                <a:t>Calls Rated 5★</a:t>
              </a:r>
              <a:endParaRPr lang="en-US" sz="2000" b="0" i="0" u="none" strike="noStrike">
                <a:solidFill>
                  <a:schemeClr val="tx1">
                    <a:lumMod val="65000"/>
                    <a:lumOff val="35000"/>
                  </a:schemeClr>
                </a:solidFill>
                <a:latin typeface="Arial Nova Cond" panose="020B0506020202020204" pitchFamily="34" charset="0"/>
              </a:endParaRPr>
            </a:p>
            <a:p>
              <a:pPr algn="l"/>
              <a:endParaRPr lang="en-IN" sz="1050"/>
            </a:p>
          </xdr:txBody>
        </xdr:sp>
        <xdr:sp macro="" textlink="'Pivot Tables'!$E$9">
          <xdr:nvSpPr>
            <xdr:cNvPr id="45" name="Rectangle: Rounded Corners 44">
              <a:extLst>
                <a:ext uri="{FF2B5EF4-FFF2-40B4-BE49-F238E27FC236}">
                  <a16:creationId xmlns:a16="http://schemas.microsoft.com/office/drawing/2014/main" id="{5379A8D8-E275-4177-AC24-340FD45FBA4A}"/>
                </a:ext>
              </a:extLst>
            </xdr:cNvPr>
            <xdr:cNvSpPr/>
          </xdr:nvSpPr>
          <xdr:spPr>
            <a:xfrm>
              <a:off x="10769563" y="1970292"/>
              <a:ext cx="479197" cy="262381"/>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C1997CC-619F-4A7E-B796-857B8D357478}" type="TxLink">
                <a:rPr lang="en-US" sz="1100" b="0" i="0" u="none" strike="noStrike">
                  <a:solidFill>
                    <a:srgbClr val="000000"/>
                  </a:solidFill>
                  <a:latin typeface="Aptos"/>
                </a:rPr>
                <a:pPr algn="l"/>
                <a:t>60</a:t>
              </a:fld>
              <a:endParaRPr lang="en-IN" sz="105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5" name="Rectangle: Rounded Corners 4">
            <a:extLst>
              <a:ext uri="{FF2B5EF4-FFF2-40B4-BE49-F238E27FC236}">
                <a16:creationId xmlns:a16="http://schemas.microsoft.com/office/drawing/2014/main" id="{47319432-D8EE-4EC0-8417-DC7FDE30DD46}"/>
              </a:ext>
            </a:extLst>
          </xdr:cNvPr>
          <xdr:cNvSpPr/>
        </xdr:nvSpPr>
        <xdr:spPr>
          <a:xfrm>
            <a:off x="9916169" y="1926207"/>
            <a:ext cx="1221272" cy="26238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dk1"/>
                </a:solidFill>
                <a:effectLst/>
                <a:latin typeface="+mn-lt"/>
                <a:ea typeface="+mn-ea"/>
                <a:cs typeface="+mn-cs"/>
              </a:rPr>
              <a:t>Rep. 5★ Calls: </a:t>
            </a:r>
            <a:endParaRPr lang="en-IN"/>
          </a:p>
        </xdr:txBody>
      </xdr:sp>
    </xdr:grpSp>
    <xdr:clientData/>
  </xdr:twoCellAnchor>
  <xdr:twoCellAnchor>
    <xdr:from>
      <xdr:col>11</xdr:col>
      <xdr:colOff>199881</xdr:colOff>
      <xdr:row>6</xdr:row>
      <xdr:rowOff>165923</xdr:rowOff>
    </xdr:from>
    <xdr:to>
      <xdr:col>14</xdr:col>
      <xdr:colOff>410044</xdr:colOff>
      <xdr:row>13</xdr:row>
      <xdr:rowOff>169332</xdr:rowOff>
    </xdr:to>
    <xdr:grpSp>
      <xdr:nvGrpSpPr>
        <xdr:cNvPr id="12" name="Group 11">
          <a:extLst>
            <a:ext uri="{FF2B5EF4-FFF2-40B4-BE49-F238E27FC236}">
              <a16:creationId xmlns:a16="http://schemas.microsoft.com/office/drawing/2014/main" id="{DAE30916-8C15-DAAB-E626-27073CDAE8C5}"/>
            </a:ext>
          </a:extLst>
        </xdr:cNvPr>
        <xdr:cNvGrpSpPr/>
      </xdr:nvGrpSpPr>
      <xdr:grpSpPr>
        <a:xfrm>
          <a:off x="7547066" y="1238367"/>
          <a:ext cx="2213941" cy="1254595"/>
          <a:chOff x="6647837" y="1289756"/>
          <a:chExt cx="2038962" cy="1211603"/>
        </a:xfrm>
      </xdr:grpSpPr>
      <xdr:sp macro="" textlink="'Pivot Tables'!$A$4">
        <xdr:nvSpPr>
          <xdr:cNvPr id="36" name="Rectangle: Rounded Corners 35">
            <a:extLst>
              <a:ext uri="{FF2B5EF4-FFF2-40B4-BE49-F238E27FC236}">
                <a16:creationId xmlns:a16="http://schemas.microsoft.com/office/drawing/2014/main" id="{55943596-5364-4291-AD33-51AC7AA66801}"/>
              </a:ext>
            </a:extLst>
          </xdr:cNvPr>
          <xdr:cNvSpPr/>
        </xdr:nvSpPr>
        <xdr:spPr>
          <a:xfrm>
            <a:off x="6647837" y="1289756"/>
            <a:ext cx="2038962" cy="1211603"/>
          </a:xfrm>
          <a:prstGeom prst="roundRect">
            <a:avLst/>
          </a:prstGeom>
          <a:effectLst>
            <a:outerShdw blurRad="50800" dist="38100" dir="2700000" algn="tl" rotWithShape="0">
              <a:prstClr val="black">
                <a:alpha val="32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Aptos"/>
            </a:endParaRPr>
          </a:p>
        </xdr:txBody>
      </xdr:sp>
      <xdr:grpSp>
        <xdr:nvGrpSpPr>
          <xdr:cNvPr id="20" name="Group 19">
            <a:extLst>
              <a:ext uri="{FF2B5EF4-FFF2-40B4-BE49-F238E27FC236}">
                <a16:creationId xmlns:a16="http://schemas.microsoft.com/office/drawing/2014/main" id="{6F0E4DA3-A499-8374-99E8-A37042796E3E}"/>
              </a:ext>
            </a:extLst>
          </xdr:cNvPr>
          <xdr:cNvGrpSpPr/>
        </xdr:nvGrpSpPr>
        <xdr:grpSpPr>
          <a:xfrm>
            <a:off x="6794363" y="1318757"/>
            <a:ext cx="1870768" cy="1081413"/>
            <a:chOff x="7327769" y="1113933"/>
            <a:chExt cx="1973344" cy="1132284"/>
          </a:xfrm>
        </xdr:grpSpPr>
        <xdr:grpSp>
          <xdr:nvGrpSpPr>
            <xdr:cNvPr id="52" name="Group 51">
              <a:extLst>
                <a:ext uri="{FF2B5EF4-FFF2-40B4-BE49-F238E27FC236}">
                  <a16:creationId xmlns:a16="http://schemas.microsoft.com/office/drawing/2014/main" id="{5AF5DE69-89AE-76CC-00D8-C6305D65E189}"/>
                </a:ext>
              </a:extLst>
            </xdr:cNvPr>
            <xdr:cNvGrpSpPr/>
          </xdr:nvGrpSpPr>
          <xdr:grpSpPr>
            <a:xfrm>
              <a:off x="7753311" y="1113933"/>
              <a:ext cx="1547802" cy="1107624"/>
              <a:chOff x="7863290" y="1082510"/>
              <a:chExt cx="1547802" cy="1107624"/>
            </a:xfrm>
          </xdr:grpSpPr>
          <xdr:sp macro="" textlink="'Pivot Tables'!$D$4">
            <xdr:nvSpPr>
              <xdr:cNvPr id="38" name="Rectangle: Rounded Corners 37">
                <a:extLst>
                  <a:ext uri="{FF2B5EF4-FFF2-40B4-BE49-F238E27FC236}">
                    <a16:creationId xmlns:a16="http://schemas.microsoft.com/office/drawing/2014/main" id="{825F9053-0767-4185-9312-A714EA154544}"/>
                  </a:ext>
                </a:extLst>
              </xdr:cNvPr>
              <xdr:cNvSpPr/>
            </xdr:nvSpPr>
            <xdr:spPr>
              <a:xfrm>
                <a:off x="7863290" y="1585277"/>
                <a:ext cx="832701" cy="439916"/>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182CB431-3330-4381-B4CC-FE1D608D36C4}" type="TxLink">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marL="0" indent="0" algn="l"/>
                  <a:t>3.9</a:t>
                </a:fld>
                <a:endParaRPr lang="en-IN"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s'!$A$4">
            <xdr:nvSpPr>
              <xdr:cNvPr id="39" name="Rectangle: Rounded Corners 38">
                <a:extLst>
                  <a:ext uri="{FF2B5EF4-FFF2-40B4-BE49-F238E27FC236}">
                    <a16:creationId xmlns:a16="http://schemas.microsoft.com/office/drawing/2014/main" id="{E994235B-29BA-427B-B831-6D2CD5EB4630}"/>
                  </a:ext>
                </a:extLst>
              </xdr:cNvPr>
              <xdr:cNvSpPr/>
            </xdr:nvSpPr>
            <xdr:spPr>
              <a:xfrm>
                <a:off x="7871146" y="1082510"/>
                <a:ext cx="1539946" cy="701700"/>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i="0" u="none" strike="noStrike">
                    <a:solidFill>
                      <a:schemeClr val="tx1">
                        <a:lumMod val="75000"/>
                        <a:lumOff val="25000"/>
                      </a:schemeClr>
                    </a:solidFill>
                    <a:latin typeface="Arial Nova Cond" panose="020B0506020202020204" pitchFamily="34" charset="0"/>
                  </a:rPr>
                  <a:t>Avg.</a:t>
                </a:r>
                <a:r>
                  <a:rPr lang="en-US" sz="2000" b="1" i="0" u="none" strike="noStrike" baseline="0">
                    <a:solidFill>
                      <a:schemeClr val="tx1">
                        <a:lumMod val="75000"/>
                        <a:lumOff val="25000"/>
                      </a:schemeClr>
                    </a:solidFill>
                    <a:latin typeface="Arial Nova Cond" panose="020B0506020202020204" pitchFamily="34" charset="0"/>
                  </a:rPr>
                  <a:t> Rating</a:t>
                </a:r>
                <a:r>
                  <a:rPr lang="en-US" sz="2000" b="0" i="0" u="none" strike="noStrike">
                    <a:solidFill>
                      <a:schemeClr val="tx1">
                        <a:lumMod val="75000"/>
                        <a:lumOff val="25000"/>
                      </a:schemeClr>
                    </a:solidFill>
                    <a:latin typeface="Arial Nova Cond" panose="020B0506020202020204" pitchFamily="34" charset="0"/>
                  </a:rPr>
                  <a:t> </a:t>
                </a:r>
              </a:p>
              <a:p>
                <a:pPr algn="l"/>
                <a:r>
                  <a:rPr lang="en-IN" sz="1050">
                    <a:solidFill>
                      <a:schemeClr val="tx1">
                        <a:lumMod val="65000"/>
                        <a:lumOff val="35000"/>
                      </a:schemeClr>
                    </a:solidFill>
                  </a:rPr>
                  <a:t>Average Satisfaction</a:t>
                </a:r>
              </a:p>
            </xdr:txBody>
          </xdr:sp>
          <xdr:sp macro="" textlink="'Pivot Tables'!$D$9">
            <xdr:nvSpPr>
              <xdr:cNvPr id="40" name="Rectangle: Rounded Corners 39">
                <a:extLst>
                  <a:ext uri="{FF2B5EF4-FFF2-40B4-BE49-F238E27FC236}">
                    <a16:creationId xmlns:a16="http://schemas.microsoft.com/office/drawing/2014/main" id="{6EB288E0-152A-4A0D-9BA4-1E3377BFCF56}"/>
                  </a:ext>
                </a:extLst>
              </xdr:cNvPr>
              <xdr:cNvSpPr/>
            </xdr:nvSpPr>
            <xdr:spPr>
              <a:xfrm>
                <a:off x="8633459" y="1927752"/>
                <a:ext cx="455772" cy="26238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2E06667-BC8C-478E-AEE9-8035A787E2F3}" type="TxLink">
                  <a:rPr lang="en-US" sz="1100" b="0" i="0" u="none" strike="noStrike">
                    <a:solidFill>
                      <a:srgbClr val="000000"/>
                    </a:solidFill>
                    <a:latin typeface="Aptos"/>
                  </a:rPr>
                  <a:pPr algn="l"/>
                  <a:t>3.9</a:t>
                </a:fld>
                <a:endParaRPr lang="en-IN" sz="105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58" name="Graphic 57">
              <a:extLst>
                <a:ext uri="{FF2B5EF4-FFF2-40B4-BE49-F238E27FC236}">
                  <a16:creationId xmlns:a16="http://schemas.microsoft.com/office/drawing/2014/main" id="{52A888B3-670A-4609-A32C-6278475C30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327769" y="1531856"/>
              <a:ext cx="384469" cy="384469"/>
            </a:xfrm>
            <a:prstGeom prst="rect">
              <a:avLst/>
            </a:prstGeom>
          </xdr:spPr>
        </xdr:pic>
        <xdr:sp macro="" textlink="">
          <xdr:nvSpPr>
            <xdr:cNvPr id="6" name="Rectangle: Rounded Corners 5">
              <a:extLst>
                <a:ext uri="{FF2B5EF4-FFF2-40B4-BE49-F238E27FC236}">
                  <a16:creationId xmlns:a16="http://schemas.microsoft.com/office/drawing/2014/main" id="{AFA31952-9003-4986-89A3-0DDF34458688}"/>
                </a:ext>
              </a:extLst>
            </xdr:cNvPr>
            <xdr:cNvSpPr/>
          </xdr:nvSpPr>
          <xdr:spPr>
            <a:xfrm>
              <a:off x="7784969" y="1954490"/>
              <a:ext cx="1013215" cy="291727"/>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a:t>Rep. Rating: </a:t>
              </a:r>
            </a:p>
          </xdr:txBody>
        </xdr:sp>
      </xdr:grpSp>
    </xdr:grpSp>
    <xdr:clientData/>
  </xdr:twoCellAnchor>
  <xdr:twoCellAnchor>
    <xdr:from>
      <xdr:col>7</xdr:col>
      <xdr:colOff>406623</xdr:colOff>
      <xdr:row>7</xdr:row>
      <xdr:rowOff>3881</xdr:rowOff>
    </xdr:from>
    <xdr:to>
      <xdr:col>10</xdr:col>
      <xdr:colOff>656022</xdr:colOff>
      <xdr:row>14</xdr:row>
      <xdr:rowOff>0</xdr:rowOff>
    </xdr:to>
    <xdr:grpSp>
      <xdr:nvGrpSpPr>
        <xdr:cNvPr id="17" name="Group 16">
          <a:extLst>
            <a:ext uri="{FF2B5EF4-FFF2-40B4-BE49-F238E27FC236}">
              <a16:creationId xmlns:a16="http://schemas.microsoft.com/office/drawing/2014/main" id="{72746A47-8C6C-94F0-C48E-FBBBE6A96910}"/>
            </a:ext>
          </a:extLst>
        </xdr:cNvPr>
        <xdr:cNvGrpSpPr/>
      </xdr:nvGrpSpPr>
      <xdr:grpSpPr>
        <a:xfrm>
          <a:off x="5082104" y="1255066"/>
          <a:ext cx="2253177" cy="1247304"/>
          <a:chOff x="4873658" y="1084083"/>
          <a:chExt cx="2208020" cy="1264763"/>
        </a:xfrm>
      </xdr:grpSpPr>
      <xdr:sp macro="" textlink="'Pivot Tables'!$A$4">
        <xdr:nvSpPr>
          <xdr:cNvPr id="31" name="Rectangle: Rounded Corners 30">
            <a:extLst>
              <a:ext uri="{FF2B5EF4-FFF2-40B4-BE49-F238E27FC236}">
                <a16:creationId xmlns:a16="http://schemas.microsoft.com/office/drawing/2014/main" id="{D4DFD3B2-EC5D-410D-81D0-FF0835FBEE7B}"/>
              </a:ext>
            </a:extLst>
          </xdr:cNvPr>
          <xdr:cNvSpPr/>
        </xdr:nvSpPr>
        <xdr:spPr>
          <a:xfrm>
            <a:off x="4873658" y="1084083"/>
            <a:ext cx="2155596" cy="1264763"/>
          </a:xfrm>
          <a:prstGeom prst="roundRect">
            <a:avLst/>
          </a:prstGeom>
          <a:effectLst>
            <a:outerShdw blurRad="50800" dist="38100" dir="2700000" algn="tl" rotWithShape="0">
              <a:prstClr val="black">
                <a:alpha val="32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Aptos"/>
            </a:endParaRPr>
          </a:p>
        </xdr:txBody>
      </xdr:sp>
      <xdr:pic>
        <xdr:nvPicPr>
          <xdr:cNvPr id="32" name="Graphic 31">
            <a:extLst>
              <a:ext uri="{FF2B5EF4-FFF2-40B4-BE49-F238E27FC236}">
                <a16:creationId xmlns:a16="http://schemas.microsoft.com/office/drawing/2014/main" id="{689B9274-7B8F-46ED-99B3-3EA7E93FCC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018224" y="1519286"/>
            <a:ext cx="384469" cy="384469"/>
          </a:xfrm>
          <a:prstGeom prst="rect">
            <a:avLst/>
          </a:prstGeom>
        </xdr:spPr>
      </xdr:pic>
      <xdr:grpSp>
        <xdr:nvGrpSpPr>
          <xdr:cNvPr id="49" name="Group 48">
            <a:extLst>
              <a:ext uri="{FF2B5EF4-FFF2-40B4-BE49-F238E27FC236}">
                <a16:creationId xmlns:a16="http://schemas.microsoft.com/office/drawing/2014/main" id="{3AAA5629-8C50-2D45-26C2-397ADA3AF5E8}"/>
              </a:ext>
            </a:extLst>
          </xdr:cNvPr>
          <xdr:cNvGrpSpPr/>
        </xdr:nvGrpSpPr>
        <xdr:grpSpPr>
          <a:xfrm>
            <a:off x="5448457" y="1110791"/>
            <a:ext cx="1633221" cy="1134738"/>
            <a:chOff x="5566292" y="1095079"/>
            <a:chExt cx="1633221" cy="1134738"/>
          </a:xfrm>
        </xdr:grpSpPr>
        <xdr:sp macro="" textlink="'Pivot Tables'!$C$4">
          <xdr:nvSpPr>
            <xdr:cNvPr id="33" name="Rectangle: Rounded Corners 32">
              <a:extLst>
                <a:ext uri="{FF2B5EF4-FFF2-40B4-BE49-F238E27FC236}">
                  <a16:creationId xmlns:a16="http://schemas.microsoft.com/office/drawing/2014/main" id="{23FAD494-59CF-4F4D-94E9-65B9A6B281CD}"/>
                </a:ext>
              </a:extLst>
            </xdr:cNvPr>
            <xdr:cNvSpPr/>
          </xdr:nvSpPr>
          <xdr:spPr>
            <a:xfrm>
              <a:off x="5566292" y="1597846"/>
              <a:ext cx="1633221" cy="439916"/>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FAF22D62-259F-4A5C-9F0C-20D62F97B36F}" type="TxLink">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marL="0" indent="0" algn="l"/>
                <a:t>89,850</a:t>
              </a:fld>
              <a:r>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t> min</a:t>
              </a:r>
              <a:endParaRPr lang="en-IN"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s'!$A$4">
          <xdr:nvSpPr>
            <xdr:cNvPr id="34" name="Rectangle: Rounded Corners 33">
              <a:extLst>
                <a:ext uri="{FF2B5EF4-FFF2-40B4-BE49-F238E27FC236}">
                  <a16:creationId xmlns:a16="http://schemas.microsoft.com/office/drawing/2014/main" id="{F8231DF1-8414-4B98-8C6E-81DACA1FCE1C}"/>
                </a:ext>
              </a:extLst>
            </xdr:cNvPr>
            <xdr:cNvSpPr/>
          </xdr:nvSpPr>
          <xdr:spPr>
            <a:xfrm>
              <a:off x="5574148" y="1095079"/>
              <a:ext cx="1469009" cy="733808"/>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i="0" u="none" strike="noStrike">
                  <a:solidFill>
                    <a:schemeClr val="tx1">
                      <a:lumMod val="75000"/>
                      <a:lumOff val="25000"/>
                    </a:schemeClr>
                  </a:solidFill>
                  <a:latin typeface="Arial Nova Cond" panose="020B0506020202020204" pitchFamily="34" charset="0"/>
                </a:rPr>
                <a:t>Duration</a:t>
              </a:r>
              <a:r>
                <a:rPr lang="en-US" sz="2000" b="0" i="0" u="none" strike="noStrike">
                  <a:solidFill>
                    <a:schemeClr val="tx1">
                      <a:lumMod val="75000"/>
                      <a:lumOff val="25000"/>
                    </a:schemeClr>
                  </a:solidFill>
                  <a:latin typeface="Arial Nova Cond" panose="020B0506020202020204" pitchFamily="34" charset="0"/>
                </a:rPr>
                <a:t> </a:t>
              </a:r>
            </a:p>
            <a:p>
              <a:pPr algn="l"/>
              <a:r>
                <a:rPr lang="en-IN" sz="1050">
                  <a:solidFill>
                    <a:schemeClr val="tx1">
                      <a:lumMod val="65000"/>
                      <a:lumOff val="35000"/>
                    </a:schemeClr>
                  </a:solidFill>
                </a:rPr>
                <a:t>Total Call Duration</a:t>
              </a:r>
            </a:p>
          </xdr:txBody>
        </xdr:sp>
        <xdr:sp macro="" textlink="'Pivot Tables'!$C$9">
          <xdr:nvSpPr>
            <xdr:cNvPr id="35" name="Rectangle: Rounded Corners 34">
              <a:extLst>
                <a:ext uri="{FF2B5EF4-FFF2-40B4-BE49-F238E27FC236}">
                  <a16:creationId xmlns:a16="http://schemas.microsoft.com/office/drawing/2014/main" id="{502002AA-E673-4F79-9178-3F56E9AFC720}"/>
                </a:ext>
              </a:extLst>
            </xdr:cNvPr>
            <xdr:cNvSpPr/>
          </xdr:nvSpPr>
          <xdr:spPr>
            <a:xfrm>
              <a:off x="6449366" y="1943492"/>
              <a:ext cx="725562" cy="286325"/>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4B8956D-000E-41C6-B6DC-1245E0FD4388}" type="TxLink">
                <a:rPr lang="en-US" sz="1100" b="0" i="0" u="none" strike="noStrike">
                  <a:solidFill>
                    <a:srgbClr val="000000"/>
                  </a:solidFill>
                  <a:latin typeface="Aptos"/>
                </a:rPr>
                <a:pPr algn="l"/>
                <a:t>16,834</a:t>
              </a:fld>
              <a:r>
                <a:rPr lang="en-US" sz="1100" b="0" i="0" u="none" strike="noStrike">
                  <a:solidFill>
                    <a:srgbClr val="000000"/>
                  </a:solidFill>
                  <a:latin typeface="Aptos"/>
                </a:rPr>
                <a:t> </a:t>
              </a:r>
              <a:endParaRPr lang="en-IN" sz="105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5" name="Rectangle: Rounded Corners 14">
            <a:extLst>
              <a:ext uri="{FF2B5EF4-FFF2-40B4-BE49-F238E27FC236}">
                <a16:creationId xmlns:a16="http://schemas.microsoft.com/office/drawing/2014/main" id="{458B62EC-EBC6-40E6-81D7-203337E7E549}"/>
              </a:ext>
            </a:extLst>
          </xdr:cNvPr>
          <xdr:cNvSpPr/>
        </xdr:nvSpPr>
        <xdr:spPr>
          <a:xfrm>
            <a:off x="5467547" y="1959205"/>
            <a:ext cx="1159260" cy="26238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dk1"/>
                </a:solidFill>
                <a:effectLst/>
                <a:latin typeface="+mn-lt"/>
                <a:ea typeface="+mn-ea"/>
                <a:cs typeface="+mn-cs"/>
              </a:rPr>
              <a:t>Rep. Duration:</a:t>
            </a:r>
            <a:r>
              <a:rPr lang="en-IN" sz="1100" baseline="0">
                <a:solidFill>
                  <a:schemeClr val="dk1"/>
                </a:solidFill>
                <a:effectLst/>
                <a:latin typeface="+mn-lt"/>
                <a:ea typeface="+mn-ea"/>
                <a:cs typeface="+mn-cs"/>
              </a:rPr>
              <a:t> </a:t>
            </a:r>
            <a:endParaRPr lang="en-IN"/>
          </a:p>
        </xdr:txBody>
      </xdr:sp>
    </xdr:grpSp>
    <xdr:clientData/>
  </xdr:twoCellAnchor>
  <xdr:twoCellAnchor>
    <xdr:from>
      <xdr:col>4</xdr:col>
      <xdr:colOff>27342</xdr:colOff>
      <xdr:row>7</xdr:row>
      <xdr:rowOff>8486</xdr:rowOff>
    </xdr:from>
    <xdr:to>
      <xdr:col>7</xdr:col>
      <xdr:colOff>277166</xdr:colOff>
      <xdr:row>14</xdr:row>
      <xdr:rowOff>0</xdr:rowOff>
    </xdr:to>
    <xdr:grpSp>
      <xdr:nvGrpSpPr>
        <xdr:cNvPr id="23" name="Group 22">
          <a:extLst>
            <a:ext uri="{FF2B5EF4-FFF2-40B4-BE49-F238E27FC236}">
              <a16:creationId xmlns:a16="http://schemas.microsoft.com/office/drawing/2014/main" id="{91D5126B-D57B-6899-B837-04E00F3E91EF}"/>
            </a:ext>
          </a:extLst>
        </xdr:cNvPr>
        <xdr:cNvGrpSpPr/>
      </xdr:nvGrpSpPr>
      <xdr:grpSpPr>
        <a:xfrm>
          <a:off x="2699046" y="1259671"/>
          <a:ext cx="2253601" cy="1242699"/>
          <a:chOff x="2584515" y="1084082"/>
          <a:chExt cx="2279843" cy="1264763"/>
        </a:xfrm>
      </xdr:grpSpPr>
      <xdr:sp macro="" textlink="'Pivot Tables'!$A$4">
        <xdr:nvSpPr>
          <xdr:cNvPr id="24" name="Rectangle: Rounded Corners 23">
            <a:extLst>
              <a:ext uri="{FF2B5EF4-FFF2-40B4-BE49-F238E27FC236}">
                <a16:creationId xmlns:a16="http://schemas.microsoft.com/office/drawing/2014/main" id="{DEEF7E3E-DFB0-7F0A-BCA1-02DA218BA35B}"/>
              </a:ext>
            </a:extLst>
          </xdr:cNvPr>
          <xdr:cNvSpPr/>
        </xdr:nvSpPr>
        <xdr:spPr>
          <a:xfrm>
            <a:off x="2584515" y="1084082"/>
            <a:ext cx="2155597" cy="1264763"/>
          </a:xfrm>
          <a:prstGeom prst="roundRect">
            <a:avLst/>
          </a:prstGeom>
          <a:effectLst>
            <a:outerShdw blurRad="50800" dist="38100" dir="2700000" algn="tl" rotWithShape="0">
              <a:prstClr val="black">
                <a:alpha val="32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Aptos"/>
            </a:endParaRPr>
          </a:p>
        </xdr:txBody>
      </xdr:sp>
      <xdr:pic>
        <xdr:nvPicPr>
          <xdr:cNvPr id="25" name="Graphic 24">
            <a:extLst>
              <a:ext uri="{FF2B5EF4-FFF2-40B4-BE49-F238E27FC236}">
                <a16:creationId xmlns:a16="http://schemas.microsoft.com/office/drawing/2014/main" id="{742B9084-3C33-270C-EEDB-1133AE03C93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721225" y="1508287"/>
            <a:ext cx="384469" cy="384469"/>
          </a:xfrm>
          <a:prstGeom prst="rect">
            <a:avLst/>
          </a:prstGeom>
        </xdr:spPr>
      </xdr:pic>
      <xdr:grpSp>
        <xdr:nvGrpSpPr>
          <xdr:cNvPr id="26" name="Group 25">
            <a:extLst>
              <a:ext uri="{FF2B5EF4-FFF2-40B4-BE49-F238E27FC236}">
                <a16:creationId xmlns:a16="http://schemas.microsoft.com/office/drawing/2014/main" id="{2625721F-0511-EA75-BA88-3ADF99763F87}"/>
              </a:ext>
            </a:extLst>
          </xdr:cNvPr>
          <xdr:cNvGrpSpPr/>
        </xdr:nvGrpSpPr>
        <xdr:grpSpPr>
          <a:xfrm>
            <a:off x="3112180" y="1107648"/>
            <a:ext cx="1752178" cy="1115461"/>
            <a:chOff x="3277149" y="1084081"/>
            <a:chExt cx="1752178" cy="1115461"/>
          </a:xfrm>
        </xdr:grpSpPr>
        <xdr:sp macro="" textlink="'Pivot Tables'!$B$4">
          <xdr:nvSpPr>
            <xdr:cNvPr id="47" name="Rectangle: Rounded Corners 46">
              <a:extLst>
                <a:ext uri="{FF2B5EF4-FFF2-40B4-BE49-F238E27FC236}">
                  <a16:creationId xmlns:a16="http://schemas.microsoft.com/office/drawing/2014/main" id="{61DAE37E-D46E-F2DA-5821-6FF0F0423C9A}"/>
                </a:ext>
              </a:extLst>
            </xdr:cNvPr>
            <xdr:cNvSpPr/>
          </xdr:nvSpPr>
          <xdr:spPr>
            <a:xfrm>
              <a:off x="3277149" y="1586848"/>
              <a:ext cx="1192694" cy="439916"/>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B51F1DD5-5ADF-4307-B1E1-4A495085F08B}" type="TxLink">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marL="0" indent="0" algn="l"/>
                <a:t>₹ 96,623</a:t>
              </a:fld>
              <a:endParaRPr lang="en-IN"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s'!$A$4">
          <xdr:nvSpPr>
            <xdr:cNvPr id="50" name="Rectangle: Rounded Corners 49">
              <a:extLst>
                <a:ext uri="{FF2B5EF4-FFF2-40B4-BE49-F238E27FC236}">
                  <a16:creationId xmlns:a16="http://schemas.microsoft.com/office/drawing/2014/main" id="{FB4ACEBF-1497-2C2E-4DEB-465CA391325C}"/>
                </a:ext>
              </a:extLst>
            </xdr:cNvPr>
            <xdr:cNvSpPr/>
          </xdr:nvSpPr>
          <xdr:spPr>
            <a:xfrm>
              <a:off x="3285005" y="1084081"/>
              <a:ext cx="1744322" cy="731830"/>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i="0" u="none" strike="noStrike">
                  <a:solidFill>
                    <a:schemeClr val="tx1">
                      <a:lumMod val="75000"/>
                      <a:lumOff val="25000"/>
                    </a:schemeClr>
                  </a:solidFill>
                  <a:latin typeface="Arial Nova Cond" panose="020B0506020202020204" pitchFamily="34" charset="0"/>
                </a:rPr>
                <a:t>Amount</a:t>
              </a:r>
              <a:r>
                <a:rPr lang="en-US" sz="2000" b="0" i="0" u="none" strike="noStrike">
                  <a:solidFill>
                    <a:schemeClr val="tx1">
                      <a:lumMod val="75000"/>
                      <a:lumOff val="25000"/>
                    </a:schemeClr>
                  </a:solidFill>
                  <a:latin typeface="Arial Nova Cond" panose="020B0506020202020204" pitchFamily="34" charset="0"/>
                </a:rPr>
                <a:t> </a:t>
              </a:r>
            </a:p>
            <a:p>
              <a:pPr algn="l"/>
              <a:r>
                <a:rPr lang="en-IN" sz="1050">
                  <a:solidFill>
                    <a:schemeClr val="tx1">
                      <a:lumMod val="65000"/>
                      <a:lumOff val="35000"/>
                    </a:schemeClr>
                  </a:solidFill>
                </a:rPr>
                <a:t>Total Purchase Amount</a:t>
              </a:r>
            </a:p>
          </xdr:txBody>
        </xdr:sp>
        <xdr:sp macro="" textlink="'Pivot Tables'!$B$9">
          <xdr:nvSpPr>
            <xdr:cNvPr id="51" name="Rectangle: Rounded Corners 50">
              <a:extLst>
                <a:ext uri="{FF2B5EF4-FFF2-40B4-BE49-F238E27FC236}">
                  <a16:creationId xmlns:a16="http://schemas.microsoft.com/office/drawing/2014/main" id="{58C9FB2B-4EA9-1566-0223-590A1724C2DF}"/>
                </a:ext>
              </a:extLst>
            </xdr:cNvPr>
            <xdr:cNvSpPr/>
          </xdr:nvSpPr>
          <xdr:spPr>
            <a:xfrm>
              <a:off x="4152352" y="1937160"/>
              <a:ext cx="777712" cy="26238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71CD09A1-8B51-4BB3-8FCC-EB959E3D2364}" type="TxLink">
                <a:rPr lang="en-US" sz="1100" b="0" i="0" u="none" strike="noStrike">
                  <a:solidFill>
                    <a:srgbClr val="000000"/>
                  </a:solidFill>
                  <a:latin typeface="Aptos"/>
                </a:rPr>
                <a:pPr marL="0" indent="0" algn="l"/>
                <a:t>₹ 18,415</a:t>
              </a:fld>
              <a:endParaRPr lang="en-IN" sz="1100">
                <a:solidFill>
                  <a:schemeClr val="dk1"/>
                </a:solidFill>
                <a:effectLst/>
                <a:latin typeface="+mn-lt"/>
                <a:ea typeface="+mn-ea"/>
                <a:cs typeface="+mn-cs"/>
              </a:endParaRPr>
            </a:p>
          </xdr:txBody>
        </xdr:sp>
      </xdr:grpSp>
      <xdr:sp macro="" textlink="">
        <xdr:nvSpPr>
          <xdr:cNvPr id="27" name="Rectangle: Rounded Corners 26">
            <a:extLst>
              <a:ext uri="{FF2B5EF4-FFF2-40B4-BE49-F238E27FC236}">
                <a16:creationId xmlns:a16="http://schemas.microsoft.com/office/drawing/2014/main" id="{2AFA7DD3-A1D2-44CB-95FC-4704BCD273B1}"/>
              </a:ext>
            </a:extLst>
          </xdr:cNvPr>
          <xdr:cNvSpPr/>
        </xdr:nvSpPr>
        <xdr:spPr>
          <a:xfrm>
            <a:off x="3118700" y="1956061"/>
            <a:ext cx="1130225" cy="26238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100">
                <a:solidFill>
                  <a:schemeClr val="dk1"/>
                </a:solidFill>
                <a:effectLst/>
                <a:latin typeface="+mn-lt"/>
                <a:ea typeface="+mn-ea"/>
                <a:cs typeface="+mn-cs"/>
              </a:rPr>
              <a:t>Rep. Amount: </a:t>
            </a:r>
          </a:p>
        </xdr:txBody>
      </xdr:sp>
    </xdr:grpSp>
    <xdr:clientData/>
  </xdr:twoCellAnchor>
  <xdr:twoCellAnchor>
    <xdr:from>
      <xdr:col>0</xdr:col>
      <xdr:colOff>271097</xdr:colOff>
      <xdr:row>7</xdr:row>
      <xdr:rowOff>34923</xdr:rowOff>
    </xdr:from>
    <xdr:to>
      <xdr:col>3</xdr:col>
      <xdr:colOff>467312</xdr:colOff>
      <xdr:row>13</xdr:row>
      <xdr:rowOff>169333</xdr:rowOff>
    </xdr:to>
    <xdr:grpSp>
      <xdr:nvGrpSpPr>
        <xdr:cNvPr id="67" name="Group 66">
          <a:extLst>
            <a:ext uri="{FF2B5EF4-FFF2-40B4-BE49-F238E27FC236}">
              <a16:creationId xmlns:a16="http://schemas.microsoft.com/office/drawing/2014/main" id="{515ADAC3-DCE0-D838-4D75-93DDAF708F50}"/>
            </a:ext>
          </a:extLst>
        </xdr:cNvPr>
        <xdr:cNvGrpSpPr/>
      </xdr:nvGrpSpPr>
      <xdr:grpSpPr>
        <a:xfrm>
          <a:off x="271097" y="1286108"/>
          <a:ext cx="2199993" cy="1206855"/>
          <a:chOff x="495300" y="2725759"/>
          <a:chExt cx="2065704" cy="1220371"/>
        </a:xfrm>
      </xdr:grpSpPr>
      <xdr:sp macro="" textlink="'Pivot Tables'!$A$4">
        <xdr:nvSpPr>
          <xdr:cNvPr id="54" name="Rectangle: Rounded Corners 53">
            <a:extLst>
              <a:ext uri="{FF2B5EF4-FFF2-40B4-BE49-F238E27FC236}">
                <a16:creationId xmlns:a16="http://schemas.microsoft.com/office/drawing/2014/main" id="{6AF96725-D654-B8E9-36FA-F889C8326160}"/>
              </a:ext>
            </a:extLst>
          </xdr:cNvPr>
          <xdr:cNvSpPr/>
        </xdr:nvSpPr>
        <xdr:spPr>
          <a:xfrm>
            <a:off x="495300" y="2725759"/>
            <a:ext cx="2052466" cy="1220371"/>
          </a:xfrm>
          <a:prstGeom prst="roundRect">
            <a:avLst/>
          </a:prstGeom>
          <a:effectLst>
            <a:outerShdw blurRad="50800" dist="38100" dir="2700000" algn="tl" rotWithShape="0">
              <a:prstClr val="black">
                <a:alpha val="32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rgbClr val="000000"/>
              </a:solidFill>
              <a:latin typeface="Aptos"/>
            </a:endParaRPr>
          </a:p>
        </xdr:txBody>
      </xdr:sp>
      <xdr:pic>
        <xdr:nvPicPr>
          <xdr:cNvPr id="55" name="Graphic 54" descr="Receiver with solid fill">
            <a:extLst>
              <a:ext uri="{FF2B5EF4-FFF2-40B4-BE49-F238E27FC236}">
                <a16:creationId xmlns:a16="http://schemas.microsoft.com/office/drawing/2014/main" id="{039DCE58-4103-F85A-653D-ED7D8A2A647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97106" y="3142657"/>
            <a:ext cx="387358" cy="370974"/>
          </a:xfrm>
          <a:prstGeom prst="rect">
            <a:avLst/>
          </a:prstGeom>
        </xdr:spPr>
      </xdr:pic>
      <xdr:grpSp>
        <xdr:nvGrpSpPr>
          <xdr:cNvPr id="56" name="Group 55">
            <a:extLst>
              <a:ext uri="{FF2B5EF4-FFF2-40B4-BE49-F238E27FC236}">
                <a16:creationId xmlns:a16="http://schemas.microsoft.com/office/drawing/2014/main" id="{51B24CFB-8442-7C34-0D03-E502E0C09F5D}"/>
              </a:ext>
            </a:extLst>
          </xdr:cNvPr>
          <xdr:cNvGrpSpPr/>
        </xdr:nvGrpSpPr>
        <xdr:grpSpPr>
          <a:xfrm>
            <a:off x="1154796" y="2756081"/>
            <a:ext cx="1406208" cy="1018425"/>
            <a:chOff x="989814" y="1060516"/>
            <a:chExt cx="1476865" cy="1055471"/>
          </a:xfrm>
        </xdr:grpSpPr>
        <xdr:sp macro="" textlink="'Pivot Tables'!$A$4">
          <xdr:nvSpPr>
            <xdr:cNvPr id="60" name="Rectangle: Rounded Corners 59">
              <a:extLst>
                <a:ext uri="{FF2B5EF4-FFF2-40B4-BE49-F238E27FC236}">
                  <a16:creationId xmlns:a16="http://schemas.microsoft.com/office/drawing/2014/main" id="{17874B8B-1FD4-3F17-D1D9-B9E7F3C095FC}"/>
                </a:ext>
              </a:extLst>
            </xdr:cNvPr>
            <xdr:cNvSpPr/>
          </xdr:nvSpPr>
          <xdr:spPr>
            <a:xfrm>
              <a:off x="989814" y="1563282"/>
              <a:ext cx="832701" cy="439916"/>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8CAD640-7DFC-4843-B828-EBFD1657B81F}" type="TxLink">
                <a:rPr lang="en-US" sz="1800" b="0" i="0" u="none" strike="noStrike">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rPr>
                <a:pPr algn="l"/>
                <a:t>1,000</a:t>
              </a:fld>
              <a:endParaRPr lang="en-IN" sz="180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Pivot Tables'!$A$4">
          <xdr:nvSpPr>
            <xdr:cNvPr id="61" name="Rectangle: Rounded Corners 60">
              <a:extLst>
                <a:ext uri="{FF2B5EF4-FFF2-40B4-BE49-F238E27FC236}">
                  <a16:creationId xmlns:a16="http://schemas.microsoft.com/office/drawing/2014/main" id="{50EDC985-19CB-D1BA-3642-34155253EA33}"/>
                </a:ext>
              </a:extLst>
            </xdr:cNvPr>
            <xdr:cNvSpPr/>
          </xdr:nvSpPr>
          <xdr:spPr>
            <a:xfrm>
              <a:off x="997670" y="1060516"/>
              <a:ext cx="1469009" cy="696074"/>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i="0" u="none" strike="noStrike">
                  <a:solidFill>
                    <a:schemeClr val="tx1">
                      <a:lumMod val="75000"/>
                      <a:lumOff val="25000"/>
                    </a:schemeClr>
                  </a:solidFill>
                  <a:latin typeface="Arial Nova Cond" panose="020B0506020202020204" pitchFamily="34" charset="0"/>
                </a:rPr>
                <a:t>Calls</a:t>
              </a:r>
              <a:r>
                <a:rPr lang="en-US" sz="2000" b="0" i="0" u="none" strike="noStrike">
                  <a:solidFill>
                    <a:schemeClr val="tx1">
                      <a:lumMod val="75000"/>
                      <a:lumOff val="25000"/>
                    </a:schemeClr>
                  </a:solidFill>
                  <a:latin typeface="Arial Nova Cond" panose="020B0506020202020204" pitchFamily="34" charset="0"/>
                </a:rPr>
                <a:t> </a:t>
              </a:r>
            </a:p>
            <a:p>
              <a:pPr algn="l"/>
              <a:r>
                <a:rPr lang="en-IN" sz="1050">
                  <a:solidFill>
                    <a:schemeClr val="tx1">
                      <a:lumMod val="65000"/>
                      <a:lumOff val="35000"/>
                    </a:schemeClr>
                  </a:solidFill>
                </a:rPr>
                <a:t>Total Calls Handled</a:t>
              </a:r>
            </a:p>
          </xdr:txBody>
        </xdr:sp>
        <xdr:sp macro="" textlink="'Pivot Tables'!$A$9">
          <xdr:nvSpPr>
            <xdr:cNvPr id="62" name="Rectangle: Rounded Corners 61">
              <a:extLst>
                <a:ext uri="{FF2B5EF4-FFF2-40B4-BE49-F238E27FC236}">
                  <a16:creationId xmlns:a16="http://schemas.microsoft.com/office/drawing/2014/main" id="{C132634A-A74E-9D41-65C1-1D3F0198A9BC}"/>
                </a:ext>
              </a:extLst>
            </xdr:cNvPr>
            <xdr:cNvSpPr/>
          </xdr:nvSpPr>
          <xdr:spPr>
            <a:xfrm>
              <a:off x="1697905" y="1904365"/>
              <a:ext cx="643126" cy="211622"/>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621C7DE-7082-41B6-B5AA-F49E3C4E5C3E}" type="TxLink">
                <a:rPr lang="en-US" sz="1100" b="0" i="0" u="none" strike="noStrike">
                  <a:solidFill>
                    <a:srgbClr val="000000"/>
                  </a:solidFill>
                  <a:effectLst/>
                  <a:latin typeface="Aptos"/>
                  <a:ea typeface="+mn-ea"/>
                  <a:cs typeface="+mn-cs"/>
                </a:rPr>
                <a:pPr algn="l"/>
                <a:t>189</a:t>
              </a:fld>
              <a:endParaRPr lang="en-IN" sz="105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59" name="Rectangle: Rounded Corners 58">
            <a:extLst>
              <a:ext uri="{FF2B5EF4-FFF2-40B4-BE49-F238E27FC236}">
                <a16:creationId xmlns:a16="http://schemas.microsoft.com/office/drawing/2014/main" id="{57FA2CB1-F7B8-A1C8-5B9E-ED28F2CEDDA1}"/>
              </a:ext>
            </a:extLst>
          </xdr:cNvPr>
          <xdr:cNvSpPr/>
        </xdr:nvSpPr>
        <xdr:spPr>
          <a:xfrm>
            <a:off x="1177237" y="3567135"/>
            <a:ext cx="875141" cy="253173"/>
          </a:xfrm>
          <a:prstGeom prst="roundRect">
            <a:avLst/>
          </a:prstGeom>
          <a:no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chemeClr val="dk1"/>
                </a:solidFill>
                <a:effectLst/>
                <a:latin typeface="+mn-lt"/>
                <a:ea typeface="+mn-ea"/>
                <a:cs typeface="+mn-cs"/>
              </a:rPr>
              <a:t>Rep. Calls: </a:t>
            </a:r>
            <a:endParaRPr lang="en-US"/>
          </a:p>
        </xdr:txBody>
      </xdr:sp>
    </xdr:grpSp>
    <xdr:clientData/>
  </xdr:twoCellAnchor>
  <xdr:twoCellAnchor editAs="oneCell">
    <xdr:from>
      <xdr:col>12</xdr:col>
      <xdr:colOff>272815</xdr:colOff>
      <xdr:row>30</xdr:row>
      <xdr:rowOff>172681</xdr:rowOff>
    </xdr:from>
    <xdr:to>
      <xdr:col>15</xdr:col>
      <xdr:colOff>451555</xdr:colOff>
      <xdr:row>38</xdr:row>
      <xdr:rowOff>103482</xdr:rowOff>
    </xdr:to>
    <mc:AlternateContent xmlns:mc="http://schemas.openxmlformats.org/markup-compatibility/2006" xmlns:a14="http://schemas.microsoft.com/office/drawing/2010/main">
      <mc:Choice Requires="a14">
        <xdr:graphicFrame macro="">
          <xdr:nvGraphicFramePr>
            <xdr:cNvPr id="8" name="Representative">
              <a:extLst>
                <a:ext uri="{FF2B5EF4-FFF2-40B4-BE49-F238E27FC236}">
                  <a16:creationId xmlns:a16="http://schemas.microsoft.com/office/drawing/2014/main" id="{C16AB671-444E-42D1-BE2A-2D10EAB5E4E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287926" y="5619570"/>
              <a:ext cx="2182518" cy="1511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235185</xdr:colOff>
      <xdr:row>32</xdr:row>
      <xdr:rowOff>112889</xdr:rowOff>
    </xdr:from>
    <xdr:to>
      <xdr:col>12</xdr:col>
      <xdr:colOff>56444</xdr:colOff>
      <xdr:row>52</xdr:row>
      <xdr:rowOff>216370</xdr:rowOff>
    </xdr:to>
    <xdr:grpSp>
      <xdr:nvGrpSpPr>
        <xdr:cNvPr id="70" name="Group 69">
          <a:extLst>
            <a:ext uri="{FF2B5EF4-FFF2-40B4-BE49-F238E27FC236}">
              <a16:creationId xmlns:a16="http://schemas.microsoft.com/office/drawing/2014/main" id="{21A53906-6B39-200D-4744-8F31DE3B6319}"/>
            </a:ext>
          </a:extLst>
        </xdr:cNvPr>
        <xdr:cNvGrpSpPr/>
      </xdr:nvGrpSpPr>
      <xdr:grpSpPr>
        <a:xfrm>
          <a:off x="235185" y="6011333"/>
          <a:ext cx="7836370" cy="3847630"/>
          <a:chOff x="195146" y="2416098"/>
          <a:chExt cx="9301995" cy="2776033"/>
        </a:xfrm>
      </xdr:grpSpPr>
      <xdr:sp macro="" textlink="">
        <xdr:nvSpPr>
          <xdr:cNvPr id="69" name="Rectangle: Rounded Corners 68">
            <a:extLst>
              <a:ext uri="{FF2B5EF4-FFF2-40B4-BE49-F238E27FC236}">
                <a16:creationId xmlns:a16="http://schemas.microsoft.com/office/drawing/2014/main" id="{42DB1DB2-8C45-43BF-8876-55AC640B77DF}"/>
              </a:ext>
            </a:extLst>
          </xdr:cNvPr>
          <xdr:cNvSpPr/>
        </xdr:nvSpPr>
        <xdr:spPr>
          <a:xfrm>
            <a:off x="195146" y="2416098"/>
            <a:ext cx="9153293" cy="276921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851310C0-6329-4486-8FAB-7E84E1B9F3BD}"/>
              </a:ext>
            </a:extLst>
          </xdr:cNvPr>
          <xdr:cNvGraphicFramePr>
            <a:graphicFrameLocks/>
          </xdr:cNvGraphicFramePr>
        </xdr:nvGraphicFramePr>
        <xdr:xfrm>
          <a:off x="366337" y="2455127"/>
          <a:ext cx="4573448" cy="273700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1" name="Chart 10">
            <a:extLst>
              <a:ext uri="{FF2B5EF4-FFF2-40B4-BE49-F238E27FC236}">
                <a16:creationId xmlns:a16="http://schemas.microsoft.com/office/drawing/2014/main" id="{0B7FCC7C-ABA8-4D21-B089-9DF377AB1AE2}"/>
              </a:ext>
            </a:extLst>
          </xdr:cNvPr>
          <xdr:cNvGraphicFramePr>
            <a:graphicFrameLocks/>
          </xdr:cNvGraphicFramePr>
        </xdr:nvGraphicFramePr>
        <xdr:xfrm>
          <a:off x="4923693" y="2455127"/>
          <a:ext cx="4573448" cy="273700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10</xdr:col>
      <xdr:colOff>163348</xdr:colOff>
      <xdr:row>15</xdr:row>
      <xdr:rowOff>18815</xdr:rowOff>
    </xdr:from>
    <xdr:to>
      <xdr:col>16</xdr:col>
      <xdr:colOff>328165</xdr:colOff>
      <xdr:row>29</xdr:row>
      <xdr:rowOff>159926</xdr:rowOff>
    </xdr:to>
    <xdr:grpSp>
      <xdr:nvGrpSpPr>
        <xdr:cNvPr id="14" name="Group 13">
          <a:extLst>
            <a:ext uri="{FF2B5EF4-FFF2-40B4-BE49-F238E27FC236}">
              <a16:creationId xmlns:a16="http://schemas.microsoft.com/office/drawing/2014/main" id="{8F9F3CF9-0CEE-5766-CD57-DDD592026D19}"/>
            </a:ext>
          </a:extLst>
        </xdr:cNvPr>
        <xdr:cNvGrpSpPr/>
      </xdr:nvGrpSpPr>
      <xdr:grpSpPr>
        <a:xfrm>
          <a:off x="6842607" y="2699926"/>
          <a:ext cx="4379336" cy="2728148"/>
          <a:chOff x="9770534" y="3708401"/>
          <a:chExt cx="4385734" cy="2700866"/>
        </a:xfrm>
      </xdr:grpSpPr>
      <xdr:sp macro="" textlink="">
        <xdr:nvSpPr>
          <xdr:cNvPr id="4" name="Rectangle: Rounded Corners 3">
            <a:extLst>
              <a:ext uri="{FF2B5EF4-FFF2-40B4-BE49-F238E27FC236}">
                <a16:creationId xmlns:a16="http://schemas.microsoft.com/office/drawing/2014/main" id="{1D0279B8-1881-E43B-97F5-950BE5EDF6A0}"/>
              </a:ext>
            </a:extLst>
          </xdr:cNvPr>
          <xdr:cNvSpPr/>
        </xdr:nvSpPr>
        <xdr:spPr>
          <a:xfrm>
            <a:off x="9770534" y="3708401"/>
            <a:ext cx="4385734" cy="27008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B0C39D76-0B79-4C1F-BBF3-4D49F6D35995}"/>
              </a:ext>
            </a:extLst>
          </xdr:cNvPr>
          <xdr:cNvGraphicFramePr>
            <a:graphicFrameLocks/>
          </xdr:cNvGraphicFramePr>
        </xdr:nvGraphicFramePr>
        <xdr:xfrm>
          <a:off x="9855200" y="3784601"/>
          <a:ext cx="4158000" cy="25416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254000</xdr:colOff>
      <xdr:row>15</xdr:row>
      <xdr:rowOff>9407</xdr:rowOff>
    </xdr:from>
    <xdr:to>
      <xdr:col>9</xdr:col>
      <xdr:colOff>628532</xdr:colOff>
      <xdr:row>31</xdr:row>
      <xdr:rowOff>94074</xdr:rowOff>
    </xdr:to>
    <xdr:grpSp>
      <xdr:nvGrpSpPr>
        <xdr:cNvPr id="63" name="Group 62">
          <a:extLst>
            <a:ext uri="{FF2B5EF4-FFF2-40B4-BE49-F238E27FC236}">
              <a16:creationId xmlns:a16="http://schemas.microsoft.com/office/drawing/2014/main" id="{EB55CC33-BAA9-5A02-A8DD-D7650B25A784}"/>
            </a:ext>
          </a:extLst>
        </xdr:cNvPr>
        <xdr:cNvGrpSpPr/>
      </xdr:nvGrpSpPr>
      <xdr:grpSpPr>
        <a:xfrm>
          <a:off x="254000" y="2690518"/>
          <a:ext cx="6385865" cy="3113852"/>
          <a:chOff x="4281140" y="5404996"/>
          <a:chExt cx="6637392" cy="2230244"/>
        </a:xfrm>
      </xdr:grpSpPr>
      <xdr:sp macro="" textlink="">
        <xdr:nvSpPr>
          <xdr:cNvPr id="65" name="Rectangle: Rounded Corners 64">
            <a:extLst>
              <a:ext uri="{FF2B5EF4-FFF2-40B4-BE49-F238E27FC236}">
                <a16:creationId xmlns:a16="http://schemas.microsoft.com/office/drawing/2014/main" id="{484BD1C5-3D6B-1B88-A7E1-8C8D9CF26C60}"/>
              </a:ext>
            </a:extLst>
          </xdr:cNvPr>
          <xdr:cNvSpPr/>
        </xdr:nvSpPr>
        <xdr:spPr>
          <a:xfrm>
            <a:off x="4281140" y="5404996"/>
            <a:ext cx="6637392" cy="22302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C9A7D50D-8922-478D-94C5-E60CC26D924E}"/>
              </a:ext>
            </a:extLst>
          </xdr:cNvPr>
          <xdr:cNvGraphicFramePr>
            <a:graphicFrameLocks/>
          </xdr:cNvGraphicFramePr>
        </xdr:nvGraphicFramePr>
        <xdr:xfrm>
          <a:off x="4437773" y="5499822"/>
          <a:ext cx="6323665" cy="2036656"/>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17</xdr:col>
      <xdr:colOff>621237</xdr:colOff>
      <xdr:row>0</xdr:row>
      <xdr:rowOff>112889</xdr:rowOff>
    </xdr:from>
    <xdr:to>
      <xdr:col>22</xdr:col>
      <xdr:colOff>1213556</xdr:colOff>
      <xdr:row>14</xdr:row>
      <xdr:rowOff>103482</xdr:rowOff>
    </xdr:to>
    <xdr:grpSp>
      <xdr:nvGrpSpPr>
        <xdr:cNvPr id="53" name="Group 52">
          <a:extLst>
            <a:ext uri="{FF2B5EF4-FFF2-40B4-BE49-F238E27FC236}">
              <a16:creationId xmlns:a16="http://schemas.microsoft.com/office/drawing/2014/main" id="{1EA1BEA4-E59A-70AB-4785-5E7B88BA48EC}"/>
            </a:ext>
          </a:extLst>
        </xdr:cNvPr>
        <xdr:cNvGrpSpPr/>
      </xdr:nvGrpSpPr>
      <xdr:grpSpPr>
        <a:xfrm>
          <a:off x="12606274" y="112889"/>
          <a:ext cx="4966763" cy="2492963"/>
          <a:chOff x="0" y="5240491"/>
          <a:chExt cx="4151598" cy="2694443"/>
        </a:xfrm>
      </xdr:grpSpPr>
      <xdr:grpSp>
        <xdr:nvGrpSpPr>
          <xdr:cNvPr id="16" name="Group 15">
            <a:extLst>
              <a:ext uri="{FF2B5EF4-FFF2-40B4-BE49-F238E27FC236}">
                <a16:creationId xmlns:a16="http://schemas.microsoft.com/office/drawing/2014/main" id="{34DDE854-B946-FB31-19D6-5BE540AFF1CC}"/>
              </a:ext>
            </a:extLst>
          </xdr:cNvPr>
          <xdr:cNvGrpSpPr/>
        </xdr:nvGrpSpPr>
        <xdr:grpSpPr>
          <a:xfrm>
            <a:off x="0" y="5240491"/>
            <a:ext cx="4151598" cy="2694443"/>
            <a:chOff x="22860" y="5227320"/>
            <a:chExt cx="4160519" cy="2651760"/>
          </a:xfrm>
        </xdr:grpSpPr>
        <xdr:sp macro="" textlink="">
          <xdr:nvSpPr>
            <xdr:cNvPr id="9" name="Rectangle: Rounded Corners 8">
              <a:extLst>
                <a:ext uri="{FF2B5EF4-FFF2-40B4-BE49-F238E27FC236}">
                  <a16:creationId xmlns:a16="http://schemas.microsoft.com/office/drawing/2014/main" id="{F4717E45-E6CD-F309-CB16-E1326C4532B7}"/>
                </a:ext>
              </a:extLst>
            </xdr:cNvPr>
            <xdr:cNvSpPr/>
          </xdr:nvSpPr>
          <xdr:spPr>
            <a:xfrm>
              <a:off x="22860" y="5227320"/>
              <a:ext cx="4160519" cy="26517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4672D792-20A3-4F44-BF31-465C5E1825CA}"/>
                </a:ext>
              </a:extLst>
            </xdr:cNvPr>
            <xdr:cNvGraphicFramePr>
              <a:graphicFrameLocks/>
            </xdr:cNvGraphicFramePr>
          </xdr:nvGraphicFramePr>
          <xdr:xfrm>
            <a:off x="182880" y="5356859"/>
            <a:ext cx="3825240" cy="2446019"/>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29" name="Group 28">
            <a:extLst>
              <a:ext uri="{FF2B5EF4-FFF2-40B4-BE49-F238E27FC236}">
                <a16:creationId xmlns:a16="http://schemas.microsoft.com/office/drawing/2014/main" id="{AE14FC42-5478-7D6B-84DA-F38D03E8B353}"/>
              </a:ext>
            </a:extLst>
          </xdr:cNvPr>
          <xdr:cNvGrpSpPr/>
        </xdr:nvGrpSpPr>
        <xdr:grpSpPr>
          <a:xfrm>
            <a:off x="2992522" y="5406901"/>
            <a:ext cx="1015784" cy="227764"/>
            <a:chOff x="3000162" y="5391362"/>
            <a:chExt cx="1017695" cy="223943"/>
          </a:xfrm>
        </xdr:grpSpPr>
        <xdr:sp macro="" textlink="">
          <xdr:nvSpPr>
            <xdr:cNvPr id="18" name="Rectangle 17">
              <a:extLst>
                <a:ext uri="{FF2B5EF4-FFF2-40B4-BE49-F238E27FC236}">
                  <a16:creationId xmlns:a16="http://schemas.microsoft.com/office/drawing/2014/main" id="{80991EC8-F74D-A878-08B3-28CEB40DB72B}"/>
                </a:ext>
              </a:extLst>
            </xdr:cNvPr>
            <xdr:cNvSpPr/>
          </xdr:nvSpPr>
          <xdr:spPr>
            <a:xfrm>
              <a:off x="3000163" y="5478144"/>
              <a:ext cx="64800" cy="64800"/>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18">
              <a:extLst>
                <a:ext uri="{FF2B5EF4-FFF2-40B4-BE49-F238E27FC236}">
                  <a16:creationId xmlns:a16="http://schemas.microsoft.com/office/drawing/2014/main" id="{FDA3F82D-6FED-44CE-AA30-41E8CD6C03C4}"/>
                </a:ext>
              </a:extLst>
            </xdr:cNvPr>
            <xdr:cNvSpPr/>
          </xdr:nvSpPr>
          <xdr:spPr>
            <a:xfrm>
              <a:off x="3448262" y="5476239"/>
              <a:ext cx="64800" cy="6480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8CD502B6-C6BE-1C4C-39A3-0267FB91E95E}"/>
                </a:ext>
              </a:extLst>
            </xdr:cNvPr>
            <xdr:cNvSpPr txBox="1"/>
          </xdr:nvSpPr>
          <xdr:spPr>
            <a:xfrm>
              <a:off x="3450166" y="5391362"/>
              <a:ext cx="567691" cy="22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mn-lt"/>
                </a:rPr>
                <a:t>Female</a:t>
              </a:r>
            </a:p>
          </xdr:txBody>
        </xdr:sp>
        <xdr:sp macro="" textlink="">
          <xdr:nvSpPr>
            <xdr:cNvPr id="28" name="TextBox 27">
              <a:extLst>
                <a:ext uri="{FF2B5EF4-FFF2-40B4-BE49-F238E27FC236}">
                  <a16:creationId xmlns:a16="http://schemas.microsoft.com/office/drawing/2014/main" id="{09ADC61B-3B5A-4021-94FF-BF2C8F417F90}"/>
                </a:ext>
              </a:extLst>
            </xdr:cNvPr>
            <xdr:cNvSpPr txBox="1"/>
          </xdr:nvSpPr>
          <xdr:spPr>
            <a:xfrm>
              <a:off x="3000162" y="5393267"/>
              <a:ext cx="440479" cy="22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tx1">
                      <a:lumMod val="75000"/>
                      <a:lumOff val="25000"/>
                    </a:schemeClr>
                  </a:solidFill>
                  <a:latin typeface="+mn-lt"/>
                </a:rPr>
                <a:t>Male</a:t>
              </a:r>
            </a:p>
          </xdr:txBody>
        </xdr:sp>
      </xdr:grpSp>
    </xdr:grpSp>
    <xdr:clientData/>
  </xdr:twoCellAnchor>
  <xdr:twoCellAnchor>
    <xdr:from>
      <xdr:col>16</xdr:col>
      <xdr:colOff>532238</xdr:colOff>
      <xdr:row>15</xdr:row>
      <xdr:rowOff>112889</xdr:rowOff>
    </xdr:from>
    <xdr:to>
      <xdr:col>22</xdr:col>
      <xdr:colOff>1204149</xdr:colOff>
      <xdr:row>30</xdr:row>
      <xdr:rowOff>235185</xdr:rowOff>
    </xdr:to>
    <xdr:grpSp>
      <xdr:nvGrpSpPr>
        <xdr:cNvPr id="64" name="Group 63">
          <a:extLst>
            <a:ext uri="{FF2B5EF4-FFF2-40B4-BE49-F238E27FC236}">
              <a16:creationId xmlns:a16="http://schemas.microsoft.com/office/drawing/2014/main" id="{C8A6DE61-4A26-71E1-707D-1D02B0D4540E}"/>
            </a:ext>
          </a:extLst>
        </xdr:cNvPr>
        <xdr:cNvGrpSpPr/>
      </xdr:nvGrpSpPr>
      <xdr:grpSpPr>
        <a:xfrm>
          <a:off x="11426016" y="2794000"/>
          <a:ext cx="6137614" cy="2888074"/>
          <a:chOff x="10398511" y="2871439"/>
          <a:chExt cx="4060902" cy="2759927"/>
        </a:xfrm>
      </xdr:grpSpPr>
      <xdr:sp macro="" textlink="">
        <xdr:nvSpPr>
          <xdr:cNvPr id="46" name="Rectangle: Rounded Corners 45">
            <a:extLst>
              <a:ext uri="{FF2B5EF4-FFF2-40B4-BE49-F238E27FC236}">
                <a16:creationId xmlns:a16="http://schemas.microsoft.com/office/drawing/2014/main" id="{6EF18E4B-E08D-2D14-1883-9F76A6494C55}"/>
              </a:ext>
            </a:extLst>
          </xdr:cNvPr>
          <xdr:cNvSpPr/>
        </xdr:nvSpPr>
        <xdr:spPr>
          <a:xfrm>
            <a:off x="10398511" y="2871439"/>
            <a:ext cx="4060902" cy="27599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EC367600-659D-4C4C-88F8-D9FDABEDB881}"/>
              </a:ext>
            </a:extLst>
          </xdr:cNvPr>
          <xdr:cNvGraphicFramePr>
            <a:graphicFrameLocks/>
          </xdr:cNvGraphicFramePr>
        </xdr:nvGraphicFramePr>
        <xdr:xfrm>
          <a:off x="10556488" y="3010829"/>
          <a:ext cx="3763535" cy="2536901"/>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0</xdr:col>
      <xdr:colOff>390293</xdr:colOff>
      <xdr:row>0</xdr:row>
      <xdr:rowOff>167267</xdr:rowOff>
    </xdr:from>
    <xdr:to>
      <xdr:col>10</xdr:col>
      <xdr:colOff>423334</xdr:colOff>
      <xdr:row>3</xdr:row>
      <xdr:rowOff>111511</xdr:rowOff>
    </xdr:to>
    <xdr:sp macro="" textlink="">
      <xdr:nvSpPr>
        <xdr:cNvPr id="138" name="TextBox 137">
          <a:extLst>
            <a:ext uri="{FF2B5EF4-FFF2-40B4-BE49-F238E27FC236}">
              <a16:creationId xmlns:a16="http://schemas.microsoft.com/office/drawing/2014/main" id="{3788EB5B-8C6B-5801-74C3-226C6ECEEFF4}"/>
            </a:ext>
          </a:extLst>
        </xdr:cNvPr>
        <xdr:cNvSpPr txBox="1"/>
      </xdr:nvSpPr>
      <xdr:spPr>
        <a:xfrm>
          <a:off x="390293" y="167267"/>
          <a:ext cx="6712300" cy="480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noProof="0">
              <a:ln>
                <a:noFill/>
              </a:ln>
              <a:solidFill>
                <a:prstClr val="white"/>
              </a:solidFill>
              <a:effectLst/>
              <a:uLnTx/>
              <a:uFillTx/>
              <a:latin typeface="Arial Nova Cond" panose="020B0506020202020204" pitchFamily="34" charset="0"/>
              <a:ea typeface="+mn-ea"/>
              <a:cs typeface="+mn-cs"/>
            </a:rPr>
            <a:t>CALL CENTRE PERFORMANCE REPORT</a:t>
          </a:r>
        </a:p>
        <a:p>
          <a:endParaRPr lang="en-IN" sz="1100"/>
        </a:p>
      </xdr:txBody>
    </xdr:sp>
    <xdr:clientData/>
  </xdr:twoCellAnchor>
  <xdr:oneCellAnchor>
    <xdr:from>
      <xdr:col>7</xdr:col>
      <xdr:colOff>390293</xdr:colOff>
      <xdr:row>23</xdr:row>
      <xdr:rowOff>9293</xdr:rowOff>
    </xdr:from>
    <xdr:ext cx="184731" cy="264560"/>
    <xdr:sp macro="" textlink="">
      <xdr:nvSpPr>
        <xdr:cNvPr id="139" name="TextBox 138">
          <a:extLst>
            <a:ext uri="{FF2B5EF4-FFF2-40B4-BE49-F238E27FC236}">
              <a16:creationId xmlns:a16="http://schemas.microsoft.com/office/drawing/2014/main" id="{012BEE39-B8CE-F1E2-B530-48590753DAF8}"/>
            </a:ext>
          </a:extLst>
        </xdr:cNvPr>
        <xdr:cNvSpPr txBox="1"/>
      </xdr:nvSpPr>
      <xdr:spPr>
        <a:xfrm>
          <a:off x="5073805" y="42839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632016</xdr:colOff>
      <xdr:row>3</xdr:row>
      <xdr:rowOff>158436</xdr:rowOff>
    </xdr:from>
    <xdr:to>
      <xdr:col>7</xdr:col>
      <xdr:colOff>658518</xdr:colOff>
      <xdr:row>5</xdr:row>
      <xdr:rowOff>177021</xdr:rowOff>
    </xdr:to>
    <xdr:sp macro="" textlink="">
      <xdr:nvSpPr>
        <xdr:cNvPr id="140" name="TextBox 139">
          <a:extLst>
            <a:ext uri="{FF2B5EF4-FFF2-40B4-BE49-F238E27FC236}">
              <a16:creationId xmlns:a16="http://schemas.microsoft.com/office/drawing/2014/main" id="{9D375C96-E592-73B2-03BF-CD5B7AB49114}"/>
            </a:ext>
          </a:extLst>
        </xdr:cNvPr>
        <xdr:cNvSpPr txBox="1"/>
      </xdr:nvSpPr>
      <xdr:spPr>
        <a:xfrm>
          <a:off x="632016" y="694658"/>
          <a:ext cx="4701983" cy="376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solidFill>
                <a:schemeClr val="bg1">
                  <a:lumMod val="85000"/>
                </a:schemeClr>
              </a:solidFill>
            </a:rPr>
            <a:t>2023–2024 Call Centre Operations Analysis</a:t>
          </a:r>
          <a:endParaRPr lang="en-IN" sz="1100">
            <a:solidFill>
              <a:schemeClr val="bg1">
                <a:lumMod val="8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96982</xdr:colOff>
      <xdr:row>4</xdr:row>
      <xdr:rowOff>168678</xdr:rowOff>
    </xdr:from>
    <xdr:to>
      <xdr:col>1</xdr:col>
      <xdr:colOff>506632</xdr:colOff>
      <xdr:row>5</xdr:row>
      <xdr:rowOff>238891</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8927" y="1166205"/>
          <a:ext cx="409650" cy="388868"/>
        </a:xfrm>
        <a:prstGeom prst="rect">
          <a:avLst/>
        </a:prstGeom>
      </xdr:spPr>
    </xdr:pic>
    <xdr:clientData/>
  </xdr:twoCellAnchor>
  <xdr:twoCellAnchor editAs="oneCell">
    <xdr:from>
      <xdr:col>1</xdr:col>
      <xdr:colOff>90054</xdr:colOff>
      <xdr:row>0</xdr:row>
      <xdr:rowOff>127015</xdr:rowOff>
    </xdr:from>
    <xdr:to>
      <xdr:col>1</xdr:col>
      <xdr:colOff>499704</xdr:colOff>
      <xdr:row>2</xdr:row>
      <xdr:rowOff>166056</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1999" y="127015"/>
          <a:ext cx="409650" cy="399259"/>
        </a:xfrm>
        <a:prstGeom prst="rect">
          <a:avLst/>
        </a:prstGeom>
      </xdr:spPr>
    </xdr:pic>
    <xdr:clientData/>
  </xdr:twoCellAnchor>
  <xdr:twoCellAnchor editAs="oneCell">
    <xdr:from>
      <xdr:col>1</xdr:col>
      <xdr:colOff>124691</xdr:colOff>
      <xdr:row>7</xdr:row>
      <xdr:rowOff>280998</xdr:rowOff>
    </xdr:from>
    <xdr:to>
      <xdr:col>1</xdr:col>
      <xdr:colOff>534341</xdr:colOff>
      <xdr:row>9</xdr:row>
      <xdr:rowOff>162098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5251" y="2246958"/>
          <a:ext cx="409650" cy="384020"/>
        </a:xfrm>
        <a:prstGeom prst="rect">
          <a:avLst/>
        </a:prstGeom>
      </xdr:spPr>
    </xdr:pic>
    <xdr:clientData/>
  </xdr:twoCellAnchor>
  <xdr:twoCellAnchor editAs="oneCell">
    <xdr:from>
      <xdr:col>1</xdr:col>
      <xdr:colOff>90055</xdr:colOff>
      <xdr:row>2</xdr:row>
      <xdr:rowOff>265611</xdr:rowOff>
    </xdr:from>
    <xdr:to>
      <xdr:col>1</xdr:col>
      <xdr:colOff>499705</xdr:colOff>
      <xdr:row>4</xdr:row>
      <xdr:rowOff>31636</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2000" y="625829"/>
          <a:ext cx="409650" cy="403334"/>
        </a:xfrm>
        <a:prstGeom prst="rect">
          <a:avLst/>
        </a:prstGeom>
      </xdr:spPr>
    </xdr:pic>
    <xdr:clientData/>
  </xdr:twoCellAnchor>
  <xdr:twoCellAnchor editAs="oneCell">
    <xdr:from>
      <xdr:col>1</xdr:col>
      <xdr:colOff>90054</xdr:colOff>
      <xdr:row>6</xdr:row>
      <xdr:rowOff>57891</xdr:rowOff>
    </xdr:from>
    <xdr:to>
      <xdr:col>1</xdr:col>
      <xdr:colOff>499704</xdr:colOff>
      <xdr:row>7</xdr:row>
      <xdr:rowOff>128104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1999" y="1692727"/>
          <a:ext cx="409650" cy="388868"/>
        </a:xfrm>
        <a:prstGeom prst="rect">
          <a:avLst/>
        </a:prstGeom>
      </xdr:spPr>
    </xdr:pic>
    <xdr:clientData/>
  </xdr:twoCellAnchor>
  <xdr:twoCellAnchor editAs="oneCell">
    <xdr:from>
      <xdr:col>1</xdr:col>
      <xdr:colOff>131964</xdr:colOff>
      <xdr:row>10</xdr:row>
      <xdr:rowOff>27782</xdr:rowOff>
    </xdr:from>
    <xdr:to>
      <xdr:col>1</xdr:col>
      <xdr:colOff>543444</xdr:colOff>
      <xdr:row>12</xdr:row>
      <xdr:rowOff>58262</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802524" y="2679542"/>
          <a:ext cx="411480" cy="3962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7.804061458337" backgroundQuery="1" createdVersion="8" refreshedVersion="8" minRefreshableVersion="3" recordCount="0" supportSubquery="1" supportAdvancedDrill="1" xr:uid="{94FD64B1-EBE8-4C30-BFAE-88CA4680637D}">
  <cacheSource type="external" connectionId="1"/>
  <cacheFields count="6">
    <cacheField name="[Measures].[Call Count]" caption="Call Count" numFmtId="0" hierarchy="18" level="32767"/>
    <cacheField name="[Measures].[Total Amount]" caption="Total Amount" numFmtId="0" hierarchy="19" level="32767"/>
    <cacheField name="[Measures].[Avg. Rating]" caption="Avg. Rating" numFmtId="0" hierarchy="20" level="32767"/>
    <cacheField name="[Measures].[5* Calls]" caption="5* Calls" numFmtId="0" hierarchy="21" level="32767"/>
    <cacheField name="[Measures].[Total Duration]" caption="Total Duration" numFmtId="0" hierarchy="22" level="32767"/>
    <cacheField name="[Call_Centre].[Representative].[Representative]" caption="Representative" numFmtId="0" hierarchy="3" level="1">
      <sharedItems containsSemiMixedTypes="0" containsNonDate="0" containsString="0"/>
    </cacheField>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5"/>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oneField="1">
      <fieldsUsage count="1">
        <fieldUsage x="0"/>
      </fieldsUsage>
    </cacheHierarchy>
    <cacheHierarchy uniqueName="[Measures].[Total Amount]" caption="Total Amount" measure="1" displayFolder="" measureGroup="Call_Centre" count="0" oneField="1">
      <fieldsUsage count="1">
        <fieldUsage x="1"/>
      </fieldsUsage>
    </cacheHierarchy>
    <cacheHierarchy uniqueName="[Measures].[Avg. Rating]" caption="Avg. Rating" measure="1" displayFolder="" measureGroup="Call_Centre" count="0" oneField="1">
      <fieldsUsage count="1">
        <fieldUsage x="2"/>
      </fieldsUsage>
    </cacheHierarchy>
    <cacheHierarchy uniqueName="[Measures].[5* Calls]" caption="5* Calls" measure="1" displayFolder="" measureGroup="Call_Centre" count="0" oneField="1">
      <fieldsUsage count="1">
        <fieldUsage x="3"/>
      </fieldsUsage>
    </cacheHierarchy>
    <cacheHierarchy uniqueName="[Measures].[Total Duration]" caption="Total Duration" measure="1" displayFolder="" measureGroup="Call_Centre" count="0" oneField="1">
      <fieldsUsage count="1">
        <fieldUsage x="4"/>
      </fieldsUsage>
    </cacheHierarchy>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7.804062731484" backgroundQuery="1" createdVersion="8" refreshedVersion="8" minRefreshableVersion="3" recordCount="0" supportSubquery="1" supportAdvancedDrill="1" xr:uid="{140B8208-F118-4961-BDEC-A8C62E803689}">
  <cacheSource type="external" connectionId="1"/>
  <cacheFields count="3">
    <cacheField name="[Call_Centre].[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0"/>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oneField="1">
      <fieldsUsage count="1">
        <fieldUsage x="1"/>
      </fieldsUsage>
    </cacheHierarchy>
    <cacheHierarchy uniqueName="[Measures].[Total Amount]" caption="Total Amount" measure="1" displayFolder="" measureGroup="Call_Centre" count="0" oneField="1">
      <fieldsUsage count="1">
        <fieldUsage x="2"/>
      </fieldsUsage>
    </cacheHierarchy>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7.804063773146" backgroundQuery="1" createdVersion="8" refreshedVersion="8" minRefreshableVersion="3" recordCount="0" supportSubquery="1" supportAdvancedDrill="1" xr:uid="{7D2C931D-1EF7-4579-A0B0-5B492395946E}">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ount of Customer ID 2]" caption="Count of Customer ID 2" numFmtId="0" hierarchy="29" level="32767"/>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0" memberValueDatatype="130" unbalanced="0"/>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7.881060069441" backgroundQuery="1" createdVersion="8" refreshedVersion="8" minRefreshableVersion="3" recordCount="0" supportSubquery="1" supportAdvancedDrill="1" xr:uid="{1A83E911-72F6-4532-A4C3-A25BE5BABA20}">
  <cacheSource type="external" connectionId="1"/>
  <cacheFields count="5">
    <cacheField name="[Call_Centre].[Rounded Rating].[Rounded Rating]" caption="Rounded Rating"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_Centre].[Rounded Rating].&amp;[2]"/>
            <x15:cachedUniqueName index="1" name="[Call_Centre].[Rounded Rating].&amp;[3]"/>
            <x15:cachedUniqueName index="2" name="[Call_Centre].[Rounded Rating].&amp;[4]"/>
            <x15:cachedUniqueName index="3" name="[Call_Centre].[Rounded Rating].&amp;[5]"/>
          </x15:cachedUniqueNames>
        </ext>
      </extLst>
    </cacheField>
    <cacheField name="[Call_Centre].[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_Centre].[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2" memberValueDatatype="130" unbalanced="0">
      <fieldsUsage count="2">
        <fieldUsage x="-1"/>
        <fieldUsage x="3"/>
      </fieldsUsage>
    </cacheHierarchy>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1"/>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2" memberValueDatatype="20" unbalanced="0">
      <fieldsUsage count="2">
        <fieldUsage x="-1"/>
        <fieldUsage x="0"/>
      </fieldsUsage>
    </cacheHierarchy>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Dim_Ratings].[Rounded Rating]" caption="Rounded Rating" attribute="1" defaultMemberUniqueName="[Dim_Ratings].[Rounded Rating].[All]" allUniqueName="[Dim_Ratings].[Rounded Rating].[All]" dimensionUniqueName="[Dim_Ratings]" displayFolder="" count="2"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cacheHierarchy uniqueName="[Measures].[Total Amount]" caption="Total Amount" measure="1" displayFolder="" measureGroup="Call_Centre" count="0" oneField="1">
      <fieldsUsage count="1">
        <fieldUsage x="4"/>
      </fieldsUsage>
    </cacheHierarchy>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9.852629629633" backgroundQuery="1" createdVersion="8" refreshedVersion="8" minRefreshableVersion="3" recordCount="0" supportSubquery="1" supportAdvancedDrill="1" xr:uid="{03A950CB-7C46-4665-97C3-73C74AB12920}">
  <cacheSource type="external" connectionId="1"/>
  <cacheFields count="6">
    <cacheField name="[Measures].[Call Count]" caption="Call Count" numFmtId="0" hierarchy="18" level="32767"/>
    <cacheField name="[Measures].[Total Amount]" caption="Total Amount" numFmtId="0" hierarchy="19" level="32767"/>
    <cacheField name="[Measures].[Avg. Rating]" caption="Avg. Rating" numFmtId="0" hierarchy="20" level="32767"/>
    <cacheField name="[Measures].[5* Calls]" caption="5* Calls" numFmtId="0" hierarchy="21" level="32767"/>
    <cacheField name="[Measures].[Total Duration]" caption="Total Duration" numFmtId="0" hierarchy="22" level="32767"/>
    <cacheField name="[Call_Centre].[Representative].[Representative]" caption="Representative" numFmtId="0" hierarchy="3" level="1">
      <sharedItems containsSemiMixedTypes="0" containsNonDate="0" containsString="0"/>
    </cacheField>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5"/>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oneField="1">
      <fieldsUsage count="1">
        <fieldUsage x="0"/>
      </fieldsUsage>
    </cacheHierarchy>
    <cacheHierarchy uniqueName="[Measures].[Total Amount]" caption="Total Amount" measure="1" displayFolder="" measureGroup="Call_Centre" count="0" oneField="1">
      <fieldsUsage count="1">
        <fieldUsage x="1"/>
      </fieldsUsage>
    </cacheHierarchy>
    <cacheHierarchy uniqueName="[Measures].[Avg. Rating]" caption="Avg. Rating" measure="1" displayFolder="" measureGroup="Call_Centre" count="0" oneField="1">
      <fieldsUsage count="1">
        <fieldUsage x="2"/>
      </fieldsUsage>
    </cacheHierarchy>
    <cacheHierarchy uniqueName="[Measures].[5* Calls]" caption="5* Calls" measure="1" displayFolder="" measureGroup="Call_Centre" count="0" oneField="1">
      <fieldsUsage count="1">
        <fieldUsage x="3"/>
      </fieldsUsage>
    </cacheHierarchy>
    <cacheHierarchy uniqueName="[Measures].[Total Duration]" caption="Total Duration" measure="1" displayFolder="" measureGroup="Call_Centre" count="0" oneField="1">
      <fieldsUsage count="1">
        <fieldUsage x="4"/>
      </fieldsUsage>
    </cacheHierarchy>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9.852630208334" backgroundQuery="1" createdVersion="8" refreshedVersion="8" minRefreshableVersion="3" recordCount="0" supportSubquery="1" supportAdvancedDrill="1" xr:uid="{CBE7C5DA-A22A-4A05-B739-075F2F672BE3}">
  <cacheSource type="external" connectionId="1"/>
  <cacheFields count="5">
    <cacheField name="[Measures].[Call Count]" caption="Call Count" numFmtId="0" hierarchy="18" level="32767"/>
    <cacheField name="[Call_Centre].[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_Centre].[Date of Call (Month)].[Date of Call (Month)]" caption="Date of Call (Month)" numFmtId="0" hierarchy="11" level="1">
      <sharedItems count="12">
        <s v="Jan"/>
        <s v="Feb"/>
        <s v="Mar"/>
        <s v="Apr"/>
        <s v="May"/>
        <s v="Jun"/>
        <s v="Jul"/>
        <s v="Aug"/>
        <s v="Sep"/>
        <s v="Oct"/>
        <s v="Nov"/>
        <s v="Dec"/>
      </sharedItems>
    </cacheField>
    <cacheField name="[Call_Centre].[Representative].[Representative]" caption="Representative" numFmtId="0" hierarchy="3" level="1">
      <sharedItems containsSemiMixedTypes="0" containsNonDate="0" containsString="0"/>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3"/>
      </fieldsUsage>
    </cacheHierarchy>
    <cacheHierarchy uniqueName="[Call_Centre].[Date of Call]" caption="Date of Call" attribute="1" time="1" defaultMemberUniqueName="[Call_Centre].[Date of Call].[All]" allUniqueName="[Call_Centre].[Date of Call].[All]" dimensionUniqueName="[Call_Centre]" displayFolder="" count="2" memberValueDatatype="7" unbalanced="0">
      <fieldsUsage count="2">
        <fieldUsage x="-1"/>
        <fieldUsage x="1"/>
      </fieldsUsage>
    </cacheHierarchy>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oneField="1">
      <fieldsUsage count="1">
        <fieldUsage x="0"/>
      </fieldsUsage>
    </cacheHierarchy>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9.852630671296" backgroundQuery="1" createdVersion="8" refreshedVersion="8" minRefreshableVersion="3" recordCount="0" supportSubquery="1" supportAdvancedDrill="1" xr:uid="{D5996AA3-DCE7-4D75-8963-28F05B840050}">
  <cacheSource type="external" connectionId="1"/>
  <cacheFields count="3">
    <cacheField name="[Call_Centre].[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_Centre].[Representative].[Representative]" caption="Representative" numFmtId="0" hierarchy="3" level="1">
      <sharedItems containsSemiMixedTypes="0" containsNonDate="0" containsString="0"/>
    </cacheField>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2"/>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2" memberValueDatatype="130" unbalanced="0">
      <fieldsUsage count="2">
        <fieldUsage x="-1"/>
        <fieldUsage x="0"/>
      </fieldsUsage>
    </cacheHierarchy>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oneField="1">
      <fieldsUsage count="1">
        <fieldUsage x="1"/>
      </fieldsUsage>
    </cacheHierarchy>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9.852631018519" backgroundQuery="1" createdVersion="8" refreshedVersion="8" minRefreshableVersion="3" recordCount="0" supportSubquery="1" supportAdvancedDrill="1" xr:uid="{7D66AACC-F180-4C94-954E-27B9A770BCEF}">
  <cacheSource type="external" connectionId="1"/>
  <cacheFields count="1">
    <cacheField name="[Call_Centre].[Representative].[Representative]" caption="Representative" numFmtId="0" hierarchy="3" level="1">
      <sharedItems count="1">
        <s v="R01"/>
      </sharedItems>
    </cacheField>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0"/>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9.852631365742" backgroundQuery="1" createdVersion="8" refreshedVersion="8" minRefreshableVersion="3" recordCount="0" supportSubquery="1" supportAdvancedDrill="1" xr:uid="{29EC7DFB-C830-46F8-93E4-ACBE8EAC9615}">
  <cacheSource type="external" connectionId="1"/>
  <cacheFields count="4">
    <cacheField name="[Measures].[Count of Customer ID 2]" caption="Count of Customer ID 2" numFmtId="0" hierarchy="29" level="32767"/>
    <cacheField name="[Call_Centre].[Rounded Rating].[Rounded Rating]" caption="Rounded Rating"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_Centre].[Rounded Rating].&amp;[2]"/>
            <x15:cachedUniqueName index="1" name="[Call_Centre].[Rounded Rating].&amp;[3]"/>
            <x15:cachedUniqueName index="2" name="[Call_Centre].[Rounded Rating].&amp;[4]"/>
            <x15:cachedUniqueName index="3" name="[Call_Centre].[Rounded Rating].&amp;[5]"/>
          </x15:cachedUniqueNames>
        </ext>
      </extLst>
    </cacheField>
    <cacheField name="[Call_Centre].[Representative].[Representative]" caption="Representative" numFmtId="0" hierarchy="3" level="1">
      <sharedItems containsSemiMixedTypes="0" containsNonDate="0" containsString="0"/>
    </cacheField>
    <cacheField name="[Dim_Ratings].[Rounded Rating].[Rounded Rating]" caption="Rounded Rating" numFmtId="0" hierarchy="16"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Dim_Ratings].[Rounded Rating].&amp;[0]"/>
            <x15:cachedUniqueName index="1" name="[Dim_Ratings].[Rounded Rating].&amp;[1]"/>
            <x15:cachedUniqueName index="2" name="[Dim_Ratings].[Rounded Rating].&amp;[2]"/>
            <x15:cachedUniqueName index="3" name="[Dim_Ratings].[Rounded Rating].&amp;[3]"/>
            <x15:cachedUniqueName index="4" name="[Dim_Ratings].[Rounded Rating].&amp;[4]"/>
            <x15:cachedUniqueName index="5" name="[Dim_Ratings].[Rounded Rating].&amp;[5]"/>
          </x15:cachedUniqueNames>
        </ext>
      </extLst>
    </cacheField>
  </cacheFields>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fieldsUsage count="2">
        <fieldUsage x="-1"/>
        <fieldUsage x="2"/>
      </fieldsUsage>
    </cacheHierarchy>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2" memberValueDatatype="20" unbalanced="0">
      <fieldsUsage count="2">
        <fieldUsage x="-1"/>
        <fieldUsage x="1"/>
      </fieldsUsage>
    </cacheHierarchy>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2" memberValueDatatype="20" unbalanced="0">
      <fieldsUsage count="2">
        <fieldUsage x="-1"/>
        <fieldUsage x="3"/>
      </fieldsUsage>
    </cacheHierarchy>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4">
    <dimension name="Call_Centre" uniqueName="[Call_Centre]" caption="Call_Centre"/>
    <dimension name="Customers" uniqueName="[Customers]" caption="Customers"/>
    <dimension name="Dim_Ratings" uniqueName="[Dim_Ratings]" caption="Dim_Ratings"/>
    <dimension measure="1" name="Measures" uniqueName="[Measures]" caption="Measures"/>
  </dimensions>
  <measureGroups count="3">
    <measureGroup name="Call_Centre" caption="Call_Centre"/>
    <measureGroup name="Customers" caption="Customers"/>
    <measureGroup name="Dim_Ratings" caption="Dim_Ratings"/>
  </measureGroups>
  <maps count="5">
    <map measureGroup="0" dimension="0"/>
    <map measureGroup="0" dimension="1"/>
    <map measureGroup="0" dimension="2"/>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 Seth" refreshedDate="46257.804064699078" backgroundQuery="1" createdVersion="3" refreshedVersion="8" minRefreshableVersion="3" recordCount="0" supportSubquery="1" supportAdvancedDrill="1" xr:uid="{D6484A69-E7BA-47CD-B798-041B96B8595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_Centre].[Call number]" caption="Call number" attribute="1" defaultMemberUniqueName="[Call_Centre].[Call number].[All]" allUniqueName="[Call_Centre].[Call number].[All]" dimensionUniqueName="[Call_Centre]" displayFolder="" count="0" memberValueDatatype="130" unbalanced="0"/>
    <cacheHierarchy uniqueName="[Call_Centre].[Customer ID]" caption="Customer ID" attribute="1" defaultMemberUniqueName="[Call_Centre].[Customer ID].[All]" allUniqueName="[Call_Centre].[Customer ID].[All]" dimensionUniqueName="[Call_Centre]" displayFolder="" count="0" memberValueDatatype="130" unbalanced="0"/>
    <cacheHierarchy uniqueName="[Call_Centre].[Duration]" caption="Duration" attribute="1" defaultMemberUniqueName="[Call_Centre].[Duration].[All]" allUniqueName="[Call_Centre].[Duration].[All]" dimensionUniqueName="[Call_Centre]" displayFolder="" count="0" memberValueDatatype="20" unbalanced="0"/>
    <cacheHierarchy uniqueName="[Call_Centre].[Representative]" caption="Representative" attribute="1" defaultMemberUniqueName="[Call_Centre].[Representative].[All]" allUniqueName="[Call_Centre].[Representative].[All]" dimensionUniqueName="[Call_Centre]" displayFolder="" count="2" memberValueDatatype="130" unbalanced="0"/>
    <cacheHierarchy uniqueName="[Call_Centre].[Date of Call]" caption="Date of Call" attribute="1" time="1" defaultMemberUniqueName="[Call_Centre].[Date of Call].[All]" allUniqueName="[Call_Centre].[Date of Call].[All]" dimensionUniqueName="[Call_Centre]" displayFolder="" count="0" memberValueDatatype="7" unbalanced="0"/>
    <cacheHierarchy uniqueName="[Call_Centre].[Purchase Amount]" caption="Purchase Amount" attribute="1" defaultMemberUniqueName="[Call_Centre].[Purchase Amount].[All]" allUniqueName="[Call_Centre].[Purchase Amount].[All]" dimensionUniqueName="[Call_Centre]" displayFolder="" count="0" memberValueDatatype="20" unbalanced="0"/>
    <cacheHierarchy uniqueName="[Call_Centre].[Satisfaction Rating]" caption="Satisfaction Rating" attribute="1" defaultMemberUniqueName="[Call_Centre].[Satisfaction Rating].[All]" allUniqueName="[Call_Centre].[Satisfaction Rating].[All]" dimensionUniqueName="[Call_Centre]" displayFolder="" count="0" memberValueDatatype="5" unbalanced="0"/>
    <cacheHierarchy uniqueName="[Call_Centre].[FY]" caption="FY" attribute="1" defaultMemberUniqueName="[Call_Centre].[FY].[All]" allUniqueName="[Call_Centre].[FY].[All]" dimensionUniqueName="[Call_Centre]" displayFolder="" count="0" memberValueDatatype="20" unbalanced="0"/>
    <cacheHierarchy uniqueName="[Call_Centre].[Day of week]" caption="Day of week" attribute="1" defaultMemberUniqueName="[Call_Centre].[Day of week].[All]" allUniqueName="[Call_Centre].[Day of week].[All]" dimensionUniqueName="[Call_Centre]" displayFolder="" count="0" memberValueDatatype="130" unbalanced="0"/>
    <cacheHierarchy uniqueName="[Call_Centre].[Duration Bucket]" caption="Duration Bucket" attribute="1" defaultMemberUniqueName="[Call_Centre].[Duration Bucket].[All]" allUniqueName="[Call_Centre].[Duration Bucket].[All]" dimensionUniqueName="[Call_Centre]" displayFolder="" count="0" memberValueDatatype="130" unbalanced="0"/>
    <cacheHierarchy uniqueName="[Call_Centre].[Rounded Rating]" caption="Rounded Rating" attribute="1" defaultMemberUniqueName="[Call_Centre].[Rounded Rating].[All]" allUniqueName="[Call_Centre].[Rounded Rating].[All]" dimensionUniqueName="[Call_Centre]" displayFolder="" count="0" memberValueDatatype="20" unbalanced="0"/>
    <cacheHierarchy uniqueName="[Call_Centre].[Date of Call (Month)]" caption="Date of Call (Month)" attribute="1" defaultMemberUniqueName="[Call_Centre].[Date of Call (Month)].[All]" allUniqueName="[Call_Centre].[Date of Call (Month)].[All]" dimensionUniqueName="[Call_Centre]"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Dim_Ratings].[Rounded Rating]" caption="Rounded Rating" attribute="1" defaultMemberUniqueName="[Dim_Ratings].[Rounded Rating].[All]" allUniqueName="[Dim_Ratings].[Rounded Rating].[All]" dimensionUniqueName="[Dim_Ratings]" displayFolder="" count="0" memberValueDatatype="20" unbalanced="0"/>
    <cacheHierarchy uniqueName="[Call_Centre].[Date of Call (Month Index)]" caption="Date of Call (Month Index)" attribute="1" defaultMemberUniqueName="[Call_Centre].[Date of Call (Month Index)].[All]" allUniqueName="[Call_Centre].[Date of Call (Month Index)].[All]" dimensionUniqueName="[Call_Centre]" displayFolder="" count="0" memberValueDatatype="20" unbalanced="0" hidden="1"/>
    <cacheHierarchy uniqueName="[Measures].[Call Count]" caption="Call Count" measure="1" displayFolder="" measureGroup="Call_Centre" count="0"/>
    <cacheHierarchy uniqueName="[Measures].[Total Amount]" caption="Total Amount" measure="1" displayFolder="" measureGroup="Call_Centre" count="0"/>
    <cacheHierarchy uniqueName="[Measures].[Avg. Rating]" caption="Avg. Rating" measure="1" displayFolder="" measureGroup="Call_Centre" count="0"/>
    <cacheHierarchy uniqueName="[Measures].[5* Calls]" caption="5* Calls" measure="1" displayFolder="" measureGroup="Call_Centre" count="0"/>
    <cacheHierarchy uniqueName="[Measures].[Total Duration]" caption="Total Duration" measure="1" displayFolder="" measureGroup="Call_Centre" count="0"/>
    <cacheHierarchy uniqueName="[Measures].[__XL_Count Call_Centre_Data]" caption="__XL_Count Call_Centre_Data" measure="1" displayFolder="" measureGroup="Call_Centre" count="0" hidden="1"/>
    <cacheHierarchy uniqueName="[Measures].[__XL_Count Customers]" caption="__XL_Count Customers" measure="1" displayFolder="" measureGroup="Customers" count="0" hidden="1"/>
    <cacheHierarchy uniqueName="[Measures].[__XL_Count Table7]" caption="__XL_Count Table7" measure="1" displayFolder="" measureGroup="Dim_Ratings" count="0" hidden="1"/>
    <cacheHierarchy uniqueName="[Measures].[__No measures defined]" caption="__No measures defined" measure="1" displayFolder="" count="0" hidden="1"/>
    <cacheHierarchy uniqueName="[Measures].[Sum of Purchase Amount]" caption="Sum of Purchase Amount" measure="1" displayFolder="" measureGroup="Call_Centre"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Count of Customer ID 2]" caption="Count of Customer ID 2" measure="1" displayFolder="" measureGroup="Call_Centr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7664431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95A92-747E-4D3C-B4FA-F501F23B6FB9}" name="Weekly Trend" cacheId="168" applyNumberFormats="0" applyBorderFormats="0" applyFontFormats="0" applyPatternFormats="0" applyAlignmentFormats="0" applyWidthHeightFormats="1" dataCaption="Values" tag="ec6c84dd-adbd-4e8f-8fd3-ec9d25ff6b10" updatedVersion="8" minRefreshableVersion="3" useAutoFormatting="1" subtotalHiddenItems="1" itemPrintTitles="1" createdVersion="8" indent="0" outline="1" outlineData="1" multipleFieldFilters="0" chartFormat="78">
  <location ref="A30:B3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9">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_Centre].[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 Excel Tutorial for Data Analysis - Excel Report.xlsx!Call_Centre_Data">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CE5619-486A-4439-ADA3-B76D215201FB}" name="Rating Distribution" cacheId="174" applyNumberFormats="0" applyBorderFormats="0" applyFontFormats="0" applyPatternFormats="0" applyAlignmentFormats="0" applyWidthHeightFormats="1" dataCaption="Values" tag="c729c65e-accb-4a4e-88b6-2ea1c93cb213" updatedVersion="8" minRefreshableVersion="3" useAutoFormatting="1" subtotalHiddenItems="1" itemPrintTitles="1" createdVersion="8" indent="0" showEmptyRow="1" outline="1" outlineData="1" multipleFieldFilters="0" chartFormat="62">
  <location ref="A70:B77" firstHeaderRow="1" firstDataRow="1" firstDataCol="1"/>
  <pivotFields count="4">
    <pivotField dataField="1" subtotalTop="0" showAll="0" defaultSubtotal="0"/>
    <pivotField allDrilled="1" subtotalTop="0" showAll="0" sortType="ascending" defaultSubtotal="0" defaultAttributeDrillState="1">
      <items count="4">
        <item x="0"/>
        <item x="1"/>
        <item x="2"/>
        <item x="3"/>
      </items>
    </pivotField>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Items count="1">
    <i/>
  </colItems>
  <dataFields count="1">
    <dataField name="Count of Customer ID" fld="0" subtotal="count" baseField="0" baseItem="0"/>
  </dataFields>
  <chartFormats count="1">
    <chartFormat chart="25" format="6"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_Centre].[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_Centre]"/>
        <x15:activeTabTopLevelEntity name="[Dim_Ra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CE95E-F865-4B74-81B5-27ECE831FA84}" name="Monthly Trend Pivot" cacheId="165" applyNumberFormats="0" applyBorderFormats="0" applyFontFormats="0" applyPatternFormats="0" applyAlignmentFormats="0" applyWidthHeightFormats="1" dataCaption="Values" tag="ec6c84dd-adbd-4e8f-8fd3-ec9d25ff6b10" updatedVersion="8" minRefreshableVersion="3" useAutoFormatting="1" subtotalHiddenItems="1" itemPrintTitles="1" createdVersion="8" indent="0" outline="1" outlineData="1" multipleFieldFilters="0" chartFormat="51">
  <location ref="A13:C26" firstHeaderRow="0" firstDataRow="1" firstDataCol="1"/>
  <pivotFields count="5">
    <pivotField dataField="1" subtotalTop="0" showAll="0" defaultSubtotal="0"/>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11">
    <chartFormat chart="21" format="6"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9" format="2">
      <pivotArea type="data" outline="0" fieldPosition="0">
        <references count="2">
          <reference field="4294967294" count="1" selected="0">
            <x v="0"/>
          </reference>
          <reference field="2" count="1" selected="0">
            <x v="2"/>
          </reference>
        </references>
      </pivotArea>
    </chartFormat>
    <chartFormat chart="46" format="3" series="1">
      <pivotArea type="data" outline="0" fieldPosition="0">
        <references count="1">
          <reference field="4294967294" count="1" selected="0">
            <x v="1"/>
          </reference>
        </references>
      </pivotArea>
    </chartFormat>
    <chartFormat chart="46" format="4"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1"/>
          </reference>
        </references>
      </pivotArea>
    </chartFormat>
    <chartFormat chart="47" format="6"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 chart="48" format="6"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_Centre].[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 Excel Tutorial for Data Analysis - Excel Report.xlsx!Call_Centre_Data">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42A631-90C6-4207-8BE8-011AED3B69ED}" name="Selected Rep pivot" cacheId="17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2:A53" firstHeaderRow="1" firstDataRow="1" firstDataCol="1"/>
  <pivotFields count="1">
    <pivotField axis="axisRow" allDrilled="1" subtotalTop="0" showAll="0" defaultSubtotal="0" defaultAttributeDrillState="1">
      <items count="1">
        <item s="1" x="0"/>
      </items>
    </pivotField>
  </pivotFields>
  <rowFields count="1">
    <field x="0"/>
  </rowFields>
  <rowItems count="1">
    <i>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94D718-A9FD-4824-BD65-195580109ABD}" name="Selected Rep. KPI Summary" cacheId="162" applyNumberFormats="0" applyBorderFormats="0" applyFontFormats="0" applyPatternFormats="0" applyAlignmentFormats="0" applyWidthHeightFormats="1" dataCaption="Values" tag="ec6c84dd-adbd-4e8f-8fd3-ec9d25ff6b10"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4" subtotal="count" baseField="0" baseItem="0"/>
    <dataField fld="2" subtotal="count" baseField="0" baseItem="0"/>
    <dataField fld="3" subtotal="count" baseField="0" baseItem="0"/>
  </dataFields>
  <pivotHierarchies count="30">
    <pivotHierarchy dragToData="1"/>
    <pivotHierarchy dragToData="1"/>
    <pivotHierarchy dragToData="1"/>
    <pivotHierarchy multipleItemSelectionAllowed="1" dragToData="1">
      <members count="1" level="1">
        <member name="[Call_Centre].[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 Excel Tutorial for Data Analysis - Excel Report.xlsx!Call_Centre_Data">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A0481A-E11D-4B10-9ECD-804723C4E679}" name="Rep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C4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8">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1" format="12"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EDF7AD-8784-4737-8AA9-2F22CB5EC698}" name="KPI Summary Pivot" cacheId="0" applyNumberFormats="0" applyBorderFormats="0" applyFontFormats="0" applyPatternFormats="0" applyAlignmentFormats="0" applyWidthHeightFormats="1" dataCaption="Values" tag="ec6c84dd-adbd-4e8f-8fd3-ec9d25ff6b10"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4" subtotal="count" baseField="0" baseItem="0"/>
    <dataField fld="2" subtotal="count" baseField="0" baseItem="0"/>
    <dataField fld="3" subtotal="count" baseField="0" baseItem="0"/>
  </dataFields>
  <pivotHierarchies count="30">
    <pivotHierarchy dragToData="1"/>
    <pivotHierarchy dragToData="1"/>
    <pivotHierarchy dragToData="1"/>
    <pivotHierarchy multipleItemSelectionAllowed="1" dragToData="1">
      <members count="1" level="1">
        <member name="[Call_Centre].[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mplete Excel Tutorial for Data Analysis - Excel Report.xlsx!Call_Centre_Data">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869EBB-7333-4494-8DCC-93AB242811BB}" name="Customer Amount by Rep" cacheId="3" applyNumberFormats="0" applyBorderFormats="0" applyFontFormats="0" applyPatternFormats="0" applyAlignmentFormats="0" applyWidthHeightFormats="1" dataCaption="Values" tag="51f64e91-bd47-4cff-b418-9fee53b8abec" updatedVersion="8" minRefreshableVersion="3" useAutoFormatting="1" subtotalHiddenItems="1" rowGrandTotals="0" itemPrintTitles="1" createdVersion="8" indent="0" outline="1" outlineData="1" multipleFieldFilters="0" chartFormat="27">
  <location ref="A81:G100" firstHeaderRow="1" firstDataRow="2" firstDataCol="1"/>
  <pivotFields count="5">
    <pivotField allDrilled="1" subtotalTop="0" showAll="0" sortType="ascending"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2"/>
    <field x="3"/>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fld="4"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_Centre]"/>
        <x15:activeTabTopLevelEntity name="[Dim_Ra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FDA447-2BC1-4095-B28C-01B5CCEBDDB2}" name="Gender by C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1:D6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ustomer ID" fld="2" subtotal="count"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_Centr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rv>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28317C86-FD2E-48A2-A414-A28FB50C5FAB}" sourceName="[Call_Centre].[Representative]">
  <pivotTables>
    <pivotTable tabId="6" name="Selected Rep. KPI Summary"/>
    <pivotTable tabId="6" name="Monthly Trend Pivot"/>
    <pivotTable tabId="6" name="Weekly Trend"/>
    <pivotTable tabId="6" name="Selected Rep pivot"/>
    <pivotTable tabId="6" name="Rating Distribution"/>
  </pivotTables>
  <data>
    <olap pivotCacheId="766443146">
      <levels count="2">
        <level uniqueName="[Call_Centre].[Representative].[(All)]" sourceCaption="(All)" count="0"/>
        <level uniqueName="[Call_Centre].[Representative].[Representative]" sourceCaption="Representative" count="5">
          <ranges>
            <range startItem="0">
              <i n="[Call_Centre].[Representative].&amp;[R01]" c="R01"/>
              <i n="[Call_Centre].[Representative].&amp;[R02]" c="R02"/>
              <i n="[Call_Centre].[Representative].&amp;[R03]" c="R03"/>
              <i n="[Call_Centre].[Representative].&amp;[R04]" c="R04"/>
              <i n="[Call_Centre].[Representative].&amp;[R05]" c="R05"/>
            </range>
          </ranges>
        </level>
      </levels>
      <selections count="1">
        <selection n="[Call_Centre].[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DA6A175-7DC6-48DA-B5CD-0B037F962CC2}" cache="Slicer_Representative1" caption="Representative" showCaption="0"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_Centre" displayName="Call_Centre"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IF(MONTH(Call_Centre[[#This Row],[Date of Call]])&lt;=6, YEAR(Call_Centre[[#This Row],[Date of Call]]), YEAR(Call_Centre[[#This Row],[Date of Call]])+1)</calculatedColumnFormula>
    </tableColumn>
    <tableColumn id="9" xr3:uid="{199FA271-5E9B-46CE-9BC6-2801F92CD17E}" name="Day of week" dataDxfId="11">
      <calculatedColumnFormula>TEXT(Call_Centre[[#This Row],[Date of Call]],"DDDD")</calculatedColumnFormula>
    </tableColumn>
    <tableColumn id="10" xr3:uid="{328CDB09-95B8-4D5E-9ED9-EF0D363735A1}" name="Duration Bucket" dataDxfId="10">
      <calculatedColumnFormula array="1">_xlfn.IFS(Call_Centre[[#This Row],[Duration]]&lt;=10,"Under 10 mins", Call_Centre[[#This Row],[Duration]]&lt;=30, "10 to 30 mins", Call_Centre[[#This Row],[Duration]]&lt;=60, "30 to 60 mins", Call_Centre[[#This Row],[Duration]]&lt;=120, "1 to 2 hours", TRUE, "More than 2 hours")</calculatedColumnFormula>
    </tableColumn>
    <tableColumn id="11" xr3:uid="{31C7E7FB-94CB-4DAB-B0CB-46B648CD4D41}" name="Rounded Rating" dataDxfId="9">
      <calculatedColumnFormula>ROUND(Call_Centre[[#This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N3:Q18" totalsRowShown="0" headerRowDxfId="8" headerRowBorderDxfId="7" tableBorderDxfId="6" totalsRowBorderDxfId="5">
  <autoFilter ref="N3:Q18" xr:uid="{27158F51-A707-4171-8A04-81FB0AABCBA5}"/>
  <tableColumns count="4">
    <tableColumn id="1" xr3:uid="{02688061-6A8C-4E23-B7FF-D00CD8B58CAC}" name="Customer ID" dataDxfId="4"/>
    <tableColumn id="2" xr3:uid="{771678B6-DB44-426B-9874-B4E421A440D5}" name="Gend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BE98A2-60B4-4AD4-A427-83FD980ABACA}" name="Table7" displayName="Table7" ref="D70:D76" totalsRowShown="0">
  <autoFilter ref="D70:D76" xr:uid="{23BE98A2-60B4-4AD4-A427-83FD980ABACA}"/>
  <tableColumns count="1">
    <tableColumn id="1" xr3:uid="{10E90A26-35CA-4BD6-B47E-722C213B41C6}" name="Rounded 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3"/>
  <sheetViews>
    <sheetView showGridLines="0" showRowColHeaders="0" zoomScale="115" zoomScaleNormal="115" workbookViewId="0">
      <selection activeCell="K15" sqref="K15"/>
      <extLst>
        <ext xmlns:xlsdti="http://schemas.microsoft.com/office/spreadsheetml/2023/showDataTypeIcons" uri="{77bfe23e-c014-4d31-8a63-9c772dbf06b6}">
          <xlsdti:showDataTypeIcons visible="0"/>
        </ext>
      </extLst>
    </sheetView>
  </sheetViews>
  <sheetFormatPr defaultRowHeight="14.4"/>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18" s="4" customFormat="1" ht="48" customHeight="1">
      <c r="B1" s="5" t="s">
        <v>1002</v>
      </c>
    </row>
    <row r="2" spans="2:18">
      <c r="R2" s="1"/>
    </row>
    <row r="3" spans="2:18">
      <c r="B3" s="14" t="s">
        <v>25</v>
      </c>
      <c r="C3" s="14" t="s">
        <v>0</v>
      </c>
      <c r="D3" s="15" t="s">
        <v>1</v>
      </c>
      <c r="E3" s="16" t="s">
        <v>3</v>
      </c>
      <c r="F3" s="16" t="s">
        <v>4</v>
      </c>
      <c r="G3" s="14" t="s">
        <v>2</v>
      </c>
      <c r="H3" s="14" t="s">
        <v>994</v>
      </c>
      <c r="I3" t="s">
        <v>1035</v>
      </c>
      <c r="J3" t="s">
        <v>1036</v>
      </c>
      <c r="K3" t="s">
        <v>1037</v>
      </c>
      <c r="L3" t="s">
        <v>1045</v>
      </c>
      <c r="N3" s="8" t="s">
        <v>0</v>
      </c>
      <c r="O3" s="9" t="s">
        <v>1073</v>
      </c>
      <c r="P3" s="9" t="s">
        <v>995</v>
      </c>
      <c r="Q3" s="10" t="s">
        <v>996</v>
      </c>
    </row>
    <row r="4" spans="2:18">
      <c r="B4" t="s">
        <v>26</v>
      </c>
      <c r="C4" t="s">
        <v>20</v>
      </c>
      <c r="D4">
        <v>116</v>
      </c>
      <c r="E4" s="17" t="s">
        <v>10</v>
      </c>
      <c r="F4" s="18">
        <v>44927</v>
      </c>
      <c r="G4">
        <v>128</v>
      </c>
      <c r="H4">
        <v>4.9000000000000004</v>
      </c>
      <c r="I4">
        <f>IF(MONTH(Call_Centre[[#This Row],[Date of Call]])&lt;=6, YEAR(Call_Centre[[#This Row],[Date of Call]]), YEAR(Call_Centre[[#This Row],[Date of Call]])+1)</f>
        <v>2023</v>
      </c>
      <c r="J4" t="str">
        <f>TEXT(Call_Centre[[#This Row],[Date of Call]],"DDDD")</f>
        <v>Sunday</v>
      </c>
      <c r="K4" t="str" cm="1">
        <f t="array" ref="K4">_xlfn.IFS(Call_Centre[[#This Row],[Duration]]&lt;=10,"Under 10 mins", Call_Centre[[#This Row],[Duration]]&lt;=30, "10 to 30 mins", Call_Centre[[#This Row],[Duration]]&lt;=60, "30 to 60 mins", Call_Centre[[#This Row],[Duration]]&lt;=120, "1 to 2 hours", TRUE, "More than 2 hours")</f>
        <v>1 to 2 hours</v>
      </c>
      <c r="L4">
        <f>ROUND(Call_Centre[[#This Row],[Satisfaction Rating]],0)</f>
        <v>5</v>
      </c>
      <c r="N4" s="6" t="s">
        <v>17</v>
      </c>
      <c r="O4" s="3" t="s">
        <v>997</v>
      </c>
      <c r="P4" s="2">
        <v>41</v>
      </c>
      <c r="Q4" s="7" t="s">
        <v>999</v>
      </c>
    </row>
    <row r="5" spans="2:18">
      <c r="B5" t="s">
        <v>27</v>
      </c>
      <c r="C5" t="s">
        <v>12</v>
      </c>
      <c r="D5">
        <v>119</v>
      </c>
      <c r="E5" s="17" t="s">
        <v>10</v>
      </c>
      <c r="F5" s="18">
        <v>44927</v>
      </c>
      <c r="G5">
        <v>135</v>
      </c>
      <c r="H5">
        <v>2.9</v>
      </c>
      <c r="I5">
        <f>IF(MONTH(Call_Centre[[#This Row],[Date of Call]])&lt;=6, YEAR(Call_Centre[[#This Row],[Date of Call]]), YEAR(Call_Centre[[#This Row],[Date of Call]])+1)</f>
        <v>2023</v>
      </c>
      <c r="J5" t="str">
        <f>TEXT(Call_Centre[[#This Row],[Date of Call]],"DDDD")</f>
        <v>Sunday</v>
      </c>
      <c r="K5" t="str" cm="1">
        <f t="array" ref="K5">_xlfn.IFS(Call_Centre[[#This Row],[Duration]]&lt;=10,"Under 10 mins", Call_Centre[[#This Row],[Duration]]&lt;=30, "10 to 30 mins", Call_Centre[[#This Row],[Duration]]&lt;=60, "30 to 60 mins", Call_Centre[[#This Row],[Duration]]&lt;=120, "1 to 2 hours", TRUE, "More than 2 hours")</f>
        <v>1 to 2 hours</v>
      </c>
      <c r="L5">
        <f>ROUND(Call_Centre[[#This Row],[Satisfaction Rating]],0)</f>
        <v>3</v>
      </c>
      <c r="N5" s="6" t="s">
        <v>24</v>
      </c>
      <c r="O5" s="3" t="s">
        <v>997</v>
      </c>
      <c r="P5" s="2">
        <v>31</v>
      </c>
      <c r="Q5" s="7" t="s">
        <v>1000</v>
      </c>
    </row>
    <row r="6" spans="2:18">
      <c r="B6" t="s">
        <v>28</v>
      </c>
      <c r="C6" t="s">
        <v>23</v>
      </c>
      <c r="D6">
        <v>68</v>
      </c>
      <c r="E6" s="17" t="s">
        <v>9</v>
      </c>
      <c r="F6" s="18">
        <v>44927</v>
      </c>
      <c r="G6">
        <v>66</v>
      </c>
      <c r="H6">
        <v>4.7</v>
      </c>
      <c r="I6">
        <f>IF(MONTH(Call_Centre[[#This Row],[Date of Call]])&lt;=6, YEAR(Call_Centre[[#This Row],[Date of Call]]), YEAR(Call_Centre[[#This Row],[Date of Call]])+1)</f>
        <v>2023</v>
      </c>
      <c r="J6" t="str">
        <f>TEXT(Call_Centre[[#This Row],[Date of Call]],"DDDD")</f>
        <v>Sunday</v>
      </c>
      <c r="K6" t="str" cm="1">
        <f t="array" ref="K6">_xlfn.IFS(Call_Centre[[#This Row],[Duration]]&lt;=10,"Under 10 mins", Call_Centre[[#This Row],[Duration]]&lt;=30, "10 to 30 mins", Call_Centre[[#This Row],[Duration]]&lt;=60, "30 to 60 mins", Call_Centre[[#This Row],[Duration]]&lt;=120, "1 to 2 hours", TRUE, "More than 2 hours")</f>
        <v>1 to 2 hours</v>
      </c>
      <c r="L6">
        <f>ROUND(Call_Centre[[#This Row],[Satisfaction Rating]],0)</f>
        <v>5</v>
      </c>
      <c r="N6" s="6" t="s">
        <v>20</v>
      </c>
      <c r="O6" s="3" t="s">
        <v>997</v>
      </c>
      <c r="P6" s="2">
        <v>26</v>
      </c>
      <c r="Q6" s="7" t="s">
        <v>1001</v>
      </c>
    </row>
    <row r="7" spans="2:18">
      <c r="B7" t="s">
        <v>29</v>
      </c>
      <c r="C7" t="s">
        <v>21</v>
      </c>
      <c r="D7">
        <v>119</v>
      </c>
      <c r="E7" s="17" t="s">
        <v>9</v>
      </c>
      <c r="F7" s="18">
        <v>44927</v>
      </c>
      <c r="G7">
        <v>22</v>
      </c>
      <c r="H7">
        <v>2.9</v>
      </c>
      <c r="I7">
        <f>IF(MONTH(Call_Centre[[#This Row],[Date of Call]])&lt;=6, YEAR(Call_Centre[[#This Row],[Date of Call]]), YEAR(Call_Centre[[#This Row],[Date of Call]])+1)</f>
        <v>2023</v>
      </c>
      <c r="J7" t="str">
        <f>TEXT(Call_Centre[[#This Row],[Date of Call]],"DDDD")</f>
        <v>Sunday</v>
      </c>
      <c r="K7" t="str" cm="1">
        <f t="array" ref="K7">_xlfn.IFS(Call_Centre[[#This Row],[Duration]]&lt;=10,"Under 10 mins", Call_Centre[[#This Row],[Duration]]&lt;=30, "10 to 30 mins", Call_Centre[[#This Row],[Duration]]&lt;=60, "30 to 60 mins", Call_Centre[[#This Row],[Duration]]&lt;=120, "1 to 2 hours", TRUE, "More than 2 hours")</f>
        <v>1 to 2 hours</v>
      </c>
      <c r="L7">
        <f>ROUND(Call_Centre[[#This Row],[Satisfaction Rating]],0)</f>
        <v>3</v>
      </c>
      <c r="N7" s="6" t="s">
        <v>12</v>
      </c>
      <c r="O7" s="3" t="s">
        <v>997</v>
      </c>
      <c r="P7" s="2">
        <v>36</v>
      </c>
      <c r="Q7" s="7" t="s">
        <v>1001</v>
      </c>
    </row>
    <row r="8" spans="2:18">
      <c r="B8" t="s">
        <v>30</v>
      </c>
      <c r="C8" t="s">
        <v>8</v>
      </c>
      <c r="D8">
        <v>128</v>
      </c>
      <c r="E8" s="17" t="s">
        <v>11</v>
      </c>
      <c r="F8" s="18">
        <v>44928</v>
      </c>
      <c r="G8">
        <v>31</v>
      </c>
      <c r="H8">
        <v>2.8</v>
      </c>
      <c r="I8">
        <f>IF(MONTH(Call_Centre[[#This Row],[Date of Call]])&lt;=6, YEAR(Call_Centre[[#This Row],[Date of Call]]), YEAR(Call_Centre[[#This Row],[Date of Call]])+1)</f>
        <v>2023</v>
      </c>
      <c r="J8" t="str">
        <f>TEXT(Call_Centre[[#This Row],[Date of Call]],"DDDD")</f>
        <v>Monday</v>
      </c>
      <c r="K8" t="str" cm="1">
        <f t="array" ref="K8">_xlfn.IFS(Call_Centre[[#This Row],[Duration]]&lt;=10,"Under 10 mins", Call_Centre[[#This Row],[Duration]]&lt;=30, "10 to 30 mins", Call_Centre[[#This Row],[Duration]]&lt;=60, "30 to 60 mins", Call_Centre[[#This Row],[Duration]]&lt;=120, "1 to 2 hours", TRUE, "More than 2 hours")</f>
        <v>More than 2 hours</v>
      </c>
      <c r="L8">
        <f>ROUND(Call_Centre[[#This Row],[Satisfaction Rating]],0)</f>
        <v>3</v>
      </c>
      <c r="N8" s="6" t="s">
        <v>23</v>
      </c>
      <c r="O8" s="3" t="s">
        <v>997</v>
      </c>
      <c r="P8" s="2">
        <v>37</v>
      </c>
      <c r="Q8" s="7" t="s">
        <v>999</v>
      </c>
    </row>
    <row r="9" spans="2:18">
      <c r="B9" t="s">
        <v>31</v>
      </c>
      <c r="C9" t="s">
        <v>8</v>
      </c>
      <c r="D9">
        <v>49</v>
      </c>
      <c r="E9" s="17" t="s">
        <v>9</v>
      </c>
      <c r="F9" s="18">
        <v>44929</v>
      </c>
      <c r="G9">
        <v>135</v>
      </c>
      <c r="H9">
        <v>4.8</v>
      </c>
      <c r="I9">
        <f>IF(MONTH(Call_Centre[[#This Row],[Date of Call]])&lt;=6, YEAR(Call_Centre[[#This Row],[Date of Call]]), YEAR(Call_Centre[[#This Row],[Date of Call]])+1)</f>
        <v>2023</v>
      </c>
      <c r="J9" t="str">
        <f>TEXT(Call_Centre[[#This Row],[Date of Call]],"DDDD")</f>
        <v>Tuesday</v>
      </c>
      <c r="K9" t="str" cm="1">
        <f t="array" ref="K9">_xlfn.IFS(Call_Centre[[#This Row],[Duration]]&lt;=10,"Under 10 mins", Call_Centre[[#This Row],[Duration]]&lt;=30, "10 to 30 mins", Call_Centre[[#This Row],[Duration]]&lt;=60, "30 to 60 mins", Call_Centre[[#This Row],[Duration]]&lt;=120, "1 to 2 hours", TRUE, "More than 2 hours")</f>
        <v>30 to 60 mins</v>
      </c>
      <c r="L9">
        <f>ROUND(Call_Centre[[#This Row],[Satisfaction Rating]],0)</f>
        <v>5</v>
      </c>
      <c r="N9" s="6" t="s">
        <v>7</v>
      </c>
      <c r="O9" s="3" t="s">
        <v>997</v>
      </c>
      <c r="P9" s="2">
        <v>23</v>
      </c>
      <c r="Q9" s="7" t="s">
        <v>999</v>
      </c>
    </row>
    <row r="10" spans="2:18">
      <c r="B10" t="s">
        <v>32</v>
      </c>
      <c r="C10" t="s">
        <v>15</v>
      </c>
      <c r="D10">
        <v>84</v>
      </c>
      <c r="E10" s="17" t="s">
        <v>10</v>
      </c>
      <c r="F10" s="18">
        <v>44929</v>
      </c>
      <c r="G10">
        <v>60</v>
      </c>
      <c r="H10">
        <v>4.7</v>
      </c>
      <c r="I10">
        <f>IF(MONTH(Call_Centre[[#This Row],[Date of Call]])&lt;=6, YEAR(Call_Centre[[#This Row],[Date of Call]]), YEAR(Call_Centre[[#This Row],[Date of Call]])+1)</f>
        <v>2023</v>
      </c>
      <c r="J10" t="str">
        <f>TEXT(Call_Centre[[#This Row],[Date of Call]],"DDDD")</f>
        <v>Tuesday</v>
      </c>
      <c r="K10" t="str" cm="1">
        <f t="array" ref="K10">_xlfn.IFS(Call_Centre[[#This Row],[Duration]]&lt;=10,"Under 10 mins", Call_Centre[[#This Row],[Duration]]&lt;=30, "10 to 30 mins", Call_Centre[[#This Row],[Duration]]&lt;=60, "30 to 60 mins", Call_Centre[[#This Row],[Duration]]&lt;=120, "1 to 2 hours", TRUE, "More than 2 hours")</f>
        <v>1 to 2 hours</v>
      </c>
      <c r="L10">
        <f>ROUND(Call_Centre[[#This Row],[Satisfaction Rating]],0)</f>
        <v>5</v>
      </c>
      <c r="N10" s="6" t="s">
        <v>15</v>
      </c>
      <c r="O10" s="3" t="s">
        <v>998</v>
      </c>
      <c r="P10" s="2">
        <v>22</v>
      </c>
      <c r="Q10" s="7" t="s">
        <v>1000</v>
      </c>
    </row>
    <row r="11" spans="2:18">
      <c r="B11" t="s">
        <v>33</v>
      </c>
      <c r="C11" t="s">
        <v>20</v>
      </c>
      <c r="D11">
        <v>103</v>
      </c>
      <c r="E11" s="17" t="s">
        <v>13</v>
      </c>
      <c r="F11" s="18">
        <v>44929</v>
      </c>
      <c r="G11">
        <v>148</v>
      </c>
      <c r="H11">
        <v>4.4000000000000004</v>
      </c>
      <c r="I11">
        <f>IF(MONTH(Call_Centre[[#This Row],[Date of Call]])&lt;=6, YEAR(Call_Centre[[#This Row],[Date of Call]]), YEAR(Call_Centre[[#This Row],[Date of Call]])+1)</f>
        <v>2023</v>
      </c>
      <c r="J11" t="str">
        <f>TEXT(Call_Centre[[#This Row],[Date of Call]],"DDDD")</f>
        <v>Tuesday</v>
      </c>
      <c r="K11" t="str" cm="1">
        <f t="array" ref="K11">_xlfn.IFS(Call_Centre[[#This Row],[Duration]]&lt;=10,"Under 10 mins", Call_Centre[[#This Row],[Duration]]&lt;=30, "10 to 30 mins", Call_Centre[[#This Row],[Duration]]&lt;=60, "30 to 60 mins", Call_Centre[[#This Row],[Duration]]&lt;=120, "1 to 2 hours", TRUE, "More than 2 hours")</f>
        <v>1 to 2 hours</v>
      </c>
      <c r="L11">
        <f>ROUND(Call_Centre[[#This Row],[Satisfaction Rating]],0)</f>
        <v>4</v>
      </c>
      <c r="N11" s="6" t="s">
        <v>5</v>
      </c>
      <c r="O11" s="3" t="s">
        <v>998</v>
      </c>
      <c r="P11" s="2">
        <v>42</v>
      </c>
      <c r="Q11" s="7" t="s">
        <v>1000</v>
      </c>
    </row>
    <row r="12" spans="2:18">
      <c r="B12" t="s">
        <v>34</v>
      </c>
      <c r="C12" t="s">
        <v>23</v>
      </c>
      <c r="D12">
        <v>31</v>
      </c>
      <c r="E12" s="17" t="s">
        <v>9</v>
      </c>
      <c r="F12" s="18">
        <v>44929</v>
      </c>
      <c r="G12">
        <v>135</v>
      </c>
      <c r="H12">
        <v>3.6</v>
      </c>
      <c r="I12">
        <f>IF(MONTH(Call_Centre[[#This Row],[Date of Call]])&lt;=6, YEAR(Call_Centre[[#This Row],[Date of Call]]), YEAR(Call_Centre[[#This Row],[Date of Call]])+1)</f>
        <v>2023</v>
      </c>
      <c r="J12" t="str">
        <f>TEXT(Call_Centre[[#This Row],[Date of Call]],"DDDD")</f>
        <v>Tuesday</v>
      </c>
      <c r="K12" t="str" cm="1">
        <f t="array" ref="K12">_xlfn.IFS(Call_Centre[[#This Row],[Duration]]&lt;=10,"Under 10 mins", Call_Centre[[#This Row],[Duration]]&lt;=30, "10 to 30 mins", Call_Centre[[#This Row],[Duration]]&lt;=60, "30 to 60 mins", Call_Centre[[#This Row],[Duration]]&lt;=120, "1 to 2 hours", TRUE, "More than 2 hours")</f>
        <v>30 to 60 mins</v>
      </c>
      <c r="L12">
        <f>ROUND(Call_Centre[[#This Row],[Satisfaction Rating]],0)</f>
        <v>4</v>
      </c>
      <c r="N12" s="6" t="s">
        <v>22</v>
      </c>
      <c r="O12" s="3" t="s">
        <v>998</v>
      </c>
      <c r="P12" s="2">
        <v>25</v>
      </c>
      <c r="Q12" s="7" t="s">
        <v>999</v>
      </c>
    </row>
    <row r="13" spans="2:18">
      <c r="B13" t="s">
        <v>35</v>
      </c>
      <c r="C13" t="s">
        <v>18</v>
      </c>
      <c r="D13">
        <v>44</v>
      </c>
      <c r="E13" s="17" t="s">
        <v>6</v>
      </c>
      <c r="F13" s="18">
        <v>44929</v>
      </c>
      <c r="G13">
        <v>105</v>
      </c>
      <c r="H13">
        <v>2.9</v>
      </c>
      <c r="I13">
        <f>IF(MONTH(Call_Centre[[#This Row],[Date of Call]])&lt;=6, YEAR(Call_Centre[[#This Row],[Date of Call]]), YEAR(Call_Centre[[#This Row],[Date of Call]])+1)</f>
        <v>2023</v>
      </c>
      <c r="J13" t="str">
        <f>TEXT(Call_Centre[[#This Row],[Date of Call]],"DDDD")</f>
        <v>Tuesday</v>
      </c>
      <c r="K13" t="str" cm="1">
        <f t="array" ref="K13">_xlfn.IFS(Call_Centre[[#This Row],[Duration]]&lt;=10,"Under 10 mins", Call_Centre[[#This Row],[Duration]]&lt;=30, "10 to 30 mins", Call_Centre[[#This Row],[Duration]]&lt;=60, "30 to 60 mins", Call_Centre[[#This Row],[Duration]]&lt;=120, "1 to 2 hours", TRUE, "More than 2 hours")</f>
        <v>30 to 60 mins</v>
      </c>
      <c r="L13">
        <f>ROUND(Call_Centre[[#This Row],[Satisfaction Rating]],0)</f>
        <v>3</v>
      </c>
      <c r="N13" s="6" t="s">
        <v>18</v>
      </c>
      <c r="O13" s="3" t="s">
        <v>998</v>
      </c>
      <c r="P13" s="2">
        <v>30</v>
      </c>
      <c r="Q13" s="7" t="s">
        <v>1000</v>
      </c>
    </row>
    <row r="14" spans="2:18">
      <c r="B14" t="s">
        <v>36</v>
      </c>
      <c r="C14" t="s">
        <v>8</v>
      </c>
      <c r="D14">
        <v>102</v>
      </c>
      <c r="E14" s="17" t="s">
        <v>9</v>
      </c>
      <c r="F14" s="18">
        <v>44929</v>
      </c>
      <c r="G14">
        <v>69</v>
      </c>
      <c r="H14">
        <v>4.9000000000000004</v>
      </c>
      <c r="I14">
        <f>IF(MONTH(Call_Centre[[#This Row],[Date of Call]])&lt;=6, YEAR(Call_Centre[[#This Row],[Date of Call]]), YEAR(Call_Centre[[#This Row],[Date of Call]])+1)</f>
        <v>2023</v>
      </c>
      <c r="J14" t="str">
        <f>TEXT(Call_Centre[[#This Row],[Date of Call]],"DDDD")</f>
        <v>Tuesday</v>
      </c>
      <c r="K14" t="str" cm="1">
        <f t="array" ref="K14">_xlfn.IFS(Call_Centre[[#This Row],[Duration]]&lt;=10,"Under 10 mins", Call_Centre[[#This Row],[Duration]]&lt;=30, "10 to 30 mins", Call_Centre[[#This Row],[Duration]]&lt;=60, "30 to 60 mins", Call_Centre[[#This Row],[Duration]]&lt;=120, "1 to 2 hours", TRUE, "More than 2 hours")</f>
        <v>1 to 2 hours</v>
      </c>
      <c r="L14">
        <f>ROUND(Call_Centre[[#This Row],[Satisfaction Rating]],0)</f>
        <v>5</v>
      </c>
      <c r="N14" s="6" t="s">
        <v>8</v>
      </c>
      <c r="O14" s="3" t="s">
        <v>998</v>
      </c>
      <c r="P14" s="2">
        <v>30</v>
      </c>
      <c r="Q14" s="7" t="s">
        <v>1001</v>
      </c>
    </row>
    <row r="15" spans="2:18">
      <c r="B15" t="s">
        <v>37</v>
      </c>
      <c r="C15" t="s">
        <v>14</v>
      </c>
      <c r="D15">
        <v>135</v>
      </c>
      <c r="E15" s="17" t="s">
        <v>10</v>
      </c>
      <c r="F15" s="18">
        <v>44929</v>
      </c>
      <c r="G15">
        <v>46</v>
      </c>
      <c r="H15">
        <v>3.4</v>
      </c>
      <c r="I15">
        <f>IF(MONTH(Call_Centre[[#This Row],[Date of Call]])&lt;=6, YEAR(Call_Centre[[#This Row],[Date of Call]]), YEAR(Call_Centre[[#This Row],[Date of Call]])+1)</f>
        <v>2023</v>
      </c>
      <c r="J15" t="str">
        <f>TEXT(Call_Centre[[#This Row],[Date of Call]],"DDDD")</f>
        <v>Tuesday</v>
      </c>
      <c r="K15" t="str" cm="1">
        <f t="array" ref="K15">_xlfn.IFS(Call_Centre[[#This Row],[Duration]]&lt;=10,"Under 10 mins", Call_Centre[[#This Row],[Duration]]&lt;=30, "10 to 30 mins", Call_Centre[[#This Row],[Duration]]&lt;=60, "30 to 60 mins", Call_Centre[[#This Row],[Duration]]&lt;=120, "1 to 2 hours", TRUE, "More than 2 hours")</f>
        <v>More than 2 hours</v>
      </c>
      <c r="L15">
        <f>ROUND(Call_Centre[[#This Row],[Satisfaction Rating]],0)</f>
        <v>3</v>
      </c>
      <c r="N15" s="6" t="s">
        <v>16</v>
      </c>
      <c r="O15" s="3" t="s">
        <v>998</v>
      </c>
      <c r="P15" s="2">
        <v>28</v>
      </c>
      <c r="Q15" s="7" t="s">
        <v>1001</v>
      </c>
    </row>
    <row r="16" spans="2:18">
      <c r="B16" t="s">
        <v>38</v>
      </c>
      <c r="C16" t="s">
        <v>24</v>
      </c>
      <c r="D16">
        <v>98</v>
      </c>
      <c r="E16" s="17" t="s">
        <v>9</v>
      </c>
      <c r="F16" s="18">
        <v>44930</v>
      </c>
      <c r="G16">
        <v>108</v>
      </c>
      <c r="H16">
        <v>3.5</v>
      </c>
      <c r="I16">
        <f>IF(MONTH(Call_Centre[[#This Row],[Date of Call]])&lt;=6, YEAR(Call_Centre[[#This Row],[Date of Call]]), YEAR(Call_Centre[[#This Row],[Date of Call]])+1)</f>
        <v>2023</v>
      </c>
      <c r="J16" t="str">
        <f>TEXT(Call_Centre[[#This Row],[Date of Call]],"DDDD")</f>
        <v>Wednesday</v>
      </c>
      <c r="K16" t="str" cm="1">
        <f t="array" ref="K16">_xlfn.IFS(Call_Centre[[#This Row],[Duration]]&lt;=10,"Under 10 mins", Call_Centre[[#This Row],[Duration]]&lt;=30, "10 to 30 mins", Call_Centre[[#This Row],[Duration]]&lt;=60, "30 to 60 mins", Call_Centre[[#This Row],[Duration]]&lt;=120, "1 to 2 hours", TRUE, "More than 2 hours")</f>
        <v>1 to 2 hours</v>
      </c>
      <c r="L16">
        <f>ROUND(Call_Centre[[#This Row],[Satisfaction Rating]],0)</f>
        <v>4</v>
      </c>
      <c r="N16" s="6" t="s">
        <v>14</v>
      </c>
      <c r="O16" s="3" t="s">
        <v>998</v>
      </c>
      <c r="P16" s="2">
        <v>37</v>
      </c>
      <c r="Q16" s="7" t="s">
        <v>1000</v>
      </c>
    </row>
    <row r="17" spans="2:17">
      <c r="B17" t="s">
        <v>39</v>
      </c>
      <c r="C17" t="s">
        <v>18</v>
      </c>
      <c r="D17">
        <v>139</v>
      </c>
      <c r="E17" s="17" t="s">
        <v>9</v>
      </c>
      <c r="F17" s="18">
        <v>44930</v>
      </c>
      <c r="G17">
        <v>96</v>
      </c>
      <c r="H17">
        <v>4</v>
      </c>
      <c r="I17">
        <f>IF(MONTH(Call_Centre[[#This Row],[Date of Call]])&lt;=6, YEAR(Call_Centre[[#This Row],[Date of Call]]), YEAR(Call_Centre[[#This Row],[Date of Call]])+1)</f>
        <v>2023</v>
      </c>
      <c r="J17" t="str">
        <f>TEXT(Call_Centre[[#This Row],[Date of Call]],"DDDD")</f>
        <v>Wednesday</v>
      </c>
      <c r="K17" t="str" cm="1">
        <f t="array" ref="K17">_xlfn.IFS(Call_Centre[[#This Row],[Duration]]&lt;=10,"Under 10 mins", Call_Centre[[#This Row],[Duration]]&lt;=30, "10 to 30 mins", Call_Centre[[#This Row],[Duration]]&lt;=60, "30 to 60 mins", Call_Centre[[#This Row],[Duration]]&lt;=120, "1 to 2 hours", TRUE, "More than 2 hours")</f>
        <v>More than 2 hours</v>
      </c>
      <c r="L17">
        <f>ROUND(Call_Centre[[#This Row],[Satisfaction Rating]],0)</f>
        <v>4</v>
      </c>
      <c r="N17" s="6" t="s">
        <v>21</v>
      </c>
      <c r="O17" s="3" t="s">
        <v>998</v>
      </c>
      <c r="P17" s="2">
        <v>38</v>
      </c>
      <c r="Q17" s="7" t="s">
        <v>999</v>
      </c>
    </row>
    <row r="18" spans="2:17">
      <c r="B18" t="s">
        <v>40</v>
      </c>
      <c r="C18" t="s">
        <v>14</v>
      </c>
      <c r="D18">
        <v>48</v>
      </c>
      <c r="E18" s="17" t="s">
        <v>11</v>
      </c>
      <c r="F18" s="18">
        <v>44930</v>
      </c>
      <c r="G18">
        <v>68</v>
      </c>
      <c r="H18">
        <v>4.9000000000000004</v>
      </c>
      <c r="I18">
        <f>IF(MONTH(Call_Centre[[#This Row],[Date of Call]])&lt;=6, YEAR(Call_Centre[[#This Row],[Date of Call]]), YEAR(Call_Centre[[#This Row],[Date of Call]])+1)</f>
        <v>2023</v>
      </c>
      <c r="J18" t="str">
        <f>TEXT(Call_Centre[[#This Row],[Date of Call]],"DDDD")</f>
        <v>Wednesday</v>
      </c>
      <c r="K18" t="str" cm="1">
        <f t="array" ref="K18">_xlfn.IFS(Call_Centre[[#This Row],[Duration]]&lt;=10,"Under 10 mins", Call_Centre[[#This Row],[Duration]]&lt;=30, "10 to 30 mins", Call_Centre[[#This Row],[Duration]]&lt;=60, "30 to 60 mins", Call_Centre[[#This Row],[Duration]]&lt;=120, "1 to 2 hours", TRUE, "More than 2 hours")</f>
        <v>30 to 60 mins</v>
      </c>
      <c r="L18">
        <f>ROUND(Call_Centre[[#This Row],[Satisfaction Rating]],0)</f>
        <v>5</v>
      </c>
      <c r="N18" s="11" t="s">
        <v>19</v>
      </c>
      <c r="O18" s="19" t="s">
        <v>998</v>
      </c>
      <c r="P18" s="12">
        <v>43</v>
      </c>
      <c r="Q18" s="13" t="s">
        <v>1000</v>
      </c>
    </row>
    <row r="19" spans="2:17">
      <c r="B19" t="s">
        <v>41</v>
      </c>
      <c r="C19" t="s">
        <v>18</v>
      </c>
      <c r="D19">
        <v>176</v>
      </c>
      <c r="E19" s="17" t="s">
        <v>10</v>
      </c>
      <c r="F19" s="18">
        <v>44931</v>
      </c>
      <c r="G19">
        <v>24</v>
      </c>
      <c r="H19">
        <v>4.8</v>
      </c>
      <c r="I19">
        <f>IF(MONTH(Call_Centre[[#This Row],[Date of Call]])&lt;=6, YEAR(Call_Centre[[#This Row],[Date of Call]]), YEAR(Call_Centre[[#This Row],[Date of Call]])+1)</f>
        <v>2023</v>
      </c>
      <c r="J19" t="str">
        <f>TEXT(Call_Centre[[#This Row],[Date of Call]],"DDDD")</f>
        <v>Thursday</v>
      </c>
      <c r="K19" t="str" cm="1">
        <f t="array" ref="K19">_xlfn.IFS(Call_Centre[[#This Row],[Duration]]&lt;=10,"Under 10 mins", Call_Centre[[#This Row],[Duration]]&lt;=30, "10 to 30 mins", Call_Centre[[#This Row],[Duration]]&lt;=60, "30 to 60 mins", Call_Centre[[#This Row],[Duration]]&lt;=120, "1 to 2 hours", TRUE, "More than 2 hours")</f>
        <v>More than 2 hours</v>
      </c>
      <c r="L19">
        <f>ROUND(Call_Centre[[#This Row],[Satisfaction Rating]],0)</f>
        <v>5</v>
      </c>
    </row>
    <row r="20" spans="2:17">
      <c r="B20" t="s">
        <v>42</v>
      </c>
      <c r="C20" t="s">
        <v>18</v>
      </c>
      <c r="D20">
        <v>99</v>
      </c>
      <c r="E20" s="17" t="s">
        <v>11</v>
      </c>
      <c r="F20" s="18">
        <v>44931</v>
      </c>
      <c r="G20">
        <v>195</v>
      </c>
      <c r="H20">
        <v>3.9</v>
      </c>
      <c r="I20">
        <f>IF(MONTH(Call_Centre[[#This Row],[Date of Call]])&lt;=6, YEAR(Call_Centre[[#This Row],[Date of Call]]), YEAR(Call_Centre[[#This Row],[Date of Call]])+1)</f>
        <v>2023</v>
      </c>
      <c r="J20" t="str">
        <f>TEXT(Call_Centre[[#This Row],[Date of Call]],"DDDD")</f>
        <v>Thursday</v>
      </c>
      <c r="K20" t="str" cm="1">
        <f t="array" ref="K20">_xlfn.IFS(Call_Centre[[#This Row],[Duration]]&lt;=10,"Under 10 mins", Call_Centre[[#This Row],[Duration]]&lt;=30, "10 to 30 mins", Call_Centre[[#This Row],[Duration]]&lt;=60, "30 to 60 mins", Call_Centre[[#This Row],[Duration]]&lt;=120, "1 to 2 hours", TRUE, "More than 2 hours")</f>
        <v>1 to 2 hours</v>
      </c>
      <c r="L20">
        <f>ROUND(Call_Centre[[#This Row],[Satisfaction Rating]],0)</f>
        <v>4</v>
      </c>
    </row>
    <row r="21" spans="2:17">
      <c r="B21" t="s">
        <v>43</v>
      </c>
      <c r="C21" t="s">
        <v>22</v>
      </c>
      <c r="D21">
        <v>28</v>
      </c>
      <c r="E21" s="17" t="s">
        <v>6</v>
      </c>
      <c r="F21" s="18">
        <v>44931</v>
      </c>
      <c r="G21">
        <v>28</v>
      </c>
      <c r="H21">
        <v>3.8</v>
      </c>
      <c r="I21">
        <f>IF(MONTH(Call_Centre[[#This Row],[Date of Call]])&lt;=6, YEAR(Call_Centre[[#This Row],[Date of Call]]), YEAR(Call_Centre[[#This Row],[Date of Call]])+1)</f>
        <v>2023</v>
      </c>
      <c r="J21" t="str">
        <f>TEXT(Call_Centre[[#This Row],[Date of Call]],"DDDD")</f>
        <v>Thursday</v>
      </c>
      <c r="K21" t="str" cm="1">
        <f t="array" ref="K21">_xlfn.IFS(Call_Centre[[#This Row],[Duration]]&lt;=10,"Under 10 mins", Call_Centre[[#This Row],[Duration]]&lt;=30, "10 to 30 mins", Call_Centre[[#This Row],[Duration]]&lt;=60, "30 to 60 mins", Call_Centre[[#This Row],[Duration]]&lt;=120, "1 to 2 hours", TRUE, "More than 2 hours")</f>
        <v>10 to 30 mins</v>
      </c>
      <c r="L21">
        <f>ROUND(Call_Centre[[#This Row],[Satisfaction Rating]],0)</f>
        <v>4</v>
      </c>
    </row>
    <row r="22" spans="2:17">
      <c r="B22" t="s">
        <v>44</v>
      </c>
      <c r="C22" t="s">
        <v>15</v>
      </c>
      <c r="D22">
        <v>54</v>
      </c>
      <c r="E22" s="17" t="s">
        <v>9</v>
      </c>
      <c r="F22" s="18">
        <v>44931</v>
      </c>
      <c r="G22">
        <v>170</v>
      </c>
      <c r="H22">
        <v>4.3</v>
      </c>
      <c r="I22">
        <f>IF(MONTH(Call_Centre[[#This Row],[Date of Call]])&lt;=6, YEAR(Call_Centre[[#This Row],[Date of Call]]), YEAR(Call_Centre[[#This Row],[Date of Call]])+1)</f>
        <v>2023</v>
      </c>
      <c r="J22" t="str">
        <f>TEXT(Call_Centre[[#This Row],[Date of Call]],"DDDD")</f>
        <v>Thursday</v>
      </c>
      <c r="K22" t="str" cm="1">
        <f t="array" ref="K22">_xlfn.IFS(Call_Centre[[#This Row],[Duration]]&lt;=10,"Under 10 mins", Call_Centre[[#This Row],[Duration]]&lt;=30, "10 to 30 mins", Call_Centre[[#This Row],[Duration]]&lt;=60, "30 to 60 mins", Call_Centre[[#This Row],[Duration]]&lt;=120, "1 to 2 hours", TRUE, "More than 2 hours")</f>
        <v>30 to 60 mins</v>
      </c>
      <c r="L22">
        <f>ROUND(Call_Centre[[#This Row],[Satisfaction Rating]],0)</f>
        <v>4</v>
      </c>
    </row>
    <row r="23" spans="2:17">
      <c r="B23" t="s">
        <v>45</v>
      </c>
      <c r="C23" t="s">
        <v>7</v>
      </c>
      <c r="D23">
        <v>48</v>
      </c>
      <c r="E23" s="17" t="s">
        <v>10</v>
      </c>
      <c r="F23" s="18">
        <v>44932</v>
      </c>
      <c r="G23">
        <v>30</v>
      </c>
      <c r="H23">
        <v>4.4000000000000004</v>
      </c>
      <c r="I23">
        <f>IF(MONTH(Call_Centre[[#This Row],[Date of Call]])&lt;=6, YEAR(Call_Centre[[#This Row],[Date of Call]]), YEAR(Call_Centre[[#This Row],[Date of Call]])+1)</f>
        <v>2023</v>
      </c>
      <c r="J23" t="str">
        <f>TEXT(Call_Centre[[#This Row],[Date of Call]],"DDDD")</f>
        <v>Friday</v>
      </c>
      <c r="K23" t="str" cm="1">
        <f t="array" ref="K23">_xlfn.IFS(Call_Centre[[#This Row],[Duration]]&lt;=10,"Under 10 mins", Call_Centre[[#This Row],[Duration]]&lt;=30, "10 to 30 mins", Call_Centre[[#This Row],[Duration]]&lt;=60, "30 to 60 mins", Call_Centre[[#This Row],[Duration]]&lt;=120, "1 to 2 hours", TRUE, "More than 2 hours")</f>
        <v>30 to 60 mins</v>
      </c>
      <c r="L23">
        <f>ROUND(Call_Centre[[#This Row],[Satisfaction Rating]],0)</f>
        <v>4</v>
      </c>
    </row>
    <row r="24" spans="2:17">
      <c r="B24" t="s">
        <v>46</v>
      </c>
      <c r="C24" t="s">
        <v>12</v>
      </c>
      <c r="D24">
        <v>128</v>
      </c>
      <c r="E24" s="17" t="s">
        <v>10</v>
      </c>
      <c r="F24" s="18">
        <v>44932</v>
      </c>
      <c r="G24">
        <v>72</v>
      </c>
      <c r="H24">
        <v>5</v>
      </c>
      <c r="I24">
        <f>IF(MONTH(Call_Centre[[#This Row],[Date of Call]])&lt;=6, YEAR(Call_Centre[[#This Row],[Date of Call]]), YEAR(Call_Centre[[#This Row],[Date of Call]])+1)</f>
        <v>2023</v>
      </c>
      <c r="J24" t="str">
        <f>TEXT(Call_Centre[[#This Row],[Date of Call]],"DDDD")</f>
        <v>Friday</v>
      </c>
      <c r="K24" t="str" cm="1">
        <f t="array" ref="K24">_xlfn.IFS(Call_Centre[[#This Row],[Duration]]&lt;=10,"Under 10 mins", Call_Centre[[#This Row],[Duration]]&lt;=30, "10 to 30 mins", Call_Centre[[#This Row],[Duration]]&lt;=60, "30 to 60 mins", Call_Centre[[#This Row],[Duration]]&lt;=120, "1 to 2 hours", TRUE, "More than 2 hours")</f>
        <v>More than 2 hours</v>
      </c>
      <c r="L24">
        <f>ROUND(Call_Centre[[#This Row],[Satisfaction Rating]],0)</f>
        <v>5</v>
      </c>
    </row>
    <row r="25" spans="2:17">
      <c r="B25" t="s">
        <v>47</v>
      </c>
      <c r="C25" t="s">
        <v>12</v>
      </c>
      <c r="D25">
        <v>38</v>
      </c>
      <c r="E25" s="17" t="s">
        <v>13</v>
      </c>
      <c r="F25" s="18">
        <v>44933</v>
      </c>
      <c r="G25">
        <v>92</v>
      </c>
      <c r="H25">
        <v>4.9000000000000004</v>
      </c>
      <c r="I25">
        <f>IF(MONTH(Call_Centre[[#This Row],[Date of Call]])&lt;=6, YEAR(Call_Centre[[#This Row],[Date of Call]]), YEAR(Call_Centre[[#This Row],[Date of Call]])+1)</f>
        <v>2023</v>
      </c>
      <c r="J25" t="str">
        <f>TEXT(Call_Centre[[#This Row],[Date of Call]],"DDDD")</f>
        <v>Saturday</v>
      </c>
      <c r="K25" t="str" cm="1">
        <f t="array" ref="K25">_xlfn.IFS(Call_Centre[[#This Row],[Duration]]&lt;=10,"Under 10 mins", Call_Centre[[#This Row],[Duration]]&lt;=30, "10 to 30 mins", Call_Centre[[#This Row],[Duration]]&lt;=60, "30 to 60 mins", Call_Centre[[#This Row],[Duration]]&lt;=120, "1 to 2 hours", TRUE, "More than 2 hours")</f>
        <v>30 to 60 mins</v>
      </c>
      <c r="L25">
        <f>ROUND(Call_Centre[[#This Row],[Satisfaction Rating]],0)</f>
        <v>5</v>
      </c>
    </row>
    <row r="26" spans="2:17">
      <c r="B26" t="s">
        <v>48</v>
      </c>
      <c r="C26" t="s">
        <v>20</v>
      </c>
      <c r="D26">
        <v>67</v>
      </c>
      <c r="E26" s="17" t="s">
        <v>13</v>
      </c>
      <c r="F26" s="18">
        <v>44934</v>
      </c>
      <c r="G26">
        <v>165</v>
      </c>
      <c r="H26">
        <v>4.5</v>
      </c>
      <c r="I26">
        <f>IF(MONTH(Call_Centre[[#This Row],[Date of Call]])&lt;=6, YEAR(Call_Centre[[#This Row],[Date of Call]]), YEAR(Call_Centre[[#This Row],[Date of Call]])+1)</f>
        <v>2023</v>
      </c>
      <c r="J26" t="str">
        <f>TEXT(Call_Centre[[#This Row],[Date of Call]],"DDDD")</f>
        <v>Sunday</v>
      </c>
      <c r="K26" t="str" cm="1">
        <f t="array" ref="K26">_xlfn.IFS(Call_Centre[[#This Row],[Duration]]&lt;=10,"Under 10 mins", Call_Centre[[#This Row],[Duration]]&lt;=30, "10 to 30 mins", Call_Centre[[#This Row],[Duration]]&lt;=60, "30 to 60 mins", Call_Centre[[#This Row],[Duration]]&lt;=120, "1 to 2 hours", TRUE, "More than 2 hours")</f>
        <v>1 to 2 hours</v>
      </c>
      <c r="L26">
        <f>ROUND(Call_Centre[[#This Row],[Satisfaction Rating]],0)</f>
        <v>5</v>
      </c>
    </row>
    <row r="27" spans="2:17">
      <c r="B27" t="s">
        <v>49</v>
      </c>
      <c r="C27" t="s">
        <v>19</v>
      </c>
      <c r="D27">
        <v>58</v>
      </c>
      <c r="E27" s="17" t="s">
        <v>9</v>
      </c>
      <c r="F27" s="18">
        <v>44934</v>
      </c>
      <c r="G27">
        <v>140</v>
      </c>
      <c r="H27">
        <v>2.1</v>
      </c>
      <c r="I27">
        <f>IF(MONTH(Call_Centre[[#This Row],[Date of Call]])&lt;=6, YEAR(Call_Centre[[#This Row],[Date of Call]]), YEAR(Call_Centre[[#This Row],[Date of Call]])+1)</f>
        <v>2023</v>
      </c>
      <c r="J27" t="str">
        <f>TEXT(Call_Centre[[#This Row],[Date of Call]],"DDDD")</f>
        <v>Sunday</v>
      </c>
      <c r="K27" t="str" cm="1">
        <f t="array" ref="K27">_xlfn.IFS(Call_Centre[[#This Row],[Duration]]&lt;=10,"Under 10 mins", Call_Centre[[#This Row],[Duration]]&lt;=30, "10 to 30 mins", Call_Centre[[#This Row],[Duration]]&lt;=60, "30 to 60 mins", Call_Centre[[#This Row],[Duration]]&lt;=120, "1 to 2 hours", TRUE, "More than 2 hours")</f>
        <v>30 to 60 mins</v>
      </c>
      <c r="L27">
        <f>ROUND(Call_Centre[[#This Row],[Satisfaction Rating]],0)</f>
        <v>2</v>
      </c>
    </row>
    <row r="28" spans="2:17">
      <c r="B28" t="s">
        <v>50</v>
      </c>
      <c r="C28" t="s">
        <v>18</v>
      </c>
      <c r="D28">
        <v>54</v>
      </c>
      <c r="E28" s="17" t="s">
        <v>11</v>
      </c>
      <c r="F28" s="18">
        <v>44934</v>
      </c>
      <c r="G28">
        <v>111</v>
      </c>
      <c r="H28">
        <v>3.3</v>
      </c>
      <c r="I28">
        <f>IF(MONTH(Call_Centre[[#This Row],[Date of Call]])&lt;=6, YEAR(Call_Centre[[#This Row],[Date of Call]]), YEAR(Call_Centre[[#This Row],[Date of Call]])+1)</f>
        <v>2023</v>
      </c>
      <c r="J28" t="str">
        <f>TEXT(Call_Centre[[#This Row],[Date of Call]],"DDDD")</f>
        <v>Sunday</v>
      </c>
      <c r="K28" t="str" cm="1">
        <f t="array" ref="K28">_xlfn.IFS(Call_Centre[[#This Row],[Duration]]&lt;=10,"Under 10 mins", Call_Centre[[#This Row],[Duration]]&lt;=30, "10 to 30 mins", Call_Centre[[#This Row],[Duration]]&lt;=60, "30 to 60 mins", Call_Centre[[#This Row],[Duration]]&lt;=120, "1 to 2 hours", TRUE, "More than 2 hours")</f>
        <v>30 to 60 mins</v>
      </c>
      <c r="L28">
        <f>ROUND(Call_Centre[[#This Row],[Satisfaction Rating]],0)</f>
        <v>3</v>
      </c>
    </row>
    <row r="29" spans="2:17">
      <c r="B29" t="s">
        <v>51</v>
      </c>
      <c r="C29" t="s">
        <v>16</v>
      </c>
      <c r="D29">
        <v>28</v>
      </c>
      <c r="E29" s="17" t="s">
        <v>10</v>
      </c>
      <c r="F29" s="18">
        <v>44935</v>
      </c>
      <c r="G29">
        <v>63</v>
      </c>
      <c r="H29">
        <v>4.0999999999999996</v>
      </c>
      <c r="I29">
        <f>IF(MONTH(Call_Centre[[#This Row],[Date of Call]])&lt;=6, YEAR(Call_Centre[[#This Row],[Date of Call]]), YEAR(Call_Centre[[#This Row],[Date of Call]])+1)</f>
        <v>2023</v>
      </c>
      <c r="J29" t="str">
        <f>TEXT(Call_Centre[[#This Row],[Date of Call]],"DDDD")</f>
        <v>Monday</v>
      </c>
      <c r="K29" t="str" cm="1">
        <f t="array" ref="K29">_xlfn.IFS(Call_Centre[[#This Row],[Duration]]&lt;=10,"Under 10 mins", Call_Centre[[#This Row],[Duration]]&lt;=30, "10 to 30 mins", Call_Centre[[#This Row],[Duration]]&lt;=60, "30 to 60 mins", Call_Centre[[#This Row],[Duration]]&lt;=120, "1 to 2 hours", TRUE, "More than 2 hours")</f>
        <v>10 to 30 mins</v>
      </c>
      <c r="L29">
        <f>ROUND(Call_Centre[[#This Row],[Satisfaction Rating]],0)</f>
        <v>4</v>
      </c>
    </row>
    <row r="30" spans="2:17">
      <c r="B30" t="s">
        <v>52</v>
      </c>
      <c r="C30" t="s">
        <v>24</v>
      </c>
      <c r="D30">
        <v>73</v>
      </c>
      <c r="E30" s="17" t="s">
        <v>10</v>
      </c>
      <c r="F30" s="18">
        <v>44935</v>
      </c>
      <c r="G30">
        <v>80</v>
      </c>
      <c r="H30">
        <v>4.2</v>
      </c>
      <c r="I30">
        <f>IF(MONTH(Call_Centre[[#This Row],[Date of Call]])&lt;=6, YEAR(Call_Centre[[#This Row],[Date of Call]]), YEAR(Call_Centre[[#This Row],[Date of Call]])+1)</f>
        <v>2023</v>
      </c>
      <c r="J30" t="str">
        <f>TEXT(Call_Centre[[#This Row],[Date of Call]],"DDDD")</f>
        <v>Monday</v>
      </c>
      <c r="K30" t="str" cm="1">
        <f t="array" ref="K30">_xlfn.IFS(Call_Centre[[#This Row],[Duration]]&lt;=10,"Under 10 mins", Call_Centre[[#This Row],[Duration]]&lt;=30, "10 to 30 mins", Call_Centre[[#This Row],[Duration]]&lt;=60, "30 to 60 mins", Call_Centre[[#This Row],[Duration]]&lt;=120, "1 to 2 hours", TRUE, "More than 2 hours")</f>
        <v>1 to 2 hours</v>
      </c>
      <c r="L30">
        <f>ROUND(Call_Centre[[#This Row],[Satisfaction Rating]],0)</f>
        <v>4</v>
      </c>
    </row>
    <row r="31" spans="2:17">
      <c r="B31" t="s">
        <v>53</v>
      </c>
      <c r="C31" t="s">
        <v>8</v>
      </c>
      <c r="D31">
        <v>81</v>
      </c>
      <c r="E31" s="17" t="s">
        <v>10</v>
      </c>
      <c r="F31" s="18">
        <v>44936</v>
      </c>
      <c r="G31">
        <v>50</v>
      </c>
      <c r="H31">
        <v>4.5999999999999996</v>
      </c>
      <c r="I31">
        <f>IF(MONTH(Call_Centre[[#This Row],[Date of Call]])&lt;=6, YEAR(Call_Centre[[#This Row],[Date of Call]]), YEAR(Call_Centre[[#This Row],[Date of Call]])+1)</f>
        <v>2023</v>
      </c>
      <c r="J31" t="str">
        <f>TEXT(Call_Centre[[#This Row],[Date of Call]],"DDDD")</f>
        <v>Tuesday</v>
      </c>
      <c r="K31" t="str" cm="1">
        <f t="array" ref="K31">_xlfn.IFS(Call_Centre[[#This Row],[Duration]]&lt;=10,"Under 10 mins", Call_Centre[[#This Row],[Duration]]&lt;=30, "10 to 30 mins", Call_Centre[[#This Row],[Duration]]&lt;=60, "30 to 60 mins", Call_Centre[[#This Row],[Duration]]&lt;=120, "1 to 2 hours", TRUE, "More than 2 hours")</f>
        <v>1 to 2 hours</v>
      </c>
      <c r="L31">
        <f>ROUND(Call_Centre[[#This Row],[Satisfaction Rating]],0)</f>
        <v>5</v>
      </c>
    </row>
    <row r="32" spans="2:17">
      <c r="B32" t="s">
        <v>54</v>
      </c>
      <c r="C32" t="s">
        <v>22</v>
      </c>
      <c r="D32">
        <v>31</v>
      </c>
      <c r="E32" s="17" t="s">
        <v>13</v>
      </c>
      <c r="F32" s="18">
        <v>44936</v>
      </c>
      <c r="G32">
        <v>123</v>
      </c>
      <c r="H32">
        <v>2.9</v>
      </c>
      <c r="I32">
        <f>IF(MONTH(Call_Centre[[#This Row],[Date of Call]])&lt;=6, YEAR(Call_Centre[[#This Row],[Date of Call]]), YEAR(Call_Centre[[#This Row],[Date of Call]])+1)</f>
        <v>2023</v>
      </c>
      <c r="J32" t="str">
        <f>TEXT(Call_Centre[[#This Row],[Date of Call]],"DDDD")</f>
        <v>Tuesday</v>
      </c>
      <c r="K32" t="str" cm="1">
        <f t="array" ref="K32">_xlfn.IFS(Call_Centre[[#This Row],[Duration]]&lt;=10,"Under 10 mins", Call_Centre[[#This Row],[Duration]]&lt;=30, "10 to 30 mins", Call_Centre[[#This Row],[Duration]]&lt;=60, "30 to 60 mins", Call_Centre[[#This Row],[Duration]]&lt;=120, "1 to 2 hours", TRUE, "More than 2 hours")</f>
        <v>30 to 60 mins</v>
      </c>
      <c r="L32">
        <f>ROUND(Call_Centre[[#This Row],[Satisfaction Rating]],0)</f>
        <v>3</v>
      </c>
    </row>
    <row r="33" spans="2:12">
      <c r="B33" t="s">
        <v>55</v>
      </c>
      <c r="C33" t="s">
        <v>19</v>
      </c>
      <c r="D33">
        <v>155</v>
      </c>
      <c r="E33" s="17" t="s">
        <v>11</v>
      </c>
      <c r="F33" s="18">
        <v>44936</v>
      </c>
      <c r="G33">
        <v>110</v>
      </c>
      <c r="H33">
        <v>4.8</v>
      </c>
      <c r="I33">
        <f>IF(MONTH(Call_Centre[[#This Row],[Date of Call]])&lt;=6, YEAR(Call_Centre[[#This Row],[Date of Call]]), YEAR(Call_Centre[[#This Row],[Date of Call]])+1)</f>
        <v>2023</v>
      </c>
      <c r="J33" t="str">
        <f>TEXT(Call_Centre[[#This Row],[Date of Call]],"DDDD")</f>
        <v>Tuesday</v>
      </c>
      <c r="K33" t="str" cm="1">
        <f t="array" ref="K33">_xlfn.IFS(Call_Centre[[#This Row],[Duration]]&lt;=10,"Under 10 mins", Call_Centre[[#This Row],[Duration]]&lt;=30, "10 to 30 mins", Call_Centre[[#This Row],[Duration]]&lt;=60, "30 to 60 mins", Call_Centre[[#This Row],[Duration]]&lt;=120, "1 to 2 hours", TRUE, "More than 2 hours")</f>
        <v>More than 2 hours</v>
      </c>
      <c r="L33">
        <f>ROUND(Call_Centre[[#This Row],[Satisfaction Rating]],0)</f>
        <v>5</v>
      </c>
    </row>
    <row r="34" spans="2:12">
      <c r="B34" t="s">
        <v>56</v>
      </c>
      <c r="C34" t="s">
        <v>22</v>
      </c>
      <c r="D34">
        <v>80</v>
      </c>
      <c r="E34" s="17" t="s">
        <v>10</v>
      </c>
      <c r="F34" s="18">
        <v>44936</v>
      </c>
      <c r="G34">
        <v>140</v>
      </c>
      <c r="H34">
        <v>4.2</v>
      </c>
      <c r="I34">
        <f>IF(MONTH(Call_Centre[[#This Row],[Date of Call]])&lt;=6, YEAR(Call_Centre[[#This Row],[Date of Call]]), YEAR(Call_Centre[[#This Row],[Date of Call]])+1)</f>
        <v>2023</v>
      </c>
      <c r="J34" t="str">
        <f>TEXT(Call_Centre[[#This Row],[Date of Call]],"DDDD")</f>
        <v>Tuesday</v>
      </c>
      <c r="K34" t="str" cm="1">
        <f t="array" ref="K34">_xlfn.IFS(Call_Centre[[#This Row],[Duration]]&lt;=10,"Under 10 mins", Call_Centre[[#This Row],[Duration]]&lt;=30, "10 to 30 mins", Call_Centre[[#This Row],[Duration]]&lt;=60, "30 to 60 mins", Call_Centre[[#This Row],[Duration]]&lt;=120, "1 to 2 hours", TRUE, "More than 2 hours")</f>
        <v>1 to 2 hours</v>
      </c>
      <c r="L34">
        <f>ROUND(Call_Centre[[#This Row],[Satisfaction Rating]],0)</f>
        <v>4</v>
      </c>
    </row>
    <row r="35" spans="2:12">
      <c r="B35" t="s">
        <v>57</v>
      </c>
      <c r="C35" t="s">
        <v>8</v>
      </c>
      <c r="D35">
        <v>82</v>
      </c>
      <c r="E35" s="17" t="s">
        <v>10</v>
      </c>
      <c r="F35" s="18">
        <v>44938</v>
      </c>
      <c r="G35">
        <v>42</v>
      </c>
      <c r="H35">
        <v>3.7</v>
      </c>
      <c r="I35">
        <f>IF(MONTH(Call_Centre[[#This Row],[Date of Call]])&lt;=6, YEAR(Call_Centre[[#This Row],[Date of Call]]), YEAR(Call_Centre[[#This Row],[Date of Call]])+1)</f>
        <v>2023</v>
      </c>
      <c r="J35" t="str">
        <f>TEXT(Call_Centre[[#This Row],[Date of Call]],"DDDD")</f>
        <v>Thursday</v>
      </c>
      <c r="K35" t="str" cm="1">
        <f t="array" ref="K35">_xlfn.IFS(Call_Centre[[#This Row],[Duration]]&lt;=10,"Under 10 mins", Call_Centre[[#This Row],[Duration]]&lt;=30, "10 to 30 mins", Call_Centre[[#This Row],[Duration]]&lt;=60, "30 to 60 mins", Call_Centre[[#This Row],[Duration]]&lt;=120, "1 to 2 hours", TRUE, "More than 2 hours")</f>
        <v>1 to 2 hours</v>
      </c>
      <c r="L35">
        <f>ROUND(Call_Centre[[#This Row],[Satisfaction Rating]],0)</f>
        <v>4</v>
      </c>
    </row>
    <row r="36" spans="2:12">
      <c r="B36" t="s">
        <v>58</v>
      </c>
      <c r="C36" t="s">
        <v>8</v>
      </c>
      <c r="D36">
        <v>29</v>
      </c>
      <c r="E36" s="17" t="s">
        <v>11</v>
      </c>
      <c r="F36" s="18">
        <v>44938</v>
      </c>
      <c r="G36">
        <v>170</v>
      </c>
      <c r="H36">
        <v>5</v>
      </c>
      <c r="I36">
        <f>IF(MONTH(Call_Centre[[#This Row],[Date of Call]])&lt;=6, YEAR(Call_Centre[[#This Row],[Date of Call]]), YEAR(Call_Centre[[#This Row],[Date of Call]])+1)</f>
        <v>2023</v>
      </c>
      <c r="J36" t="str">
        <f>TEXT(Call_Centre[[#This Row],[Date of Call]],"DDDD")</f>
        <v>Thursday</v>
      </c>
      <c r="K36" t="str" cm="1">
        <f t="array" ref="K36">_xlfn.IFS(Call_Centre[[#This Row],[Duration]]&lt;=10,"Under 10 mins", Call_Centre[[#This Row],[Duration]]&lt;=30, "10 to 30 mins", Call_Centre[[#This Row],[Duration]]&lt;=60, "30 to 60 mins", Call_Centre[[#This Row],[Duration]]&lt;=120, "1 to 2 hours", TRUE, "More than 2 hours")</f>
        <v>10 to 30 mins</v>
      </c>
      <c r="L36">
        <f>ROUND(Call_Centre[[#This Row],[Satisfaction Rating]],0)</f>
        <v>5</v>
      </c>
    </row>
    <row r="37" spans="2:12">
      <c r="B37" t="s">
        <v>59</v>
      </c>
      <c r="C37" t="s">
        <v>7</v>
      </c>
      <c r="D37">
        <v>160</v>
      </c>
      <c r="E37" s="17" t="s">
        <v>9</v>
      </c>
      <c r="F37" s="18">
        <v>44940</v>
      </c>
      <c r="G37">
        <v>105</v>
      </c>
      <c r="H37">
        <v>5</v>
      </c>
      <c r="I37">
        <f>IF(MONTH(Call_Centre[[#This Row],[Date of Call]])&lt;=6, YEAR(Call_Centre[[#This Row],[Date of Call]]), YEAR(Call_Centre[[#This Row],[Date of Call]])+1)</f>
        <v>2023</v>
      </c>
      <c r="J37" t="str">
        <f>TEXT(Call_Centre[[#This Row],[Date of Call]],"DDDD")</f>
        <v>Saturday</v>
      </c>
      <c r="K37" t="str" cm="1">
        <f t="array" ref="K37">_xlfn.IFS(Call_Centre[[#This Row],[Duration]]&lt;=10,"Under 10 mins", Call_Centre[[#This Row],[Duration]]&lt;=30, "10 to 30 mins", Call_Centre[[#This Row],[Duration]]&lt;=60, "30 to 60 mins", Call_Centre[[#This Row],[Duration]]&lt;=120, "1 to 2 hours", TRUE, "More than 2 hours")</f>
        <v>More than 2 hours</v>
      </c>
      <c r="L37">
        <f>ROUND(Call_Centre[[#This Row],[Satisfaction Rating]],0)</f>
        <v>5</v>
      </c>
    </row>
    <row r="38" spans="2:12">
      <c r="B38" t="s">
        <v>60</v>
      </c>
      <c r="C38" t="s">
        <v>17</v>
      </c>
      <c r="D38">
        <v>105</v>
      </c>
      <c r="E38" s="17" t="s">
        <v>10</v>
      </c>
      <c r="F38" s="18">
        <v>44941</v>
      </c>
      <c r="G38">
        <v>125</v>
      </c>
      <c r="H38">
        <v>4.8</v>
      </c>
      <c r="I38">
        <f>IF(MONTH(Call_Centre[[#This Row],[Date of Call]])&lt;=6, YEAR(Call_Centre[[#This Row],[Date of Call]]), YEAR(Call_Centre[[#This Row],[Date of Call]])+1)</f>
        <v>2023</v>
      </c>
      <c r="J38" t="str">
        <f>TEXT(Call_Centre[[#This Row],[Date of Call]],"DDDD")</f>
        <v>Sunday</v>
      </c>
      <c r="K38" t="str" cm="1">
        <f t="array" ref="K38">_xlfn.IFS(Call_Centre[[#This Row],[Duration]]&lt;=10,"Under 10 mins", Call_Centre[[#This Row],[Duration]]&lt;=30, "10 to 30 mins", Call_Centre[[#This Row],[Duration]]&lt;=60, "30 to 60 mins", Call_Centre[[#This Row],[Duration]]&lt;=120, "1 to 2 hours", TRUE, "More than 2 hours")</f>
        <v>1 to 2 hours</v>
      </c>
      <c r="L38">
        <f>ROUND(Call_Centre[[#This Row],[Satisfaction Rating]],0)</f>
        <v>5</v>
      </c>
    </row>
    <row r="39" spans="2:12">
      <c r="B39" t="s">
        <v>61</v>
      </c>
      <c r="C39" t="s">
        <v>22</v>
      </c>
      <c r="D39">
        <v>75</v>
      </c>
      <c r="E39" s="17" t="s">
        <v>6</v>
      </c>
      <c r="F39" s="18">
        <v>44941</v>
      </c>
      <c r="G39">
        <v>26</v>
      </c>
      <c r="H39">
        <v>2.4</v>
      </c>
      <c r="I39">
        <f>IF(MONTH(Call_Centre[[#This Row],[Date of Call]])&lt;=6, YEAR(Call_Centre[[#This Row],[Date of Call]]), YEAR(Call_Centre[[#This Row],[Date of Call]])+1)</f>
        <v>2023</v>
      </c>
      <c r="J39" t="str">
        <f>TEXT(Call_Centre[[#This Row],[Date of Call]],"DDDD")</f>
        <v>Sunday</v>
      </c>
      <c r="K39" t="str" cm="1">
        <f t="array" ref="K39">_xlfn.IFS(Call_Centre[[#This Row],[Duration]]&lt;=10,"Under 10 mins", Call_Centre[[#This Row],[Duration]]&lt;=30, "10 to 30 mins", Call_Centre[[#This Row],[Duration]]&lt;=60, "30 to 60 mins", Call_Centre[[#This Row],[Duration]]&lt;=120, "1 to 2 hours", TRUE, "More than 2 hours")</f>
        <v>1 to 2 hours</v>
      </c>
      <c r="L39">
        <f>ROUND(Call_Centre[[#This Row],[Satisfaction Rating]],0)</f>
        <v>2</v>
      </c>
    </row>
    <row r="40" spans="2:12">
      <c r="B40" t="s">
        <v>62</v>
      </c>
      <c r="C40" t="s">
        <v>19</v>
      </c>
      <c r="D40">
        <v>94</v>
      </c>
      <c r="E40" s="17" t="s">
        <v>6</v>
      </c>
      <c r="F40" s="18">
        <v>44942</v>
      </c>
      <c r="G40">
        <v>120</v>
      </c>
      <c r="H40">
        <v>3.1</v>
      </c>
      <c r="I40">
        <f>IF(MONTH(Call_Centre[[#This Row],[Date of Call]])&lt;=6, YEAR(Call_Centre[[#This Row],[Date of Call]]), YEAR(Call_Centre[[#This Row],[Date of Call]])+1)</f>
        <v>2023</v>
      </c>
      <c r="J40" t="str">
        <f>TEXT(Call_Centre[[#This Row],[Date of Call]],"DDDD")</f>
        <v>Monday</v>
      </c>
      <c r="K40" t="str" cm="1">
        <f t="array" ref="K40">_xlfn.IFS(Call_Centre[[#This Row],[Duration]]&lt;=10,"Under 10 mins", Call_Centre[[#This Row],[Duration]]&lt;=30, "10 to 30 mins", Call_Centre[[#This Row],[Duration]]&lt;=60, "30 to 60 mins", Call_Centre[[#This Row],[Duration]]&lt;=120, "1 to 2 hours", TRUE, "More than 2 hours")</f>
        <v>1 to 2 hours</v>
      </c>
      <c r="L40">
        <f>ROUND(Call_Centre[[#This Row],[Satisfaction Rating]],0)</f>
        <v>3</v>
      </c>
    </row>
    <row r="41" spans="2:12">
      <c r="B41" t="s">
        <v>63</v>
      </c>
      <c r="C41" t="s">
        <v>12</v>
      </c>
      <c r="D41">
        <v>90</v>
      </c>
      <c r="E41" s="17" t="s">
        <v>9</v>
      </c>
      <c r="F41" s="18">
        <v>44942</v>
      </c>
      <c r="G41">
        <v>132</v>
      </c>
      <c r="H41">
        <v>3.2</v>
      </c>
      <c r="I41">
        <f>IF(MONTH(Call_Centre[[#This Row],[Date of Call]])&lt;=6, YEAR(Call_Centre[[#This Row],[Date of Call]]), YEAR(Call_Centre[[#This Row],[Date of Call]])+1)</f>
        <v>2023</v>
      </c>
      <c r="J41" t="str">
        <f>TEXT(Call_Centre[[#This Row],[Date of Call]],"DDDD")</f>
        <v>Monday</v>
      </c>
      <c r="K41" t="str" cm="1">
        <f t="array" ref="K41">_xlfn.IFS(Call_Centre[[#This Row],[Duration]]&lt;=10,"Under 10 mins", Call_Centre[[#This Row],[Duration]]&lt;=30, "10 to 30 mins", Call_Centre[[#This Row],[Duration]]&lt;=60, "30 to 60 mins", Call_Centre[[#This Row],[Duration]]&lt;=120, "1 to 2 hours", TRUE, "More than 2 hours")</f>
        <v>1 to 2 hours</v>
      </c>
      <c r="L41">
        <f>ROUND(Call_Centre[[#This Row],[Satisfaction Rating]],0)</f>
        <v>3</v>
      </c>
    </row>
    <row r="42" spans="2:12">
      <c r="B42" t="s">
        <v>64</v>
      </c>
      <c r="C42" t="s">
        <v>19</v>
      </c>
      <c r="D42">
        <v>81</v>
      </c>
      <c r="E42" s="17" t="s">
        <v>13</v>
      </c>
      <c r="F42" s="18">
        <v>44943</v>
      </c>
      <c r="G42">
        <v>86</v>
      </c>
      <c r="H42">
        <v>2.4</v>
      </c>
      <c r="I42">
        <f>IF(MONTH(Call_Centre[[#This Row],[Date of Call]])&lt;=6, YEAR(Call_Centre[[#This Row],[Date of Call]]), YEAR(Call_Centre[[#This Row],[Date of Call]])+1)</f>
        <v>2023</v>
      </c>
      <c r="J42" t="str">
        <f>TEXT(Call_Centre[[#This Row],[Date of Call]],"DDDD")</f>
        <v>Tuesday</v>
      </c>
      <c r="K42" t="str" cm="1">
        <f t="array" ref="K42">_xlfn.IFS(Call_Centre[[#This Row],[Duration]]&lt;=10,"Under 10 mins", Call_Centre[[#This Row],[Duration]]&lt;=30, "10 to 30 mins", Call_Centre[[#This Row],[Duration]]&lt;=60, "30 to 60 mins", Call_Centre[[#This Row],[Duration]]&lt;=120, "1 to 2 hours", TRUE, "More than 2 hours")</f>
        <v>1 to 2 hours</v>
      </c>
      <c r="L42">
        <f>ROUND(Call_Centre[[#This Row],[Satisfaction Rating]],0)</f>
        <v>2</v>
      </c>
    </row>
    <row r="43" spans="2:12">
      <c r="B43" t="s">
        <v>65</v>
      </c>
      <c r="C43" t="s">
        <v>22</v>
      </c>
      <c r="D43">
        <v>106</v>
      </c>
      <c r="E43" s="17" t="s">
        <v>10</v>
      </c>
      <c r="F43" s="18">
        <v>44943</v>
      </c>
      <c r="G43">
        <v>108</v>
      </c>
      <c r="H43">
        <v>5</v>
      </c>
      <c r="I43">
        <f>IF(MONTH(Call_Centre[[#This Row],[Date of Call]])&lt;=6, YEAR(Call_Centre[[#This Row],[Date of Call]]), YEAR(Call_Centre[[#This Row],[Date of Call]])+1)</f>
        <v>2023</v>
      </c>
      <c r="J43" t="str">
        <f>TEXT(Call_Centre[[#This Row],[Date of Call]],"DDDD")</f>
        <v>Tuesday</v>
      </c>
      <c r="K43" t="str" cm="1">
        <f t="array" ref="K43">_xlfn.IFS(Call_Centre[[#This Row],[Duration]]&lt;=10,"Under 10 mins", Call_Centre[[#This Row],[Duration]]&lt;=30, "10 to 30 mins", Call_Centre[[#This Row],[Duration]]&lt;=60, "30 to 60 mins", Call_Centre[[#This Row],[Duration]]&lt;=120, "1 to 2 hours", TRUE, "More than 2 hours")</f>
        <v>1 to 2 hours</v>
      </c>
      <c r="L43">
        <f>ROUND(Call_Centre[[#This Row],[Satisfaction Rating]],0)</f>
        <v>5</v>
      </c>
    </row>
    <row r="44" spans="2:12">
      <c r="B44" t="s">
        <v>66</v>
      </c>
      <c r="C44" t="s">
        <v>12</v>
      </c>
      <c r="D44">
        <v>74</v>
      </c>
      <c r="E44" s="17" t="s">
        <v>13</v>
      </c>
      <c r="F44" s="18">
        <v>44943</v>
      </c>
      <c r="G44">
        <v>96</v>
      </c>
      <c r="H44">
        <v>4.7</v>
      </c>
      <c r="I44">
        <f>IF(MONTH(Call_Centre[[#This Row],[Date of Call]])&lt;=6, YEAR(Call_Centre[[#This Row],[Date of Call]]), YEAR(Call_Centre[[#This Row],[Date of Call]])+1)</f>
        <v>2023</v>
      </c>
      <c r="J44" t="str">
        <f>TEXT(Call_Centre[[#This Row],[Date of Call]],"DDDD")</f>
        <v>Tuesday</v>
      </c>
      <c r="K44" t="str" cm="1">
        <f t="array" ref="K44">_xlfn.IFS(Call_Centre[[#This Row],[Duration]]&lt;=10,"Under 10 mins", Call_Centre[[#This Row],[Duration]]&lt;=30, "10 to 30 mins", Call_Centre[[#This Row],[Duration]]&lt;=60, "30 to 60 mins", Call_Centre[[#This Row],[Duration]]&lt;=120, "1 to 2 hours", TRUE, "More than 2 hours")</f>
        <v>1 to 2 hours</v>
      </c>
      <c r="L44">
        <f>ROUND(Call_Centre[[#This Row],[Satisfaction Rating]],0)</f>
        <v>5</v>
      </c>
    </row>
    <row r="45" spans="2:12">
      <c r="B45" t="s">
        <v>67</v>
      </c>
      <c r="C45" t="s">
        <v>18</v>
      </c>
      <c r="D45">
        <v>105</v>
      </c>
      <c r="E45" s="17" t="s">
        <v>9</v>
      </c>
      <c r="F45" s="18">
        <v>44944</v>
      </c>
      <c r="G45">
        <v>80</v>
      </c>
      <c r="H45">
        <v>4.7</v>
      </c>
      <c r="I45">
        <f>IF(MONTH(Call_Centre[[#This Row],[Date of Call]])&lt;=6, YEAR(Call_Centre[[#This Row],[Date of Call]]), YEAR(Call_Centre[[#This Row],[Date of Call]])+1)</f>
        <v>2023</v>
      </c>
      <c r="J45" t="str">
        <f>TEXT(Call_Centre[[#This Row],[Date of Call]],"DDDD")</f>
        <v>Wednesday</v>
      </c>
      <c r="K45" t="str" cm="1">
        <f t="array" ref="K45">_xlfn.IFS(Call_Centre[[#This Row],[Duration]]&lt;=10,"Under 10 mins", Call_Centre[[#This Row],[Duration]]&lt;=30, "10 to 30 mins", Call_Centre[[#This Row],[Duration]]&lt;=60, "30 to 60 mins", Call_Centre[[#This Row],[Duration]]&lt;=120, "1 to 2 hours", TRUE, "More than 2 hours")</f>
        <v>1 to 2 hours</v>
      </c>
      <c r="L45">
        <f>ROUND(Call_Centre[[#This Row],[Satisfaction Rating]],0)</f>
        <v>5</v>
      </c>
    </row>
    <row r="46" spans="2:12">
      <c r="B46" t="s">
        <v>68</v>
      </c>
      <c r="C46" t="s">
        <v>22</v>
      </c>
      <c r="D46">
        <v>89</v>
      </c>
      <c r="E46" s="17" t="s">
        <v>10</v>
      </c>
      <c r="F46" s="18">
        <v>44944</v>
      </c>
      <c r="G46">
        <v>155</v>
      </c>
      <c r="H46">
        <v>4.0999999999999996</v>
      </c>
      <c r="I46">
        <f>IF(MONTH(Call_Centre[[#This Row],[Date of Call]])&lt;=6, YEAR(Call_Centre[[#This Row],[Date of Call]]), YEAR(Call_Centre[[#This Row],[Date of Call]])+1)</f>
        <v>2023</v>
      </c>
      <c r="J46" t="str">
        <f>TEXT(Call_Centre[[#This Row],[Date of Call]],"DDDD")</f>
        <v>Wednesday</v>
      </c>
      <c r="K46" t="str" cm="1">
        <f t="array" ref="K46">_xlfn.IFS(Call_Centre[[#This Row],[Duration]]&lt;=10,"Under 10 mins", Call_Centre[[#This Row],[Duration]]&lt;=30, "10 to 30 mins", Call_Centre[[#This Row],[Duration]]&lt;=60, "30 to 60 mins", Call_Centre[[#This Row],[Duration]]&lt;=120, "1 to 2 hours", TRUE, "More than 2 hours")</f>
        <v>1 to 2 hours</v>
      </c>
      <c r="L46">
        <f>ROUND(Call_Centre[[#This Row],[Satisfaction Rating]],0)</f>
        <v>4</v>
      </c>
    </row>
    <row r="47" spans="2:12">
      <c r="B47" t="s">
        <v>69</v>
      </c>
      <c r="C47" t="s">
        <v>14</v>
      </c>
      <c r="D47">
        <v>132</v>
      </c>
      <c r="E47" s="17" t="s">
        <v>6</v>
      </c>
      <c r="F47" s="18">
        <v>44944</v>
      </c>
      <c r="G47">
        <v>168</v>
      </c>
      <c r="H47">
        <v>4.0999999999999996</v>
      </c>
      <c r="I47">
        <f>IF(MONTH(Call_Centre[[#This Row],[Date of Call]])&lt;=6, YEAR(Call_Centre[[#This Row],[Date of Call]]), YEAR(Call_Centre[[#This Row],[Date of Call]])+1)</f>
        <v>2023</v>
      </c>
      <c r="J47" t="str">
        <f>TEXT(Call_Centre[[#This Row],[Date of Call]],"DDDD")</f>
        <v>Wednesday</v>
      </c>
      <c r="K47" t="str" cm="1">
        <f t="array" ref="K47">_xlfn.IFS(Call_Centre[[#This Row],[Duration]]&lt;=10,"Under 10 mins", Call_Centre[[#This Row],[Duration]]&lt;=30, "10 to 30 mins", Call_Centre[[#This Row],[Duration]]&lt;=60, "30 to 60 mins", Call_Centre[[#This Row],[Duration]]&lt;=120, "1 to 2 hours", TRUE, "More than 2 hours")</f>
        <v>More than 2 hours</v>
      </c>
      <c r="L47">
        <f>ROUND(Call_Centre[[#This Row],[Satisfaction Rating]],0)</f>
        <v>4</v>
      </c>
    </row>
    <row r="48" spans="2:12">
      <c r="B48" t="s">
        <v>70</v>
      </c>
      <c r="C48" t="s">
        <v>17</v>
      </c>
      <c r="D48">
        <v>105</v>
      </c>
      <c r="E48" s="17" t="s">
        <v>11</v>
      </c>
      <c r="F48" s="18">
        <v>44944</v>
      </c>
      <c r="G48">
        <v>56</v>
      </c>
      <c r="H48">
        <v>3.6</v>
      </c>
      <c r="I48">
        <f>IF(MONTH(Call_Centre[[#This Row],[Date of Call]])&lt;=6, YEAR(Call_Centre[[#This Row],[Date of Call]]), YEAR(Call_Centre[[#This Row],[Date of Call]])+1)</f>
        <v>2023</v>
      </c>
      <c r="J48" t="str">
        <f>TEXT(Call_Centre[[#This Row],[Date of Call]],"DDDD")</f>
        <v>Wednesday</v>
      </c>
      <c r="K48" t="str" cm="1">
        <f t="array" ref="K48">_xlfn.IFS(Call_Centre[[#This Row],[Duration]]&lt;=10,"Under 10 mins", Call_Centre[[#This Row],[Duration]]&lt;=30, "10 to 30 mins", Call_Centre[[#This Row],[Duration]]&lt;=60, "30 to 60 mins", Call_Centre[[#This Row],[Duration]]&lt;=120, "1 to 2 hours", TRUE, "More than 2 hours")</f>
        <v>1 to 2 hours</v>
      </c>
      <c r="L48">
        <f>ROUND(Call_Centre[[#This Row],[Satisfaction Rating]],0)</f>
        <v>4</v>
      </c>
    </row>
    <row r="49" spans="2:12">
      <c r="B49" t="s">
        <v>71</v>
      </c>
      <c r="C49" t="s">
        <v>8</v>
      </c>
      <c r="D49">
        <v>13</v>
      </c>
      <c r="E49" s="17" t="s">
        <v>6</v>
      </c>
      <c r="F49" s="18">
        <v>44945</v>
      </c>
      <c r="G49">
        <v>32</v>
      </c>
      <c r="H49">
        <v>4.4000000000000004</v>
      </c>
      <c r="I49">
        <f>IF(MONTH(Call_Centre[[#This Row],[Date of Call]])&lt;=6, YEAR(Call_Centre[[#This Row],[Date of Call]]), YEAR(Call_Centre[[#This Row],[Date of Call]])+1)</f>
        <v>2023</v>
      </c>
      <c r="J49" t="str">
        <f>TEXT(Call_Centre[[#This Row],[Date of Call]],"DDDD")</f>
        <v>Thursday</v>
      </c>
      <c r="K49" t="str" cm="1">
        <f t="array" ref="K49">_xlfn.IFS(Call_Centre[[#This Row],[Duration]]&lt;=10,"Under 10 mins", Call_Centre[[#This Row],[Duration]]&lt;=30, "10 to 30 mins", Call_Centre[[#This Row],[Duration]]&lt;=60, "30 to 60 mins", Call_Centre[[#This Row],[Duration]]&lt;=120, "1 to 2 hours", TRUE, "More than 2 hours")</f>
        <v>10 to 30 mins</v>
      </c>
      <c r="L49">
        <f>ROUND(Call_Centre[[#This Row],[Satisfaction Rating]],0)</f>
        <v>4</v>
      </c>
    </row>
    <row r="50" spans="2:12">
      <c r="B50" t="s">
        <v>72</v>
      </c>
      <c r="C50" t="s">
        <v>21</v>
      </c>
      <c r="D50">
        <v>131</v>
      </c>
      <c r="E50" s="17" t="s">
        <v>11</v>
      </c>
      <c r="F50" s="18">
        <v>44945</v>
      </c>
      <c r="G50">
        <v>78</v>
      </c>
      <c r="H50">
        <v>4.4000000000000004</v>
      </c>
      <c r="I50">
        <f>IF(MONTH(Call_Centre[[#This Row],[Date of Call]])&lt;=6, YEAR(Call_Centre[[#This Row],[Date of Call]]), YEAR(Call_Centre[[#This Row],[Date of Call]])+1)</f>
        <v>2023</v>
      </c>
      <c r="J50" t="str">
        <f>TEXT(Call_Centre[[#This Row],[Date of Call]],"DDDD")</f>
        <v>Thursday</v>
      </c>
      <c r="K50" t="str" cm="1">
        <f t="array" ref="K50">_xlfn.IFS(Call_Centre[[#This Row],[Duration]]&lt;=10,"Under 10 mins", Call_Centre[[#This Row],[Duration]]&lt;=30, "10 to 30 mins", Call_Centre[[#This Row],[Duration]]&lt;=60, "30 to 60 mins", Call_Centre[[#This Row],[Duration]]&lt;=120, "1 to 2 hours", TRUE, "More than 2 hours")</f>
        <v>More than 2 hours</v>
      </c>
      <c r="L50">
        <f>ROUND(Call_Centre[[#This Row],[Satisfaction Rating]],0)</f>
        <v>4</v>
      </c>
    </row>
    <row r="51" spans="2:12">
      <c r="B51" t="s">
        <v>73</v>
      </c>
      <c r="C51" t="s">
        <v>12</v>
      </c>
      <c r="D51">
        <v>104</v>
      </c>
      <c r="E51" s="17" t="s">
        <v>10</v>
      </c>
      <c r="F51" s="18">
        <v>44945</v>
      </c>
      <c r="G51">
        <v>86</v>
      </c>
      <c r="H51">
        <v>4</v>
      </c>
      <c r="I51">
        <f>IF(MONTH(Call_Centre[[#This Row],[Date of Call]])&lt;=6, YEAR(Call_Centre[[#This Row],[Date of Call]]), YEAR(Call_Centre[[#This Row],[Date of Call]])+1)</f>
        <v>2023</v>
      </c>
      <c r="J51" t="str">
        <f>TEXT(Call_Centre[[#This Row],[Date of Call]],"DDDD")</f>
        <v>Thursday</v>
      </c>
      <c r="K51" t="str" cm="1">
        <f t="array" ref="K51">_xlfn.IFS(Call_Centre[[#This Row],[Duration]]&lt;=10,"Under 10 mins", Call_Centre[[#This Row],[Duration]]&lt;=30, "10 to 30 mins", Call_Centre[[#This Row],[Duration]]&lt;=60, "30 to 60 mins", Call_Centre[[#This Row],[Duration]]&lt;=120, "1 to 2 hours", TRUE, "More than 2 hours")</f>
        <v>1 to 2 hours</v>
      </c>
      <c r="L51">
        <f>ROUND(Call_Centre[[#This Row],[Satisfaction Rating]],0)</f>
        <v>4</v>
      </c>
    </row>
    <row r="52" spans="2:12">
      <c r="B52" t="s">
        <v>74</v>
      </c>
      <c r="C52" t="s">
        <v>20</v>
      </c>
      <c r="D52">
        <v>90</v>
      </c>
      <c r="E52" s="17" t="s">
        <v>9</v>
      </c>
      <c r="F52" s="18">
        <v>44946</v>
      </c>
      <c r="G52">
        <v>64</v>
      </c>
      <c r="H52">
        <v>3.8</v>
      </c>
      <c r="I52">
        <f>IF(MONTH(Call_Centre[[#This Row],[Date of Call]])&lt;=6, YEAR(Call_Centre[[#This Row],[Date of Call]]), YEAR(Call_Centre[[#This Row],[Date of Call]])+1)</f>
        <v>2023</v>
      </c>
      <c r="J52" t="str">
        <f>TEXT(Call_Centre[[#This Row],[Date of Call]],"DDDD")</f>
        <v>Friday</v>
      </c>
      <c r="K52" t="str" cm="1">
        <f t="array" ref="K52">_xlfn.IFS(Call_Centre[[#This Row],[Duration]]&lt;=10,"Under 10 mins", Call_Centre[[#This Row],[Duration]]&lt;=30, "10 to 30 mins", Call_Centre[[#This Row],[Duration]]&lt;=60, "30 to 60 mins", Call_Centre[[#This Row],[Duration]]&lt;=120, "1 to 2 hours", TRUE, "More than 2 hours")</f>
        <v>1 to 2 hours</v>
      </c>
      <c r="L52">
        <f>ROUND(Call_Centre[[#This Row],[Satisfaction Rating]],0)</f>
        <v>4</v>
      </c>
    </row>
    <row r="53" spans="2:12">
      <c r="B53" t="s">
        <v>75</v>
      </c>
      <c r="C53" t="s">
        <v>16</v>
      </c>
      <c r="D53">
        <v>37</v>
      </c>
      <c r="E53" s="17" t="s">
        <v>9</v>
      </c>
      <c r="F53" s="18">
        <v>44946</v>
      </c>
      <c r="G53">
        <v>96</v>
      </c>
      <c r="H53">
        <v>3.6</v>
      </c>
      <c r="I53">
        <f>IF(MONTH(Call_Centre[[#This Row],[Date of Call]])&lt;=6, YEAR(Call_Centre[[#This Row],[Date of Call]]), YEAR(Call_Centre[[#This Row],[Date of Call]])+1)</f>
        <v>2023</v>
      </c>
      <c r="J53" t="str">
        <f>TEXT(Call_Centre[[#This Row],[Date of Call]],"DDDD")</f>
        <v>Friday</v>
      </c>
      <c r="K53" t="str" cm="1">
        <f t="array" ref="K53">_xlfn.IFS(Call_Centre[[#This Row],[Duration]]&lt;=10,"Under 10 mins", Call_Centre[[#This Row],[Duration]]&lt;=30, "10 to 30 mins", Call_Centre[[#This Row],[Duration]]&lt;=60, "30 to 60 mins", Call_Centre[[#This Row],[Duration]]&lt;=120, "1 to 2 hours", TRUE, "More than 2 hours")</f>
        <v>30 to 60 mins</v>
      </c>
      <c r="L53">
        <f>ROUND(Call_Centre[[#This Row],[Satisfaction Rating]],0)</f>
        <v>4</v>
      </c>
    </row>
    <row r="54" spans="2:12">
      <c r="B54" t="s">
        <v>76</v>
      </c>
      <c r="C54" t="s">
        <v>24</v>
      </c>
      <c r="D54">
        <v>149</v>
      </c>
      <c r="E54" s="17" t="s">
        <v>11</v>
      </c>
      <c r="F54" s="18">
        <v>44946</v>
      </c>
      <c r="G54">
        <v>72</v>
      </c>
      <c r="H54">
        <v>4.3</v>
      </c>
      <c r="I54">
        <f>IF(MONTH(Call_Centre[[#This Row],[Date of Call]])&lt;=6, YEAR(Call_Centre[[#This Row],[Date of Call]]), YEAR(Call_Centre[[#This Row],[Date of Call]])+1)</f>
        <v>2023</v>
      </c>
      <c r="J54" t="str">
        <f>TEXT(Call_Centre[[#This Row],[Date of Call]],"DDDD")</f>
        <v>Friday</v>
      </c>
      <c r="K54" t="str" cm="1">
        <f t="array" ref="K54">_xlfn.IFS(Call_Centre[[#This Row],[Duration]]&lt;=10,"Under 10 mins", Call_Centre[[#This Row],[Duration]]&lt;=30, "10 to 30 mins", Call_Centre[[#This Row],[Duration]]&lt;=60, "30 to 60 mins", Call_Centre[[#This Row],[Duration]]&lt;=120, "1 to 2 hours", TRUE, "More than 2 hours")</f>
        <v>More than 2 hours</v>
      </c>
      <c r="L54">
        <f>ROUND(Call_Centre[[#This Row],[Satisfaction Rating]],0)</f>
        <v>4</v>
      </c>
    </row>
    <row r="55" spans="2:12">
      <c r="B55" t="s">
        <v>77</v>
      </c>
      <c r="C55" t="s">
        <v>14</v>
      </c>
      <c r="D55">
        <v>100</v>
      </c>
      <c r="E55" s="17" t="s">
        <v>13</v>
      </c>
      <c r="F55" s="18">
        <v>44947</v>
      </c>
      <c r="G55">
        <v>135</v>
      </c>
      <c r="H55">
        <v>3.8</v>
      </c>
      <c r="I55">
        <f>IF(MONTH(Call_Centre[[#This Row],[Date of Call]])&lt;=6, YEAR(Call_Centre[[#This Row],[Date of Call]]), YEAR(Call_Centre[[#This Row],[Date of Call]])+1)</f>
        <v>2023</v>
      </c>
      <c r="J55" t="str">
        <f>TEXT(Call_Centre[[#This Row],[Date of Call]],"DDDD")</f>
        <v>Saturday</v>
      </c>
      <c r="K55" t="str" cm="1">
        <f t="array" ref="K55">_xlfn.IFS(Call_Centre[[#This Row],[Duration]]&lt;=10,"Under 10 mins", Call_Centre[[#This Row],[Duration]]&lt;=30, "10 to 30 mins", Call_Centre[[#This Row],[Duration]]&lt;=60, "30 to 60 mins", Call_Centre[[#This Row],[Duration]]&lt;=120, "1 to 2 hours", TRUE, "More than 2 hours")</f>
        <v>1 to 2 hours</v>
      </c>
      <c r="L55">
        <f>ROUND(Call_Centre[[#This Row],[Satisfaction Rating]],0)</f>
        <v>4</v>
      </c>
    </row>
    <row r="56" spans="2:12">
      <c r="B56" t="s">
        <v>78</v>
      </c>
      <c r="C56" t="s">
        <v>14</v>
      </c>
      <c r="D56">
        <v>79</v>
      </c>
      <c r="E56" s="17" t="s">
        <v>6</v>
      </c>
      <c r="F56" s="18">
        <v>44947</v>
      </c>
      <c r="G56">
        <v>140</v>
      </c>
      <c r="H56">
        <v>4.5</v>
      </c>
      <c r="I56">
        <f>IF(MONTH(Call_Centre[[#This Row],[Date of Call]])&lt;=6, YEAR(Call_Centre[[#This Row],[Date of Call]]), YEAR(Call_Centre[[#This Row],[Date of Call]])+1)</f>
        <v>2023</v>
      </c>
      <c r="J56" t="str">
        <f>TEXT(Call_Centre[[#This Row],[Date of Call]],"DDDD")</f>
        <v>Saturday</v>
      </c>
      <c r="K56" t="str" cm="1">
        <f t="array" ref="K56">_xlfn.IFS(Call_Centre[[#This Row],[Duration]]&lt;=10,"Under 10 mins", Call_Centre[[#This Row],[Duration]]&lt;=30, "10 to 30 mins", Call_Centre[[#This Row],[Duration]]&lt;=60, "30 to 60 mins", Call_Centre[[#This Row],[Duration]]&lt;=120, "1 to 2 hours", TRUE, "More than 2 hours")</f>
        <v>1 to 2 hours</v>
      </c>
      <c r="L56">
        <f>ROUND(Call_Centre[[#This Row],[Satisfaction Rating]],0)</f>
        <v>5</v>
      </c>
    </row>
    <row r="57" spans="2:12">
      <c r="B57" t="s">
        <v>79</v>
      </c>
      <c r="C57" t="s">
        <v>5</v>
      </c>
      <c r="D57">
        <v>157</v>
      </c>
      <c r="E57" s="17" t="s">
        <v>11</v>
      </c>
      <c r="F57" s="18">
        <v>44947</v>
      </c>
      <c r="G57">
        <v>69</v>
      </c>
      <c r="H57">
        <v>4.5</v>
      </c>
      <c r="I57">
        <f>IF(MONTH(Call_Centre[[#This Row],[Date of Call]])&lt;=6, YEAR(Call_Centre[[#This Row],[Date of Call]]), YEAR(Call_Centre[[#This Row],[Date of Call]])+1)</f>
        <v>2023</v>
      </c>
      <c r="J57" t="str">
        <f>TEXT(Call_Centre[[#This Row],[Date of Call]],"DDDD")</f>
        <v>Saturday</v>
      </c>
      <c r="K57" t="str" cm="1">
        <f t="array" ref="K57">_xlfn.IFS(Call_Centre[[#This Row],[Duration]]&lt;=10,"Under 10 mins", Call_Centre[[#This Row],[Duration]]&lt;=30, "10 to 30 mins", Call_Centre[[#This Row],[Duration]]&lt;=60, "30 to 60 mins", Call_Centre[[#This Row],[Duration]]&lt;=120, "1 to 2 hours", TRUE, "More than 2 hours")</f>
        <v>More than 2 hours</v>
      </c>
      <c r="L57">
        <f>ROUND(Call_Centre[[#This Row],[Satisfaction Rating]],0)</f>
        <v>5</v>
      </c>
    </row>
    <row r="58" spans="2:12">
      <c r="B58" t="s">
        <v>80</v>
      </c>
      <c r="C58" t="s">
        <v>14</v>
      </c>
      <c r="D58">
        <v>59</v>
      </c>
      <c r="E58" s="17" t="s">
        <v>10</v>
      </c>
      <c r="F58" s="18">
        <v>44948</v>
      </c>
      <c r="G58">
        <v>136</v>
      </c>
      <c r="H58">
        <v>4.5999999999999996</v>
      </c>
      <c r="I58">
        <f>IF(MONTH(Call_Centre[[#This Row],[Date of Call]])&lt;=6, YEAR(Call_Centre[[#This Row],[Date of Call]]), YEAR(Call_Centre[[#This Row],[Date of Call]])+1)</f>
        <v>2023</v>
      </c>
      <c r="J58" t="str">
        <f>TEXT(Call_Centre[[#This Row],[Date of Call]],"DDDD")</f>
        <v>Sunday</v>
      </c>
      <c r="K58" t="str" cm="1">
        <f t="array" ref="K58">_xlfn.IFS(Call_Centre[[#This Row],[Duration]]&lt;=10,"Under 10 mins", Call_Centre[[#This Row],[Duration]]&lt;=30, "10 to 30 mins", Call_Centre[[#This Row],[Duration]]&lt;=60, "30 to 60 mins", Call_Centre[[#This Row],[Duration]]&lt;=120, "1 to 2 hours", TRUE, "More than 2 hours")</f>
        <v>30 to 60 mins</v>
      </c>
      <c r="L58">
        <f>ROUND(Call_Centre[[#This Row],[Satisfaction Rating]],0)</f>
        <v>5</v>
      </c>
    </row>
    <row r="59" spans="2:12">
      <c r="B59" t="s">
        <v>81</v>
      </c>
      <c r="C59" t="s">
        <v>16</v>
      </c>
      <c r="D59">
        <v>83</v>
      </c>
      <c r="E59" s="17" t="s">
        <v>11</v>
      </c>
      <c r="F59" s="18">
        <v>44948</v>
      </c>
      <c r="G59">
        <v>28</v>
      </c>
      <c r="H59">
        <v>4.5</v>
      </c>
      <c r="I59">
        <f>IF(MONTH(Call_Centre[[#This Row],[Date of Call]])&lt;=6, YEAR(Call_Centre[[#This Row],[Date of Call]]), YEAR(Call_Centre[[#This Row],[Date of Call]])+1)</f>
        <v>2023</v>
      </c>
      <c r="J59" t="str">
        <f>TEXT(Call_Centre[[#This Row],[Date of Call]],"DDDD")</f>
        <v>Sunday</v>
      </c>
      <c r="K59" t="str" cm="1">
        <f t="array" ref="K59">_xlfn.IFS(Call_Centre[[#This Row],[Duration]]&lt;=10,"Under 10 mins", Call_Centre[[#This Row],[Duration]]&lt;=30, "10 to 30 mins", Call_Centre[[#This Row],[Duration]]&lt;=60, "30 to 60 mins", Call_Centre[[#This Row],[Duration]]&lt;=120, "1 to 2 hours", TRUE, "More than 2 hours")</f>
        <v>1 to 2 hours</v>
      </c>
      <c r="L59">
        <f>ROUND(Call_Centre[[#This Row],[Satisfaction Rating]],0)</f>
        <v>5</v>
      </c>
    </row>
    <row r="60" spans="2:12">
      <c r="B60" t="s">
        <v>82</v>
      </c>
      <c r="C60" t="s">
        <v>5</v>
      </c>
      <c r="D60">
        <v>58</v>
      </c>
      <c r="E60" s="17" t="s">
        <v>9</v>
      </c>
      <c r="F60" s="18">
        <v>44949</v>
      </c>
      <c r="G60">
        <v>135</v>
      </c>
      <c r="H60">
        <v>3.3</v>
      </c>
      <c r="I60">
        <f>IF(MONTH(Call_Centre[[#This Row],[Date of Call]])&lt;=6, YEAR(Call_Centre[[#This Row],[Date of Call]]), YEAR(Call_Centre[[#This Row],[Date of Call]])+1)</f>
        <v>2023</v>
      </c>
      <c r="J60" t="str">
        <f>TEXT(Call_Centre[[#This Row],[Date of Call]],"DDDD")</f>
        <v>Monday</v>
      </c>
      <c r="K60" t="str" cm="1">
        <f t="array" ref="K60">_xlfn.IFS(Call_Centre[[#This Row],[Duration]]&lt;=10,"Under 10 mins", Call_Centre[[#This Row],[Duration]]&lt;=30, "10 to 30 mins", Call_Centre[[#This Row],[Duration]]&lt;=60, "30 to 60 mins", Call_Centre[[#This Row],[Duration]]&lt;=120, "1 to 2 hours", TRUE, "More than 2 hours")</f>
        <v>30 to 60 mins</v>
      </c>
      <c r="L60">
        <f>ROUND(Call_Centre[[#This Row],[Satisfaction Rating]],0)</f>
        <v>3</v>
      </c>
    </row>
    <row r="61" spans="2:12">
      <c r="B61" t="s">
        <v>83</v>
      </c>
      <c r="C61" t="s">
        <v>19</v>
      </c>
      <c r="D61">
        <v>118</v>
      </c>
      <c r="E61" s="17" t="s">
        <v>9</v>
      </c>
      <c r="F61" s="18">
        <v>44949</v>
      </c>
      <c r="G61">
        <v>126</v>
      </c>
      <c r="H61">
        <v>2.2999999999999998</v>
      </c>
      <c r="I61">
        <f>IF(MONTH(Call_Centre[[#This Row],[Date of Call]])&lt;=6, YEAR(Call_Centre[[#This Row],[Date of Call]]), YEAR(Call_Centre[[#This Row],[Date of Call]])+1)</f>
        <v>2023</v>
      </c>
      <c r="J61" t="str">
        <f>TEXT(Call_Centre[[#This Row],[Date of Call]],"DDDD")</f>
        <v>Monday</v>
      </c>
      <c r="K61" t="str" cm="1">
        <f t="array" ref="K61">_xlfn.IFS(Call_Centre[[#This Row],[Duration]]&lt;=10,"Under 10 mins", Call_Centre[[#This Row],[Duration]]&lt;=30, "10 to 30 mins", Call_Centre[[#This Row],[Duration]]&lt;=60, "30 to 60 mins", Call_Centre[[#This Row],[Duration]]&lt;=120, "1 to 2 hours", TRUE, "More than 2 hours")</f>
        <v>1 to 2 hours</v>
      </c>
      <c r="L61">
        <f>ROUND(Call_Centre[[#This Row],[Satisfaction Rating]],0)</f>
        <v>2</v>
      </c>
    </row>
    <row r="62" spans="2:12">
      <c r="B62" t="s">
        <v>84</v>
      </c>
      <c r="C62" t="s">
        <v>8</v>
      </c>
      <c r="D62">
        <v>63</v>
      </c>
      <c r="E62" s="17" t="s">
        <v>10</v>
      </c>
      <c r="F62" s="18">
        <v>44949</v>
      </c>
      <c r="G62">
        <v>160</v>
      </c>
      <c r="H62">
        <v>4.3</v>
      </c>
      <c r="I62">
        <f>IF(MONTH(Call_Centre[[#This Row],[Date of Call]])&lt;=6, YEAR(Call_Centre[[#This Row],[Date of Call]]), YEAR(Call_Centre[[#This Row],[Date of Call]])+1)</f>
        <v>2023</v>
      </c>
      <c r="J62" t="str">
        <f>TEXT(Call_Centre[[#This Row],[Date of Call]],"DDDD")</f>
        <v>Monday</v>
      </c>
      <c r="K62" t="str" cm="1">
        <f t="array" ref="K62">_xlfn.IFS(Call_Centre[[#This Row],[Duration]]&lt;=10,"Under 10 mins", Call_Centre[[#This Row],[Duration]]&lt;=30, "10 to 30 mins", Call_Centre[[#This Row],[Duration]]&lt;=60, "30 to 60 mins", Call_Centre[[#This Row],[Duration]]&lt;=120, "1 to 2 hours", TRUE, "More than 2 hours")</f>
        <v>1 to 2 hours</v>
      </c>
      <c r="L62">
        <f>ROUND(Call_Centre[[#This Row],[Satisfaction Rating]],0)</f>
        <v>4</v>
      </c>
    </row>
    <row r="63" spans="2:12">
      <c r="B63" t="s">
        <v>85</v>
      </c>
      <c r="C63" t="s">
        <v>5</v>
      </c>
      <c r="D63">
        <v>95</v>
      </c>
      <c r="E63" s="17" t="s">
        <v>9</v>
      </c>
      <c r="F63" s="18">
        <v>44950</v>
      </c>
      <c r="G63">
        <v>48</v>
      </c>
      <c r="H63">
        <v>4.5999999999999996</v>
      </c>
      <c r="I63">
        <f>IF(MONTH(Call_Centre[[#This Row],[Date of Call]])&lt;=6, YEAR(Call_Centre[[#This Row],[Date of Call]]), YEAR(Call_Centre[[#This Row],[Date of Call]])+1)</f>
        <v>2023</v>
      </c>
      <c r="J63" t="str">
        <f>TEXT(Call_Centre[[#This Row],[Date of Call]],"DDDD")</f>
        <v>Tuesday</v>
      </c>
      <c r="K63" t="str" cm="1">
        <f t="array" ref="K63">_xlfn.IFS(Call_Centre[[#This Row],[Duration]]&lt;=10,"Under 10 mins", Call_Centre[[#This Row],[Duration]]&lt;=30, "10 to 30 mins", Call_Centre[[#This Row],[Duration]]&lt;=60, "30 to 60 mins", Call_Centre[[#This Row],[Duration]]&lt;=120, "1 to 2 hours", TRUE, "More than 2 hours")</f>
        <v>1 to 2 hours</v>
      </c>
      <c r="L63">
        <f>ROUND(Call_Centre[[#This Row],[Satisfaction Rating]],0)</f>
        <v>5</v>
      </c>
    </row>
    <row r="64" spans="2:12">
      <c r="B64" t="s">
        <v>86</v>
      </c>
      <c r="C64" t="s">
        <v>14</v>
      </c>
      <c r="D64">
        <v>74</v>
      </c>
      <c r="E64" s="17" t="s">
        <v>11</v>
      </c>
      <c r="F64" s="18">
        <v>44950</v>
      </c>
      <c r="G64">
        <v>66</v>
      </c>
      <c r="H64">
        <v>4</v>
      </c>
      <c r="I64">
        <f>IF(MONTH(Call_Centre[[#This Row],[Date of Call]])&lt;=6, YEAR(Call_Centre[[#This Row],[Date of Call]]), YEAR(Call_Centre[[#This Row],[Date of Call]])+1)</f>
        <v>2023</v>
      </c>
      <c r="J64" t="str">
        <f>TEXT(Call_Centre[[#This Row],[Date of Call]],"DDDD")</f>
        <v>Tuesday</v>
      </c>
      <c r="K64" t="str" cm="1">
        <f t="array" ref="K64">_xlfn.IFS(Call_Centre[[#This Row],[Duration]]&lt;=10,"Under 10 mins", Call_Centre[[#This Row],[Duration]]&lt;=30, "10 to 30 mins", Call_Centre[[#This Row],[Duration]]&lt;=60, "30 to 60 mins", Call_Centre[[#This Row],[Duration]]&lt;=120, "1 to 2 hours", TRUE, "More than 2 hours")</f>
        <v>1 to 2 hours</v>
      </c>
      <c r="L64">
        <f>ROUND(Call_Centre[[#This Row],[Satisfaction Rating]],0)</f>
        <v>4</v>
      </c>
    </row>
    <row r="65" spans="2:12">
      <c r="B65" t="s">
        <v>87</v>
      </c>
      <c r="C65" t="s">
        <v>18</v>
      </c>
      <c r="D65">
        <v>130</v>
      </c>
      <c r="E65" s="17" t="s">
        <v>13</v>
      </c>
      <c r="F65" s="18">
        <v>44950</v>
      </c>
      <c r="G65">
        <v>126</v>
      </c>
      <c r="H65">
        <v>2.5</v>
      </c>
      <c r="I65">
        <f>IF(MONTH(Call_Centre[[#This Row],[Date of Call]])&lt;=6, YEAR(Call_Centre[[#This Row],[Date of Call]]), YEAR(Call_Centre[[#This Row],[Date of Call]])+1)</f>
        <v>2023</v>
      </c>
      <c r="J65" t="str">
        <f>TEXT(Call_Centre[[#This Row],[Date of Call]],"DDDD")</f>
        <v>Tuesday</v>
      </c>
      <c r="K65" t="str" cm="1">
        <f t="array" ref="K65">_xlfn.IFS(Call_Centre[[#This Row],[Duration]]&lt;=10,"Under 10 mins", Call_Centre[[#This Row],[Duration]]&lt;=30, "10 to 30 mins", Call_Centre[[#This Row],[Duration]]&lt;=60, "30 to 60 mins", Call_Centre[[#This Row],[Duration]]&lt;=120, "1 to 2 hours", TRUE, "More than 2 hours")</f>
        <v>More than 2 hours</v>
      </c>
      <c r="L65">
        <f>ROUND(Call_Centre[[#This Row],[Satisfaction Rating]],0)</f>
        <v>3</v>
      </c>
    </row>
    <row r="66" spans="2:12">
      <c r="B66" t="s">
        <v>88</v>
      </c>
      <c r="C66" t="s">
        <v>19</v>
      </c>
      <c r="D66">
        <v>110</v>
      </c>
      <c r="E66" s="17" t="s">
        <v>6</v>
      </c>
      <c r="F66" s="18">
        <v>44950</v>
      </c>
      <c r="G66">
        <v>96</v>
      </c>
      <c r="H66">
        <v>5</v>
      </c>
      <c r="I66">
        <f>IF(MONTH(Call_Centre[[#This Row],[Date of Call]])&lt;=6, YEAR(Call_Centre[[#This Row],[Date of Call]]), YEAR(Call_Centre[[#This Row],[Date of Call]])+1)</f>
        <v>2023</v>
      </c>
      <c r="J66" t="str">
        <f>TEXT(Call_Centre[[#This Row],[Date of Call]],"DDDD")</f>
        <v>Tuesday</v>
      </c>
      <c r="K66" t="str" cm="1">
        <f t="array" ref="K66">_xlfn.IFS(Call_Centre[[#This Row],[Duration]]&lt;=10,"Under 10 mins", Call_Centre[[#This Row],[Duration]]&lt;=30, "10 to 30 mins", Call_Centre[[#This Row],[Duration]]&lt;=60, "30 to 60 mins", Call_Centre[[#This Row],[Duration]]&lt;=120, "1 to 2 hours", TRUE, "More than 2 hours")</f>
        <v>1 to 2 hours</v>
      </c>
      <c r="L66">
        <f>ROUND(Call_Centre[[#This Row],[Satisfaction Rating]],0)</f>
        <v>5</v>
      </c>
    </row>
    <row r="67" spans="2:12">
      <c r="B67" t="s">
        <v>89</v>
      </c>
      <c r="C67" t="s">
        <v>14</v>
      </c>
      <c r="D67">
        <v>71</v>
      </c>
      <c r="E67" s="17" t="s">
        <v>10</v>
      </c>
      <c r="F67" s="18">
        <v>44951</v>
      </c>
      <c r="G67">
        <v>90</v>
      </c>
      <c r="H67">
        <v>3.8</v>
      </c>
      <c r="I67">
        <f>IF(MONTH(Call_Centre[[#This Row],[Date of Call]])&lt;=6, YEAR(Call_Centre[[#This Row],[Date of Call]]), YEAR(Call_Centre[[#This Row],[Date of Call]])+1)</f>
        <v>2023</v>
      </c>
      <c r="J67" t="str">
        <f>TEXT(Call_Centre[[#This Row],[Date of Call]],"DDDD")</f>
        <v>Wednesday</v>
      </c>
      <c r="K67" t="str" cm="1">
        <f t="array" ref="K67">_xlfn.IFS(Call_Centre[[#This Row],[Duration]]&lt;=10,"Under 10 mins", Call_Centre[[#This Row],[Duration]]&lt;=30, "10 to 30 mins", Call_Centre[[#This Row],[Duration]]&lt;=60, "30 to 60 mins", Call_Centre[[#This Row],[Duration]]&lt;=120, "1 to 2 hours", TRUE, "More than 2 hours")</f>
        <v>1 to 2 hours</v>
      </c>
      <c r="L67">
        <f>ROUND(Call_Centre[[#This Row],[Satisfaction Rating]],0)</f>
        <v>4</v>
      </c>
    </row>
    <row r="68" spans="2:12">
      <c r="B68" t="s">
        <v>90</v>
      </c>
      <c r="C68" t="s">
        <v>17</v>
      </c>
      <c r="D68">
        <v>147</v>
      </c>
      <c r="E68" s="17" t="s">
        <v>13</v>
      </c>
      <c r="F68" s="18">
        <v>44951</v>
      </c>
      <c r="G68">
        <v>105</v>
      </c>
      <c r="H68">
        <v>4.4000000000000004</v>
      </c>
      <c r="I68">
        <f>IF(MONTH(Call_Centre[[#This Row],[Date of Call]])&lt;=6, YEAR(Call_Centre[[#This Row],[Date of Call]]), YEAR(Call_Centre[[#This Row],[Date of Call]])+1)</f>
        <v>2023</v>
      </c>
      <c r="J68" t="str">
        <f>TEXT(Call_Centre[[#This Row],[Date of Call]],"DDDD")</f>
        <v>Wednesday</v>
      </c>
      <c r="K68" t="str" cm="1">
        <f t="array" ref="K68">_xlfn.IFS(Call_Centre[[#This Row],[Duration]]&lt;=10,"Under 10 mins", Call_Centre[[#This Row],[Duration]]&lt;=30, "10 to 30 mins", Call_Centre[[#This Row],[Duration]]&lt;=60, "30 to 60 mins", Call_Centre[[#This Row],[Duration]]&lt;=120, "1 to 2 hours", TRUE, "More than 2 hours")</f>
        <v>More than 2 hours</v>
      </c>
      <c r="L68">
        <f>ROUND(Call_Centre[[#This Row],[Satisfaction Rating]],0)</f>
        <v>4</v>
      </c>
    </row>
    <row r="69" spans="2:12">
      <c r="B69" t="s">
        <v>91</v>
      </c>
      <c r="C69" t="s">
        <v>12</v>
      </c>
      <c r="D69">
        <v>69</v>
      </c>
      <c r="E69" s="17" t="s">
        <v>9</v>
      </c>
      <c r="F69" s="18">
        <v>44952</v>
      </c>
      <c r="G69">
        <v>40</v>
      </c>
      <c r="H69">
        <v>3.8</v>
      </c>
      <c r="I69">
        <f>IF(MONTH(Call_Centre[[#This Row],[Date of Call]])&lt;=6, YEAR(Call_Centre[[#This Row],[Date of Call]]), YEAR(Call_Centre[[#This Row],[Date of Call]])+1)</f>
        <v>2023</v>
      </c>
      <c r="J69" t="str">
        <f>TEXT(Call_Centre[[#This Row],[Date of Call]],"DDDD")</f>
        <v>Thursday</v>
      </c>
      <c r="K69" t="str" cm="1">
        <f t="array" ref="K69">_xlfn.IFS(Call_Centre[[#This Row],[Duration]]&lt;=10,"Under 10 mins", Call_Centre[[#This Row],[Duration]]&lt;=30, "10 to 30 mins", Call_Centre[[#This Row],[Duration]]&lt;=60, "30 to 60 mins", Call_Centre[[#This Row],[Duration]]&lt;=120, "1 to 2 hours", TRUE, "More than 2 hours")</f>
        <v>1 to 2 hours</v>
      </c>
      <c r="L69">
        <f>ROUND(Call_Centre[[#This Row],[Satisfaction Rating]],0)</f>
        <v>4</v>
      </c>
    </row>
    <row r="70" spans="2:12">
      <c r="B70" t="s">
        <v>92</v>
      </c>
      <c r="C70" t="s">
        <v>19</v>
      </c>
      <c r="D70">
        <v>50</v>
      </c>
      <c r="E70" s="17" t="s">
        <v>10</v>
      </c>
      <c r="F70" s="18">
        <v>44952</v>
      </c>
      <c r="G70">
        <v>60</v>
      </c>
      <c r="H70">
        <v>2</v>
      </c>
      <c r="I70">
        <f>IF(MONTH(Call_Centre[[#This Row],[Date of Call]])&lt;=6, YEAR(Call_Centre[[#This Row],[Date of Call]]), YEAR(Call_Centre[[#This Row],[Date of Call]])+1)</f>
        <v>2023</v>
      </c>
      <c r="J70" t="str">
        <f>TEXT(Call_Centre[[#This Row],[Date of Call]],"DDDD")</f>
        <v>Thursday</v>
      </c>
      <c r="K70" t="str" cm="1">
        <f t="array" ref="K70">_xlfn.IFS(Call_Centre[[#This Row],[Duration]]&lt;=10,"Under 10 mins", Call_Centre[[#This Row],[Duration]]&lt;=30, "10 to 30 mins", Call_Centre[[#This Row],[Duration]]&lt;=60, "30 to 60 mins", Call_Centre[[#This Row],[Duration]]&lt;=120, "1 to 2 hours", TRUE, "More than 2 hours")</f>
        <v>30 to 60 mins</v>
      </c>
      <c r="L70">
        <f>ROUND(Call_Centre[[#This Row],[Satisfaction Rating]],0)</f>
        <v>2</v>
      </c>
    </row>
    <row r="71" spans="2:12">
      <c r="B71" t="s">
        <v>93</v>
      </c>
      <c r="C71" t="s">
        <v>18</v>
      </c>
      <c r="D71">
        <v>124</v>
      </c>
      <c r="E71" s="17" t="s">
        <v>13</v>
      </c>
      <c r="F71" s="18">
        <v>44953</v>
      </c>
      <c r="G71">
        <v>215</v>
      </c>
      <c r="H71">
        <v>4.0999999999999996</v>
      </c>
      <c r="I71">
        <f>IF(MONTH(Call_Centre[[#This Row],[Date of Call]])&lt;=6, YEAR(Call_Centre[[#This Row],[Date of Call]]), YEAR(Call_Centre[[#This Row],[Date of Call]])+1)</f>
        <v>2023</v>
      </c>
      <c r="J71" t="str">
        <f>TEXT(Call_Centre[[#This Row],[Date of Call]],"DDDD")</f>
        <v>Friday</v>
      </c>
      <c r="K71" t="str" cm="1">
        <f t="array" ref="K71">_xlfn.IFS(Call_Centre[[#This Row],[Duration]]&lt;=10,"Under 10 mins", Call_Centre[[#This Row],[Duration]]&lt;=30, "10 to 30 mins", Call_Centre[[#This Row],[Duration]]&lt;=60, "30 to 60 mins", Call_Centre[[#This Row],[Duration]]&lt;=120, "1 to 2 hours", TRUE, "More than 2 hours")</f>
        <v>More than 2 hours</v>
      </c>
      <c r="L71">
        <f>ROUND(Call_Centre[[#This Row],[Satisfaction Rating]],0)</f>
        <v>4</v>
      </c>
    </row>
    <row r="72" spans="2:12">
      <c r="B72" t="s">
        <v>94</v>
      </c>
      <c r="C72" t="s">
        <v>23</v>
      </c>
      <c r="D72">
        <v>81</v>
      </c>
      <c r="E72" s="17" t="s">
        <v>11</v>
      </c>
      <c r="F72" s="18">
        <v>44953</v>
      </c>
      <c r="G72">
        <v>156</v>
      </c>
      <c r="H72">
        <v>2.6</v>
      </c>
      <c r="I72">
        <f>IF(MONTH(Call_Centre[[#This Row],[Date of Call]])&lt;=6, YEAR(Call_Centre[[#This Row],[Date of Call]]), YEAR(Call_Centre[[#This Row],[Date of Call]])+1)</f>
        <v>2023</v>
      </c>
      <c r="J72" t="str">
        <f>TEXT(Call_Centre[[#This Row],[Date of Call]],"DDDD")</f>
        <v>Friday</v>
      </c>
      <c r="K72" t="str" cm="1">
        <f t="array" ref="K72">_xlfn.IFS(Call_Centre[[#This Row],[Duration]]&lt;=10,"Under 10 mins", Call_Centre[[#This Row],[Duration]]&lt;=30, "10 to 30 mins", Call_Centre[[#This Row],[Duration]]&lt;=60, "30 to 60 mins", Call_Centre[[#This Row],[Duration]]&lt;=120, "1 to 2 hours", TRUE, "More than 2 hours")</f>
        <v>1 to 2 hours</v>
      </c>
      <c r="L72">
        <f>ROUND(Call_Centre[[#This Row],[Satisfaction Rating]],0)</f>
        <v>3</v>
      </c>
    </row>
    <row r="73" spans="2:12">
      <c r="B73" t="s">
        <v>95</v>
      </c>
      <c r="C73" t="s">
        <v>7</v>
      </c>
      <c r="D73">
        <v>141</v>
      </c>
      <c r="E73" s="17" t="s">
        <v>6</v>
      </c>
      <c r="F73" s="18">
        <v>44953</v>
      </c>
      <c r="G73">
        <v>54</v>
      </c>
      <c r="H73">
        <v>0</v>
      </c>
      <c r="I73">
        <f>IF(MONTH(Call_Centre[[#This Row],[Date of Call]])&lt;=6, YEAR(Call_Centre[[#This Row],[Date of Call]]), YEAR(Call_Centre[[#This Row],[Date of Call]])+1)</f>
        <v>2023</v>
      </c>
      <c r="J73" t="str">
        <f>TEXT(Call_Centre[[#This Row],[Date of Call]],"DDDD")</f>
        <v>Friday</v>
      </c>
      <c r="K73" t="str" cm="1">
        <f t="array" ref="K73">_xlfn.IFS(Call_Centre[[#This Row],[Duration]]&lt;=10,"Under 10 mins", Call_Centre[[#This Row],[Duration]]&lt;=30, "10 to 30 mins", Call_Centre[[#This Row],[Duration]]&lt;=60, "30 to 60 mins", Call_Centre[[#This Row],[Duration]]&lt;=120, "1 to 2 hours", TRUE, "More than 2 hours")</f>
        <v>More than 2 hours</v>
      </c>
      <c r="L73">
        <f>ROUND(Call_Centre[[#This Row],[Satisfaction Rating]],0)</f>
        <v>0</v>
      </c>
    </row>
    <row r="74" spans="2:12">
      <c r="B74" t="s">
        <v>96</v>
      </c>
      <c r="C74" t="s">
        <v>7</v>
      </c>
      <c r="D74">
        <v>168</v>
      </c>
      <c r="E74" s="17" t="s">
        <v>6</v>
      </c>
      <c r="F74" s="18">
        <v>44954</v>
      </c>
      <c r="G74">
        <v>160</v>
      </c>
      <c r="H74">
        <v>3.9</v>
      </c>
      <c r="I74">
        <f>IF(MONTH(Call_Centre[[#This Row],[Date of Call]])&lt;=6, YEAR(Call_Centre[[#This Row],[Date of Call]]), YEAR(Call_Centre[[#This Row],[Date of Call]])+1)</f>
        <v>2023</v>
      </c>
      <c r="J74" t="str">
        <f>TEXT(Call_Centre[[#This Row],[Date of Call]],"DDDD")</f>
        <v>Saturday</v>
      </c>
      <c r="K74" t="str" cm="1">
        <f t="array" ref="K74">_xlfn.IFS(Call_Centre[[#This Row],[Duration]]&lt;=10,"Under 10 mins", Call_Centre[[#This Row],[Duration]]&lt;=30, "10 to 30 mins", Call_Centre[[#This Row],[Duration]]&lt;=60, "30 to 60 mins", Call_Centre[[#This Row],[Duration]]&lt;=120, "1 to 2 hours", TRUE, "More than 2 hours")</f>
        <v>More than 2 hours</v>
      </c>
      <c r="L74">
        <f>ROUND(Call_Centre[[#This Row],[Satisfaction Rating]],0)</f>
        <v>4</v>
      </c>
    </row>
    <row r="75" spans="2:12">
      <c r="B75" t="s">
        <v>97</v>
      </c>
      <c r="C75" t="s">
        <v>17</v>
      </c>
      <c r="D75">
        <v>101</v>
      </c>
      <c r="E75" s="17" t="s">
        <v>11</v>
      </c>
      <c r="F75" s="18">
        <v>44954</v>
      </c>
      <c r="G75">
        <v>80</v>
      </c>
      <c r="H75">
        <v>4.8</v>
      </c>
      <c r="I75">
        <f>IF(MONTH(Call_Centre[[#This Row],[Date of Call]])&lt;=6, YEAR(Call_Centre[[#This Row],[Date of Call]]), YEAR(Call_Centre[[#This Row],[Date of Call]])+1)</f>
        <v>2023</v>
      </c>
      <c r="J75" t="str">
        <f>TEXT(Call_Centre[[#This Row],[Date of Call]],"DDDD")</f>
        <v>Saturday</v>
      </c>
      <c r="K75" t="str" cm="1">
        <f t="array" ref="K75">_xlfn.IFS(Call_Centre[[#This Row],[Duration]]&lt;=10,"Under 10 mins", Call_Centre[[#This Row],[Duration]]&lt;=30, "10 to 30 mins", Call_Centre[[#This Row],[Duration]]&lt;=60, "30 to 60 mins", Call_Centre[[#This Row],[Duration]]&lt;=120, "1 to 2 hours", TRUE, "More than 2 hours")</f>
        <v>1 to 2 hours</v>
      </c>
      <c r="L75">
        <f>ROUND(Call_Centre[[#This Row],[Satisfaction Rating]],0)</f>
        <v>5</v>
      </c>
    </row>
    <row r="76" spans="2:12">
      <c r="B76" t="s">
        <v>98</v>
      </c>
      <c r="C76" t="s">
        <v>14</v>
      </c>
      <c r="D76">
        <v>67</v>
      </c>
      <c r="E76" s="17" t="s">
        <v>11</v>
      </c>
      <c r="F76" s="18">
        <v>44954</v>
      </c>
      <c r="G76">
        <v>168</v>
      </c>
      <c r="H76">
        <v>2.6</v>
      </c>
      <c r="I76">
        <f>IF(MONTH(Call_Centre[[#This Row],[Date of Call]])&lt;=6, YEAR(Call_Centre[[#This Row],[Date of Call]]), YEAR(Call_Centre[[#This Row],[Date of Call]])+1)</f>
        <v>2023</v>
      </c>
      <c r="J76" t="str">
        <f>TEXT(Call_Centre[[#This Row],[Date of Call]],"DDDD")</f>
        <v>Saturday</v>
      </c>
      <c r="K76" t="str" cm="1">
        <f t="array" ref="K76">_xlfn.IFS(Call_Centre[[#This Row],[Duration]]&lt;=10,"Under 10 mins", Call_Centre[[#This Row],[Duration]]&lt;=30, "10 to 30 mins", Call_Centre[[#This Row],[Duration]]&lt;=60, "30 to 60 mins", Call_Centre[[#This Row],[Duration]]&lt;=120, "1 to 2 hours", TRUE, "More than 2 hours")</f>
        <v>1 to 2 hours</v>
      </c>
      <c r="L76">
        <f>ROUND(Call_Centre[[#This Row],[Satisfaction Rating]],0)</f>
        <v>3</v>
      </c>
    </row>
    <row r="77" spans="2:12">
      <c r="B77" t="s">
        <v>99</v>
      </c>
      <c r="C77" t="s">
        <v>5</v>
      </c>
      <c r="D77">
        <v>114</v>
      </c>
      <c r="E77" s="17" t="s">
        <v>6</v>
      </c>
      <c r="F77" s="18">
        <v>44956</v>
      </c>
      <c r="G77">
        <v>42</v>
      </c>
      <c r="H77">
        <v>2.6</v>
      </c>
      <c r="I77">
        <f>IF(MONTH(Call_Centre[[#This Row],[Date of Call]])&lt;=6, YEAR(Call_Centre[[#This Row],[Date of Call]]), YEAR(Call_Centre[[#This Row],[Date of Call]])+1)</f>
        <v>2023</v>
      </c>
      <c r="J77" t="str">
        <f>TEXT(Call_Centre[[#This Row],[Date of Call]],"DDDD")</f>
        <v>Monday</v>
      </c>
      <c r="K77" t="str" cm="1">
        <f t="array" ref="K77">_xlfn.IFS(Call_Centre[[#This Row],[Duration]]&lt;=10,"Under 10 mins", Call_Centre[[#This Row],[Duration]]&lt;=30, "10 to 30 mins", Call_Centre[[#This Row],[Duration]]&lt;=60, "30 to 60 mins", Call_Centre[[#This Row],[Duration]]&lt;=120, "1 to 2 hours", TRUE, "More than 2 hours")</f>
        <v>1 to 2 hours</v>
      </c>
      <c r="L77">
        <f>ROUND(Call_Centre[[#This Row],[Satisfaction Rating]],0)</f>
        <v>3</v>
      </c>
    </row>
    <row r="78" spans="2:12">
      <c r="B78" t="s">
        <v>100</v>
      </c>
      <c r="C78" t="s">
        <v>23</v>
      </c>
      <c r="D78">
        <v>42</v>
      </c>
      <c r="E78" s="17" t="s">
        <v>11</v>
      </c>
      <c r="F78" s="18">
        <v>44956</v>
      </c>
      <c r="G78">
        <v>205</v>
      </c>
      <c r="H78">
        <v>3.6</v>
      </c>
      <c r="I78">
        <f>IF(MONTH(Call_Centre[[#This Row],[Date of Call]])&lt;=6, YEAR(Call_Centre[[#This Row],[Date of Call]]), YEAR(Call_Centre[[#This Row],[Date of Call]])+1)</f>
        <v>2023</v>
      </c>
      <c r="J78" t="str">
        <f>TEXT(Call_Centre[[#This Row],[Date of Call]],"DDDD")</f>
        <v>Monday</v>
      </c>
      <c r="K78" t="str" cm="1">
        <f t="array" ref="K78">_xlfn.IFS(Call_Centre[[#This Row],[Duration]]&lt;=10,"Under 10 mins", Call_Centre[[#This Row],[Duration]]&lt;=30, "10 to 30 mins", Call_Centre[[#This Row],[Duration]]&lt;=60, "30 to 60 mins", Call_Centre[[#This Row],[Duration]]&lt;=120, "1 to 2 hours", TRUE, "More than 2 hours")</f>
        <v>30 to 60 mins</v>
      </c>
      <c r="L78">
        <f>ROUND(Call_Centre[[#This Row],[Satisfaction Rating]],0)</f>
        <v>4</v>
      </c>
    </row>
    <row r="79" spans="2:12">
      <c r="B79" t="s">
        <v>101</v>
      </c>
      <c r="C79" t="s">
        <v>8</v>
      </c>
      <c r="D79">
        <v>69</v>
      </c>
      <c r="E79" s="17" t="s">
        <v>6</v>
      </c>
      <c r="F79" s="18">
        <v>44956</v>
      </c>
      <c r="G79">
        <v>108</v>
      </c>
      <c r="H79">
        <v>3.3</v>
      </c>
      <c r="I79">
        <f>IF(MONTH(Call_Centre[[#This Row],[Date of Call]])&lt;=6, YEAR(Call_Centre[[#This Row],[Date of Call]]), YEAR(Call_Centre[[#This Row],[Date of Call]])+1)</f>
        <v>2023</v>
      </c>
      <c r="J79" t="str">
        <f>TEXT(Call_Centre[[#This Row],[Date of Call]],"DDDD")</f>
        <v>Monday</v>
      </c>
      <c r="K79" t="str" cm="1">
        <f t="array" ref="K79">_xlfn.IFS(Call_Centre[[#This Row],[Duration]]&lt;=10,"Under 10 mins", Call_Centre[[#This Row],[Duration]]&lt;=30, "10 to 30 mins", Call_Centre[[#This Row],[Duration]]&lt;=60, "30 to 60 mins", Call_Centre[[#This Row],[Duration]]&lt;=120, "1 to 2 hours", TRUE, "More than 2 hours")</f>
        <v>1 to 2 hours</v>
      </c>
      <c r="L79">
        <f>ROUND(Call_Centre[[#This Row],[Satisfaction Rating]],0)</f>
        <v>3</v>
      </c>
    </row>
    <row r="80" spans="2:12">
      <c r="B80" t="s">
        <v>102</v>
      </c>
      <c r="C80" t="s">
        <v>18</v>
      </c>
      <c r="D80">
        <v>145</v>
      </c>
      <c r="E80" s="17" t="s">
        <v>9</v>
      </c>
      <c r="F80" s="18">
        <v>44956</v>
      </c>
      <c r="G80">
        <v>78</v>
      </c>
      <c r="H80">
        <v>1.9</v>
      </c>
      <c r="I80">
        <f>IF(MONTH(Call_Centre[[#This Row],[Date of Call]])&lt;=6, YEAR(Call_Centre[[#This Row],[Date of Call]]), YEAR(Call_Centre[[#This Row],[Date of Call]])+1)</f>
        <v>2023</v>
      </c>
      <c r="J80" t="str">
        <f>TEXT(Call_Centre[[#This Row],[Date of Call]],"DDDD")</f>
        <v>Monday</v>
      </c>
      <c r="K80" t="str" cm="1">
        <f t="array" ref="K80">_xlfn.IFS(Call_Centre[[#This Row],[Duration]]&lt;=10,"Under 10 mins", Call_Centre[[#This Row],[Duration]]&lt;=30, "10 to 30 mins", Call_Centre[[#This Row],[Duration]]&lt;=60, "30 to 60 mins", Call_Centre[[#This Row],[Duration]]&lt;=120, "1 to 2 hours", TRUE, "More than 2 hours")</f>
        <v>More than 2 hours</v>
      </c>
      <c r="L80">
        <f>ROUND(Call_Centre[[#This Row],[Satisfaction Rating]],0)</f>
        <v>2</v>
      </c>
    </row>
    <row r="81" spans="2:12">
      <c r="B81" t="s">
        <v>103</v>
      </c>
      <c r="C81" t="s">
        <v>12</v>
      </c>
      <c r="D81">
        <v>43</v>
      </c>
      <c r="E81" s="17" t="s">
        <v>6</v>
      </c>
      <c r="F81" s="18">
        <v>44956</v>
      </c>
      <c r="G81">
        <v>23</v>
      </c>
      <c r="H81">
        <v>4.9000000000000004</v>
      </c>
      <c r="I81">
        <f>IF(MONTH(Call_Centre[[#This Row],[Date of Call]])&lt;=6, YEAR(Call_Centre[[#This Row],[Date of Call]]), YEAR(Call_Centre[[#This Row],[Date of Call]])+1)</f>
        <v>2023</v>
      </c>
      <c r="J81" t="str">
        <f>TEXT(Call_Centre[[#This Row],[Date of Call]],"DDDD")</f>
        <v>Monday</v>
      </c>
      <c r="K81" t="str" cm="1">
        <f t="array" ref="K81">_xlfn.IFS(Call_Centre[[#This Row],[Duration]]&lt;=10,"Under 10 mins", Call_Centre[[#This Row],[Duration]]&lt;=30, "10 to 30 mins", Call_Centre[[#This Row],[Duration]]&lt;=60, "30 to 60 mins", Call_Centre[[#This Row],[Duration]]&lt;=120, "1 to 2 hours", TRUE, "More than 2 hours")</f>
        <v>30 to 60 mins</v>
      </c>
      <c r="L81">
        <f>ROUND(Call_Centre[[#This Row],[Satisfaction Rating]],0)</f>
        <v>5</v>
      </c>
    </row>
    <row r="82" spans="2:12">
      <c r="B82" t="s">
        <v>104</v>
      </c>
      <c r="C82" t="s">
        <v>8</v>
      </c>
      <c r="D82">
        <v>62</v>
      </c>
      <c r="E82" s="17" t="s">
        <v>10</v>
      </c>
      <c r="F82" s="18">
        <v>44957</v>
      </c>
      <c r="G82">
        <v>99</v>
      </c>
      <c r="H82">
        <v>3.6</v>
      </c>
      <c r="I82">
        <f>IF(MONTH(Call_Centre[[#This Row],[Date of Call]])&lt;=6, YEAR(Call_Centre[[#This Row],[Date of Call]]), YEAR(Call_Centre[[#This Row],[Date of Call]])+1)</f>
        <v>2023</v>
      </c>
      <c r="J82" t="str">
        <f>TEXT(Call_Centre[[#This Row],[Date of Call]],"DDDD")</f>
        <v>Tuesday</v>
      </c>
      <c r="K82" t="str" cm="1">
        <f t="array" ref="K82">_xlfn.IFS(Call_Centre[[#This Row],[Duration]]&lt;=10,"Under 10 mins", Call_Centre[[#This Row],[Duration]]&lt;=30, "10 to 30 mins", Call_Centre[[#This Row],[Duration]]&lt;=60, "30 to 60 mins", Call_Centre[[#This Row],[Duration]]&lt;=120, "1 to 2 hours", TRUE, "More than 2 hours")</f>
        <v>1 to 2 hours</v>
      </c>
      <c r="L82">
        <f>ROUND(Call_Centre[[#This Row],[Satisfaction Rating]],0)</f>
        <v>4</v>
      </c>
    </row>
    <row r="83" spans="2:12">
      <c r="B83" t="s">
        <v>105</v>
      </c>
      <c r="C83" t="s">
        <v>22</v>
      </c>
      <c r="D83">
        <v>79</v>
      </c>
      <c r="E83" s="17" t="s">
        <v>6</v>
      </c>
      <c r="F83" s="18">
        <v>44958</v>
      </c>
      <c r="G83">
        <v>148</v>
      </c>
      <c r="H83">
        <v>4.5</v>
      </c>
      <c r="I83">
        <f>IF(MONTH(Call_Centre[[#This Row],[Date of Call]])&lt;=6, YEAR(Call_Centre[[#This Row],[Date of Call]]), YEAR(Call_Centre[[#This Row],[Date of Call]])+1)</f>
        <v>2023</v>
      </c>
      <c r="J83" t="str">
        <f>TEXT(Call_Centre[[#This Row],[Date of Call]],"DDDD")</f>
        <v>Wednesday</v>
      </c>
      <c r="K83" t="str" cm="1">
        <f t="array" ref="K83">_xlfn.IFS(Call_Centre[[#This Row],[Duration]]&lt;=10,"Under 10 mins", Call_Centre[[#This Row],[Duration]]&lt;=30, "10 to 30 mins", Call_Centre[[#This Row],[Duration]]&lt;=60, "30 to 60 mins", Call_Centre[[#This Row],[Duration]]&lt;=120, "1 to 2 hours", TRUE, "More than 2 hours")</f>
        <v>1 to 2 hours</v>
      </c>
      <c r="L83">
        <f>ROUND(Call_Centre[[#This Row],[Satisfaction Rating]],0)</f>
        <v>5</v>
      </c>
    </row>
    <row r="84" spans="2:12">
      <c r="B84" t="s">
        <v>106</v>
      </c>
      <c r="C84" t="s">
        <v>18</v>
      </c>
      <c r="D84">
        <v>45</v>
      </c>
      <c r="E84" s="17" t="s">
        <v>13</v>
      </c>
      <c r="F84" s="18">
        <v>44958</v>
      </c>
      <c r="G84">
        <v>34</v>
      </c>
      <c r="H84">
        <v>3.7</v>
      </c>
      <c r="I84">
        <f>IF(MONTH(Call_Centre[[#This Row],[Date of Call]])&lt;=6, YEAR(Call_Centre[[#This Row],[Date of Call]]), YEAR(Call_Centre[[#This Row],[Date of Call]])+1)</f>
        <v>2023</v>
      </c>
      <c r="J84" t="str">
        <f>TEXT(Call_Centre[[#This Row],[Date of Call]],"DDDD")</f>
        <v>Wednesday</v>
      </c>
      <c r="K84" t="str" cm="1">
        <f t="array" ref="K84">_xlfn.IFS(Call_Centre[[#This Row],[Duration]]&lt;=10,"Under 10 mins", Call_Centre[[#This Row],[Duration]]&lt;=30, "10 to 30 mins", Call_Centre[[#This Row],[Duration]]&lt;=60, "30 to 60 mins", Call_Centre[[#This Row],[Duration]]&lt;=120, "1 to 2 hours", TRUE, "More than 2 hours")</f>
        <v>30 to 60 mins</v>
      </c>
      <c r="L84">
        <f>ROUND(Call_Centre[[#This Row],[Satisfaction Rating]],0)</f>
        <v>4</v>
      </c>
    </row>
    <row r="85" spans="2:12">
      <c r="B85" t="s">
        <v>107</v>
      </c>
      <c r="C85" t="s">
        <v>8</v>
      </c>
      <c r="D85">
        <v>137</v>
      </c>
      <c r="E85" s="17" t="s">
        <v>6</v>
      </c>
      <c r="F85" s="18">
        <v>44958</v>
      </c>
      <c r="G85">
        <v>86</v>
      </c>
      <c r="H85">
        <v>4.8</v>
      </c>
      <c r="I85">
        <f>IF(MONTH(Call_Centre[[#This Row],[Date of Call]])&lt;=6, YEAR(Call_Centre[[#This Row],[Date of Call]]), YEAR(Call_Centre[[#This Row],[Date of Call]])+1)</f>
        <v>2023</v>
      </c>
      <c r="J85" t="str">
        <f>TEXT(Call_Centre[[#This Row],[Date of Call]],"DDDD")</f>
        <v>Wednesday</v>
      </c>
      <c r="K85" t="str" cm="1">
        <f t="array" ref="K85">_xlfn.IFS(Call_Centre[[#This Row],[Duration]]&lt;=10,"Under 10 mins", Call_Centre[[#This Row],[Duration]]&lt;=30, "10 to 30 mins", Call_Centre[[#This Row],[Duration]]&lt;=60, "30 to 60 mins", Call_Centre[[#This Row],[Duration]]&lt;=120, "1 to 2 hours", TRUE, "More than 2 hours")</f>
        <v>More than 2 hours</v>
      </c>
      <c r="L85">
        <f>ROUND(Call_Centre[[#This Row],[Satisfaction Rating]],0)</f>
        <v>5</v>
      </c>
    </row>
    <row r="86" spans="2:12">
      <c r="B86" t="s">
        <v>108</v>
      </c>
      <c r="C86" t="s">
        <v>5</v>
      </c>
      <c r="D86">
        <v>109</v>
      </c>
      <c r="E86" s="17" t="s">
        <v>10</v>
      </c>
      <c r="F86" s="18">
        <v>44958</v>
      </c>
      <c r="G86">
        <v>105</v>
      </c>
      <c r="H86">
        <v>3.3</v>
      </c>
      <c r="I86">
        <f>IF(MONTH(Call_Centre[[#This Row],[Date of Call]])&lt;=6, YEAR(Call_Centre[[#This Row],[Date of Call]]), YEAR(Call_Centre[[#This Row],[Date of Call]])+1)</f>
        <v>2023</v>
      </c>
      <c r="J86" t="str">
        <f>TEXT(Call_Centre[[#This Row],[Date of Call]],"DDDD")</f>
        <v>Wednesday</v>
      </c>
      <c r="K86" t="str" cm="1">
        <f t="array" ref="K86">_xlfn.IFS(Call_Centre[[#This Row],[Duration]]&lt;=10,"Under 10 mins", Call_Centre[[#This Row],[Duration]]&lt;=30, "10 to 30 mins", Call_Centre[[#This Row],[Duration]]&lt;=60, "30 to 60 mins", Call_Centre[[#This Row],[Duration]]&lt;=120, "1 to 2 hours", TRUE, "More than 2 hours")</f>
        <v>1 to 2 hours</v>
      </c>
      <c r="L86">
        <f>ROUND(Call_Centre[[#This Row],[Satisfaction Rating]],0)</f>
        <v>3</v>
      </c>
    </row>
    <row r="87" spans="2:12">
      <c r="B87" t="s">
        <v>109</v>
      </c>
      <c r="C87" t="s">
        <v>12</v>
      </c>
      <c r="D87">
        <v>78</v>
      </c>
      <c r="E87" s="17" t="s">
        <v>10</v>
      </c>
      <c r="F87" s="18">
        <v>44958</v>
      </c>
      <c r="G87">
        <v>62</v>
      </c>
      <c r="H87">
        <v>3.1</v>
      </c>
      <c r="I87">
        <f>IF(MONTH(Call_Centre[[#This Row],[Date of Call]])&lt;=6, YEAR(Call_Centre[[#This Row],[Date of Call]]), YEAR(Call_Centre[[#This Row],[Date of Call]])+1)</f>
        <v>2023</v>
      </c>
      <c r="J87" t="str">
        <f>TEXT(Call_Centre[[#This Row],[Date of Call]],"DDDD")</f>
        <v>Wednesday</v>
      </c>
      <c r="K87" t="str" cm="1">
        <f t="array" ref="K87">_xlfn.IFS(Call_Centre[[#This Row],[Duration]]&lt;=10,"Under 10 mins", Call_Centre[[#This Row],[Duration]]&lt;=30, "10 to 30 mins", Call_Centre[[#This Row],[Duration]]&lt;=60, "30 to 60 mins", Call_Centre[[#This Row],[Duration]]&lt;=120, "1 to 2 hours", TRUE, "More than 2 hours")</f>
        <v>1 to 2 hours</v>
      </c>
      <c r="L87">
        <f>ROUND(Call_Centre[[#This Row],[Satisfaction Rating]],0)</f>
        <v>3</v>
      </c>
    </row>
    <row r="88" spans="2:12">
      <c r="B88" t="s">
        <v>110</v>
      </c>
      <c r="C88" t="s">
        <v>8</v>
      </c>
      <c r="D88">
        <v>137</v>
      </c>
      <c r="E88" s="17" t="s">
        <v>13</v>
      </c>
      <c r="F88" s="18">
        <v>44958</v>
      </c>
      <c r="G88">
        <v>90</v>
      </c>
      <c r="H88">
        <v>4.0999999999999996</v>
      </c>
      <c r="I88">
        <f>IF(MONTH(Call_Centre[[#This Row],[Date of Call]])&lt;=6, YEAR(Call_Centre[[#This Row],[Date of Call]]), YEAR(Call_Centre[[#This Row],[Date of Call]])+1)</f>
        <v>2023</v>
      </c>
      <c r="J88" t="str">
        <f>TEXT(Call_Centre[[#This Row],[Date of Call]],"DDDD")</f>
        <v>Wednesday</v>
      </c>
      <c r="K88" t="str" cm="1">
        <f t="array" ref="K88">_xlfn.IFS(Call_Centre[[#This Row],[Duration]]&lt;=10,"Under 10 mins", Call_Centre[[#This Row],[Duration]]&lt;=30, "10 to 30 mins", Call_Centre[[#This Row],[Duration]]&lt;=60, "30 to 60 mins", Call_Centre[[#This Row],[Duration]]&lt;=120, "1 to 2 hours", TRUE, "More than 2 hours")</f>
        <v>More than 2 hours</v>
      </c>
      <c r="L88">
        <f>ROUND(Call_Centre[[#This Row],[Satisfaction Rating]],0)</f>
        <v>4</v>
      </c>
    </row>
    <row r="89" spans="2:12">
      <c r="B89" t="s">
        <v>111</v>
      </c>
      <c r="C89" t="s">
        <v>21</v>
      </c>
      <c r="D89">
        <v>99</v>
      </c>
      <c r="E89" s="17" t="s">
        <v>10</v>
      </c>
      <c r="F89" s="18">
        <v>44959</v>
      </c>
      <c r="G89">
        <v>112</v>
      </c>
      <c r="H89">
        <v>4.9000000000000004</v>
      </c>
      <c r="I89">
        <f>IF(MONTH(Call_Centre[[#This Row],[Date of Call]])&lt;=6, YEAR(Call_Centre[[#This Row],[Date of Call]]), YEAR(Call_Centre[[#This Row],[Date of Call]])+1)</f>
        <v>2023</v>
      </c>
      <c r="J89" t="str">
        <f>TEXT(Call_Centre[[#This Row],[Date of Call]],"DDDD")</f>
        <v>Thursday</v>
      </c>
      <c r="K89" t="str" cm="1">
        <f t="array" ref="K89">_xlfn.IFS(Call_Centre[[#This Row],[Duration]]&lt;=10,"Under 10 mins", Call_Centre[[#This Row],[Duration]]&lt;=30, "10 to 30 mins", Call_Centre[[#This Row],[Duration]]&lt;=60, "30 to 60 mins", Call_Centre[[#This Row],[Duration]]&lt;=120, "1 to 2 hours", TRUE, "More than 2 hours")</f>
        <v>1 to 2 hours</v>
      </c>
      <c r="L89">
        <f>ROUND(Call_Centre[[#This Row],[Satisfaction Rating]],0)</f>
        <v>5</v>
      </c>
    </row>
    <row r="90" spans="2:12">
      <c r="B90" t="s">
        <v>112</v>
      </c>
      <c r="C90" t="s">
        <v>19</v>
      </c>
      <c r="D90">
        <v>100</v>
      </c>
      <c r="E90" s="17" t="s">
        <v>10</v>
      </c>
      <c r="F90" s="18">
        <v>44959</v>
      </c>
      <c r="G90">
        <v>135</v>
      </c>
      <c r="H90">
        <v>4</v>
      </c>
      <c r="I90">
        <f>IF(MONTH(Call_Centre[[#This Row],[Date of Call]])&lt;=6, YEAR(Call_Centre[[#This Row],[Date of Call]]), YEAR(Call_Centre[[#This Row],[Date of Call]])+1)</f>
        <v>2023</v>
      </c>
      <c r="J90" t="str">
        <f>TEXT(Call_Centre[[#This Row],[Date of Call]],"DDDD")</f>
        <v>Thursday</v>
      </c>
      <c r="K90" t="str" cm="1">
        <f t="array" ref="K90">_xlfn.IFS(Call_Centre[[#This Row],[Duration]]&lt;=10,"Under 10 mins", Call_Centre[[#This Row],[Duration]]&lt;=30, "10 to 30 mins", Call_Centre[[#This Row],[Duration]]&lt;=60, "30 to 60 mins", Call_Centre[[#This Row],[Duration]]&lt;=120, "1 to 2 hours", TRUE, "More than 2 hours")</f>
        <v>1 to 2 hours</v>
      </c>
      <c r="L90">
        <f>ROUND(Call_Centre[[#This Row],[Satisfaction Rating]],0)</f>
        <v>4</v>
      </c>
    </row>
    <row r="91" spans="2:12">
      <c r="B91" t="s">
        <v>113</v>
      </c>
      <c r="C91" t="s">
        <v>12</v>
      </c>
      <c r="D91">
        <v>47</v>
      </c>
      <c r="E91" s="17" t="s">
        <v>9</v>
      </c>
      <c r="F91" s="18">
        <v>44959</v>
      </c>
      <c r="G91">
        <v>34</v>
      </c>
      <c r="H91">
        <v>2.1</v>
      </c>
      <c r="I91">
        <f>IF(MONTH(Call_Centre[[#This Row],[Date of Call]])&lt;=6, YEAR(Call_Centre[[#This Row],[Date of Call]]), YEAR(Call_Centre[[#This Row],[Date of Call]])+1)</f>
        <v>2023</v>
      </c>
      <c r="J91" t="str">
        <f>TEXT(Call_Centre[[#This Row],[Date of Call]],"DDDD")</f>
        <v>Thursday</v>
      </c>
      <c r="K91" t="str" cm="1">
        <f t="array" ref="K91">_xlfn.IFS(Call_Centre[[#This Row],[Duration]]&lt;=10,"Under 10 mins", Call_Centre[[#This Row],[Duration]]&lt;=30, "10 to 30 mins", Call_Centre[[#This Row],[Duration]]&lt;=60, "30 to 60 mins", Call_Centre[[#This Row],[Duration]]&lt;=120, "1 to 2 hours", TRUE, "More than 2 hours")</f>
        <v>30 to 60 mins</v>
      </c>
      <c r="L91">
        <f>ROUND(Call_Centre[[#This Row],[Satisfaction Rating]],0)</f>
        <v>2</v>
      </c>
    </row>
    <row r="92" spans="2:12">
      <c r="B92" t="s">
        <v>114</v>
      </c>
      <c r="C92" t="s">
        <v>5</v>
      </c>
      <c r="D92">
        <v>87</v>
      </c>
      <c r="E92" s="17" t="s">
        <v>11</v>
      </c>
      <c r="F92" s="18">
        <v>44959</v>
      </c>
      <c r="G92">
        <v>155</v>
      </c>
      <c r="H92">
        <v>4.5</v>
      </c>
      <c r="I92">
        <f>IF(MONTH(Call_Centre[[#This Row],[Date of Call]])&lt;=6, YEAR(Call_Centre[[#This Row],[Date of Call]]), YEAR(Call_Centre[[#This Row],[Date of Call]])+1)</f>
        <v>2023</v>
      </c>
      <c r="J92" t="str">
        <f>TEXT(Call_Centre[[#This Row],[Date of Call]],"DDDD")</f>
        <v>Thursday</v>
      </c>
      <c r="K92" t="str" cm="1">
        <f t="array" ref="K92">_xlfn.IFS(Call_Centre[[#This Row],[Duration]]&lt;=10,"Under 10 mins", Call_Centre[[#This Row],[Duration]]&lt;=30, "10 to 30 mins", Call_Centre[[#This Row],[Duration]]&lt;=60, "30 to 60 mins", Call_Centre[[#This Row],[Duration]]&lt;=120, "1 to 2 hours", TRUE, "More than 2 hours")</f>
        <v>1 to 2 hours</v>
      </c>
      <c r="L92">
        <f>ROUND(Call_Centre[[#This Row],[Satisfaction Rating]],0)</f>
        <v>5</v>
      </c>
    </row>
    <row r="93" spans="2:12">
      <c r="B93" t="s">
        <v>115</v>
      </c>
      <c r="C93" t="s">
        <v>21</v>
      </c>
      <c r="D93">
        <v>143</v>
      </c>
      <c r="E93" s="17" t="s">
        <v>11</v>
      </c>
      <c r="F93" s="18">
        <v>44961</v>
      </c>
      <c r="G93">
        <v>124</v>
      </c>
      <c r="H93">
        <v>4.9000000000000004</v>
      </c>
      <c r="I93">
        <f>IF(MONTH(Call_Centre[[#This Row],[Date of Call]])&lt;=6, YEAR(Call_Centre[[#This Row],[Date of Call]]), YEAR(Call_Centre[[#This Row],[Date of Call]])+1)</f>
        <v>2023</v>
      </c>
      <c r="J93" t="str">
        <f>TEXT(Call_Centre[[#This Row],[Date of Call]],"DDDD")</f>
        <v>Saturday</v>
      </c>
      <c r="K93" t="str" cm="1">
        <f t="array" ref="K93">_xlfn.IFS(Call_Centre[[#This Row],[Duration]]&lt;=10,"Under 10 mins", Call_Centre[[#This Row],[Duration]]&lt;=30, "10 to 30 mins", Call_Centre[[#This Row],[Duration]]&lt;=60, "30 to 60 mins", Call_Centre[[#This Row],[Duration]]&lt;=120, "1 to 2 hours", TRUE, "More than 2 hours")</f>
        <v>More than 2 hours</v>
      </c>
      <c r="L93">
        <f>ROUND(Call_Centre[[#This Row],[Satisfaction Rating]],0)</f>
        <v>5</v>
      </c>
    </row>
    <row r="94" spans="2:12">
      <c r="B94" t="s">
        <v>116</v>
      </c>
      <c r="C94" t="s">
        <v>19</v>
      </c>
      <c r="D94">
        <v>84</v>
      </c>
      <c r="E94" s="17" t="s">
        <v>10</v>
      </c>
      <c r="F94" s="18">
        <v>44961</v>
      </c>
      <c r="G94">
        <v>195</v>
      </c>
      <c r="H94">
        <v>4.0999999999999996</v>
      </c>
      <c r="I94">
        <f>IF(MONTH(Call_Centre[[#This Row],[Date of Call]])&lt;=6, YEAR(Call_Centre[[#This Row],[Date of Call]]), YEAR(Call_Centre[[#This Row],[Date of Call]])+1)</f>
        <v>2023</v>
      </c>
      <c r="J94" t="str">
        <f>TEXT(Call_Centre[[#This Row],[Date of Call]],"DDDD")</f>
        <v>Saturday</v>
      </c>
      <c r="K94" t="str" cm="1">
        <f t="array" ref="K94">_xlfn.IFS(Call_Centre[[#This Row],[Duration]]&lt;=10,"Under 10 mins", Call_Centre[[#This Row],[Duration]]&lt;=30, "10 to 30 mins", Call_Centre[[#This Row],[Duration]]&lt;=60, "30 to 60 mins", Call_Centre[[#This Row],[Duration]]&lt;=120, "1 to 2 hours", TRUE, "More than 2 hours")</f>
        <v>1 to 2 hours</v>
      </c>
      <c r="L94">
        <f>ROUND(Call_Centre[[#This Row],[Satisfaction Rating]],0)</f>
        <v>4</v>
      </c>
    </row>
    <row r="95" spans="2:12">
      <c r="B95" t="s">
        <v>117</v>
      </c>
      <c r="C95" t="s">
        <v>17</v>
      </c>
      <c r="D95">
        <v>55</v>
      </c>
      <c r="E95" s="17" t="s">
        <v>11</v>
      </c>
      <c r="F95" s="18">
        <v>44962</v>
      </c>
      <c r="G95">
        <v>78</v>
      </c>
      <c r="H95">
        <v>4.5</v>
      </c>
      <c r="I95">
        <f>IF(MONTH(Call_Centre[[#This Row],[Date of Call]])&lt;=6, YEAR(Call_Centre[[#This Row],[Date of Call]]), YEAR(Call_Centre[[#This Row],[Date of Call]])+1)</f>
        <v>2023</v>
      </c>
      <c r="J95" t="str">
        <f>TEXT(Call_Centre[[#This Row],[Date of Call]],"DDDD")</f>
        <v>Sunday</v>
      </c>
      <c r="K95" t="str" cm="1">
        <f t="array" ref="K95">_xlfn.IFS(Call_Centre[[#This Row],[Duration]]&lt;=10,"Under 10 mins", Call_Centre[[#This Row],[Duration]]&lt;=30, "10 to 30 mins", Call_Centre[[#This Row],[Duration]]&lt;=60, "30 to 60 mins", Call_Centre[[#This Row],[Duration]]&lt;=120, "1 to 2 hours", TRUE, "More than 2 hours")</f>
        <v>30 to 60 mins</v>
      </c>
      <c r="L95">
        <f>ROUND(Call_Centre[[#This Row],[Satisfaction Rating]],0)</f>
        <v>5</v>
      </c>
    </row>
    <row r="96" spans="2:12">
      <c r="B96" t="s">
        <v>118</v>
      </c>
      <c r="C96" t="s">
        <v>15</v>
      </c>
      <c r="D96">
        <v>135</v>
      </c>
      <c r="E96" s="17" t="s">
        <v>13</v>
      </c>
      <c r="F96" s="18">
        <v>44964</v>
      </c>
      <c r="G96">
        <v>35</v>
      </c>
      <c r="H96">
        <v>4.8</v>
      </c>
      <c r="I96">
        <f>IF(MONTH(Call_Centre[[#This Row],[Date of Call]])&lt;=6, YEAR(Call_Centre[[#This Row],[Date of Call]]), YEAR(Call_Centre[[#This Row],[Date of Call]])+1)</f>
        <v>2023</v>
      </c>
      <c r="J96" t="str">
        <f>TEXT(Call_Centre[[#This Row],[Date of Call]],"DDDD")</f>
        <v>Tuesday</v>
      </c>
      <c r="K96" t="str" cm="1">
        <f t="array" ref="K96">_xlfn.IFS(Call_Centre[[#This Row],[Duration]]&lt;=10,"Under 10 mins", Call_Centre[[#This Row],[Duration]]&lt;=30, "10 to 30 mins", Call_Centre[[#This Row],[Duration]]&lt;=60, "30 to 60 mins", Call_Centre[[#This Row],[Duration]]&lt;=120, "1 to 2 hours", TRUE, "More than 2 hours")</f>
        <v>More than 2 hours</v>
      </c>
      <c r="L96">
        <f>ROUND(Call_Centre[[#This Row],[Satisfaction Rating]],0)</f>
        <v>5</v>
      </c>
    </row>
    <row r="97" spans="2:12">
      <c r="B97" t="s">
        <v>119</v>
      </c>
      <c r="C97" t="s">
        <v>16</v>
      </c>
      <c r="D97">
        <v>152</v>
      </c>
      <c r="E97" s="17" t="s">
        <v>9</v>
      </c>
      <c r="F97" s="18">
        <v>44964</v>
      </c>
      <c r="G97">
        <v>123</v>
      </c>
      <c r="H97">
        <v>4.5999999999999996</v>
      </c>
      <c r="I97">
        <f>IF(MONTH(Call_Centre[[#This Row],[Date of Call]])&lt;=6, YEAR(Call_Centre[[#This Row],[Date of Call]]), YEAR(Call_Centre[[#This Row],[Date of Call]])+1)</f>
        <v>2023</v>
      </c>
      <c r="J97" t="str">
        <f>TEXT(Call_Centre[[#This Row],[Date of Call]],"DDDD")</f>
        <v>Tuesday</v>
      </c>
      <c r="K97" t="str" cm="1">
        <f t="array" ref="K97">_xlfn.IFS(Call_Centre[[#This Row],[Duration]]&lt;=10,"Under 10 mins", Call_Centre[[#This Row],[Duration]]&lt;=30, "10 to 30 mins", Call_Centre[[#This Row],[Duration]]&lt;=60, "30 to 60 mins", Call_Centre[[#This Row],[Duration]]&lt;=120, "1 to 2 hours", TRUE, "More than 2 hours")</f>
        <v>More than 2 hours</v>
      </c>
      <c r="L97">
        <f>ROUND(Call_Centre[[#This Row],[Satisfaction Rating]],0)</f>
        <v>5</v>
      </c>
    </row>
    <row r="98" spans="2:12">
      <c r="B98" t="s">
        <v>120</v>
      </c>
      <c r="C98" t="s">
        <v>23</v>
      </c>
      <c r="D98">
        <v>132</v>
      </c>
      <c r="E98" s="17" t="s">
        <v>9</v>
      </c>
      <c r="F98" s="18">
        <v>44964</v>
      </c>
      <c r="G98">
        <v>43</v>
      </c>
      <c r="H98">
        <v>4.5999999999999996</v>
      </c>
      <c r="I98">
        <f>IF(MONTH(Call_Centre[[#This Row],[Date of Call]])&lt;=6, YEAR(Call_Centre[[#This Row],[Date of Call]]), YEAR(Call_Centre[[#This Row],[Date of Call]])+1)</f>
        <v>2023</v>
      </c>
      <c r="J98" t="str">
        <f>TEXT(Call_Centre[[#This Row],[Date of Call]],"DDDD")</f>
        <v>Tuesday</v>
      </c>
      <c r="K98" t="str" cm="1">
        <f t="array" ref="K98">_xlfn.IFS(Call_Centre[[#This Row],[Duration]]&lt;=10,"Under 10 mins", Call_Centre[[#This Row],[Duration]]&lt;=30, "10 to 30 mins", Call_Centre[[#This Row],[Duration]]&lt;=60, "30 to 60 mins", Call_Centre[[#This Row],[Duration]]&lt;=120, "1 to 2 hours", TRUE, "More than 2 hours")</f>
        <v>More than 2 hours</v>
      </c>
      <c r="L98">
        <f>ROUND(Call_Centre[[#This Row],[Satisfaction Rating]],0)</f>
        <v>5</v>
      </c>
    </row>
    <row r="99" spans="2:12">
      <c r="B99" t="s">
        <v>121</v>
      </c>
      <c r="C99" t="s">
        <v>7</v>
      </c>
      <c r="D99">
        <v>60</v>
      </c>
      <c r="E99" s="17" t="s">
        <v>10</v>
      </c>
      <c r="F99" s="18">
        <v>44965</v>
      </c>
      <c r="G99">
        <v>69</v>
      </c>
      <c r="H99">
        <v>4.3</v>
      </c>
      <c r="I99">
        <f>IF(MONTH(Call_Centre[[#This Row],[Date of Call]])&lt;=6, YEAR(Call_Centre[[#This Row],[Date of Call]]), YEAR(Call_Centre[[#This Row],[Date of Call]])+1)</f>
        <v>2023</v>
      </c>
      <c r="J99" t="str">
        <f>TEXT(Call_Centre[[#This Row],[Date of Call]],"DDDD")</f>
        <v>Wednesday</v>
      </c>
      <c r="K99" t="str" cm="1">
        <f t="array" ref="K99">_xlfn.IFS(Call_Centre[[#This Row],[Duration]]&lt;=10,"Under 10 mins", Call_Centre[[#This Row],[Duration]]&lt;=30, "10 to 30 mins", Call_Centre[[#This Row],[Duration]]&lt;=60, "30 to 60 mins", Call_Centre[[#This Row],[Duration]]&lt;=120, "1 to 2 hours", TRUE, "More than 2 hours")</f>
        <v>30 to 60 mins</v>
      </c>
      <c r="L99">
        <f>ROUND(Call_Centre[[#This Row],[Satisfaction Rating]],0)</f>
        <v>4</v>
      </c>
    </row>
    <row r="100" spans="2:12">
      <c r="B100" t="s">
        <v>122</v>
      </c>
      <c r="C100" t="s">
        <v>16</v>
      </c>
      <c r="D100">
        <v>95</v>
      </c>
      <c r="E100" s="17" t="s">
        <v>9</v>
      </c>
      <c r="F100" s="18">
        <v>44965</v>
      </c>
      <c r="G100">
        <v>130</v>
      </c>
      <c r="H100">
        <v>5</v>
      </c>
      <c r="I100">
        <f>IF(MONTH(Call_Centre[[#This Row],[Date of Call]])&lt;=6, YEAR(Call_Centre[[#This Row],[Date of Call]]), YEAR(Call_Centre[[#This Row],[Date of Call]])+1)</f>
        <v>2023</v>
      </c>
      <c r="J100" t="str">
        <f>TEXT(Call_Centre[[#This Row],[Date of Call]],"DDDD")</f>
        <v>Wednesday</v>
      </c>
      <c r="K100" t="str" cm="1">
        <f t="array" ref="K100">_xlfn.IFS(Call_Centre[[#This Row],[Duration]]&lt;=10,"Under 10 mins", Call_Centre[[#This Row],[Duration]]&lt;=30, "10 to 30 mins", Call_Centre[[#This Row],[Duration]]&lt;=60, "30 to 60 mins", Call_Centre[[#This Row],[Duration]]&lt;=120, "1 to 2 hours", TRUE, "More than 2 hours")</f>
        <v>1 to 2 hours</v>
      </c>
      <c r="L100">
        <f>ROUND(Call_Centre[[#This Row],[Satisfaction Rating]],0)</f>
        <v>5</v>
      </c>
    </row>
    <row r="101" spans="2:12">
      <c r="B101" t="s">
        <v>123</v>
      </c>
      <c r="C101" t="s">
        <v>20</v>
      </c>
      <c r="D101">
        <v>96</v>
      </c>
      <c r="E101" s="17" t="s">
        <v>6</v>
      </c>
      <c r="F101" s="18">
        <v>44965</v>
      </c>
      <c r="G101">
        <v>120</v>
      </c>
      <c r="H101">
        <v>4</v>
      </c>
      <c r="I101">
        <f>IF(MONTH(Call_Centre[[#This Row],[Date of Call]])&lt;=6, YEAR(Call_Centre[[#This Row],[Date of Call]]), YEAR(Call_Centre[[#This Row],[Date of Call]])+1)</f>
        <v>2023</v>
      </c>
      <c r="J101" t="str">
        <f>TEXT(Call_Centre[[#This Row],[Date of Call]],"DDDD")</f>
        <v>Wednesday</v>
      </c>
      <c r="K101" t="str" cm="1">
        <f t="array" ref="K101">_xlfn.IFS(Call_Centre[[#This Row],[Duration]]&lt;=10,"Under 10 mins", Call_Centre[[#This Row],[Duration]]&lt;=30, "10 to 30 mins", Call_Centre[[#This Row],[Duration]]&lt;=60, "30 to 60 mins", Call_Centre[[#This Row],[Duration]]&lt;=120, "1 to 2 hours", TRUE, "More than 2 hours")</f>
        <v>1 to 2 hours</v>
      </c>
      <c r="L101">
        <f>ROUND(Call_Centre[[#This Row],[Satisfaction Rating]],0)</f>
        <v>4</v>
      </c>
    </row>
    <row r="102" spans="2:12">
      <c r="B102" t="s">
        <v>124</v>
      </c>
      <c r="C102" t="s">
        <v>17</v>
      </c>
      <c r="D102">
        <v>45</v>
      </c>
      <c r="E102" s="17" t="s">
        <v>10</v>
      </c>
      <c r="F102" s="18">
        <v>44966</v>
      </c>
      <c r="G102">
        <v>84</v>
      </c>
      <c r="H102">
        <v>4.5999999999999996</v>
      </c>
      <c r="I102">
        <f>IF(MONTH(Call_Centre[[#This Row],[Date of Call]])&lt;=6, YEAR(Call_Centre[[#This Row],[Date of Call]]), YEAR(Call_Centre[[#This Row],[Date of Call]])+1)</f>
        <v>2023</v>
      </c>
      <c r="J102" t="str">
        <f>TEXT(Call_Centre[[#This Row],[Date of Call]],"DDDD")</f>
        <v>Thursday</v>
      </c>
      <c r="K102" t="str" cm="1">
        <f t="array" ref="K102">_xlfn.IFS(Call_Centre[[#This Row],[Duration]]&lt;=10,"Under 10 mins", Call_Centre[[#This Row],[Duration]]&lt;=30, "10 to 30 mins", Call_Centre[[#This Row],[Duration]]&lt;=60, "30 to 60 mins", Call_Centre[[#This Row],[Duration]]&lt;=120, "1 to 2 hours", TRUE, "More than 2 hours")</f>
        <v>30 to 60 mins</v>
      </c>
      <c r="L102">
        <f>ROUND(Call_Centre[[#This Row],[Satisfaction Rating]],0)</f>
        <v>5</v>
      </c>
    </row>
    <row r="103" spans="2:12">
      <c r="B103" t="s">
        <v>125</v>
      </c>
      <c r="C103" t="s">
        <v>20</v>
      </c>
      <c r="D103">
        <v>132</v>
      </c>
      <c r="E103" s="17" t="s">
        <v>6</v>
      </c>
      <c r="F103" s="18">
        <v>44967</v>
      </c>
      <c r="G103">
        <v>112</v>
      </c>
      <c r="H103">
        <v>4.5</v>
      </c>
      <c r="I103">
        <f>IF(MONTH(Call_Centre[[#This Row],[Date of Call]])&lt;=6, YEAR(Call_Centre[[#This Row],[Date of Call]]), YEAR(Call_Centre[[#This Row],[Date of Call]])+1)</f>
        <v>2023</v>
      </c>
      <c r="J103" t="str">
        <f>TEXT(Call_Centre[[#This Row],[Date of Call]],"DDDD")</f>
        <v>Friday</v>
      </c>
      <c r="K103" t="str" cm="1">
        <f t="array" ref="K103">_xlfn.IFS(Call_Centre[[#This Row],[Duration]]&lt;=10,"Under 10 mins", Call_Centre[[#This Row],[Duration]]&lt;=30, "10 to 30 mins", Call_Centre[[#This Row],[Duration]]&lt;=60, "30 to 60 mins", Call_Centre[[#This Row],[Duration]]&lt;=120, "1 to 2 hours", TRUE, "More than 2 hours")</f>
        <v>More than 2 hours</v>
      </c>
      <c r="L103">
        <f>ROUND(Call_Centre[[#This Row],[Satisfaction Rating]],0)</f>
        <v>5</v>
      </c>
    </row>
    <row r="104" spans="2:12">
      <c r="B104" t="s">
        <v>126</v>
      </c>
      <c r="C104" t="s">
        <v>14</v>
      </c>
      <c r="D104">
        <v>95</v>
      </c>
      <c r="E104" s="17" t="s">
        <v>10</v>
      </c>
      <c r="F104" s="18">
        <v>44967</v>
      </c>
      <c r="G104">
        <v>66</v>
      </c>
      <c r="H104">
        <v>4.5999999999999996</v>
      </c>
      <c r="I104">
        <f>IF(MONTH(Call_Centre[[#This Row],[Date of Call]])&lt;=6, YEAR(Call_Centre[[#This Row],[Date of Call]]), YEAR(Call_Centre[[#This Row],[Date of Call]])+1)</f>
        <v>2023</v>
      </c>
      <c r="J104" t="str">
        <f>TEXT(Call_Centre[[#This Row],[Date of Call]],"DDDD")</f>
        <v>Friday</v>
      </c>
      <c r="K104" t="str" cm="1">
        <f t="array" ref="K104">_xlfn.IFS(Call_Centre[[#This Row],[Duration]]&lt;=10,"Under 10 mins", Call_Centre[[#This Row],[Duration]]&lt;=30, "10 to 30 mins", Call_Centre[[#This Row],[Duration]]&lt;=60, "30 to 60 mins", Call_Centre[[#This Row],[Duration]]&lt;=120, "1 to 2 hours", TRUE, "More than 2 hours")</f>
        <v>1 to 2 hours</v>
      </c>
      <c r="L104">
        <f>ROUND(Call_Centre[[#This Row],[Satisfaction Rating]],0)</f>
        <v>5</v>
      </c>
    </row>
    <row r="105" spans="2:12">
      <c r="B105" t="s">
        <v>127</v>
      </c>
      <c r="C105" t="s">
        <v>16</v>
      </c>
      <c r="D105">
        <v>131</v>
      </c>
      <c r="E105" s="17" t="s">
        <v>11</v>
      </c>
      <c r="F105" s="18">
        <v>44967</v>
      </c>
      <c r="G105">
        <v>172</v>
      </c>
      <c r="H105">
        <v>2.6</v>
      </c>
      <c r="I105">
        <f>IF(MONTH(Call_Centre[[#This Row],[Date of Call]])&lt;=6, YEAR(Call_Centre[[#This Row],[Date of Call]]), YEAR(Call_Centre[[#This Row],[Date of Call]])+1)</f>
        <v>2023</v>
      </c>
      <c r="J105" t="str">
        <f>TEXT(Call_Centre[[#This Row],[Date of Call]],"DDDD")</f>
        <v>Friday</v>
      </c>
      <c r="K105" t="str" cm="1">
        <f t="array" ref="K105">_xlfn.IFS(Call_Centre[[#This Row],[Duration]]&lt;=10,"Under 10 mins", Call_Centre[[#This Row],[Duration]]&lt;=30, "10 to 30 mins", Call_Centre[[#This Row],[Duration]]&lt;=60, "30 to 60 mins", Call_Centre[[#This Row],[Duration]]&lt;=120, "1 to 2 hours", TRUE, "More than 2 hours")</f>
        <v>More than 2 hours</v>
      </c>
      <c r="L105">
        <f>ROUND(Call_Centre[[#This Row],[Satisfaction Rating]],0)</f>
        <v>3</v>
      </c>
    </row>
    <row r="106" spans="2:12">
      <c r="B106" t="s">
        <v>128</v>
      </c>
      <c r="C106" t="s">
        <v>22</v>
      </c>
      <c r="D106">
        <v>67</v>
      </c>
      <c r="E106" s="17" t="s">
        <v>13</v>
      </c>
      <c r="F106" s="18">
        <v>44968</v>
      </c>
      <c r="G106">
        <v>24</v>
      </c>
      <c r="H106">
        <v>4.3</v>
      </c>
      <c r="I106">
        <f>IF(MONTH(Call_Centre[[#This Row],[Date of Call]])&lt;=6, YEAR(Call_Centre[[#This Row],[Date of Call]]), YEAR(Call_Centre[[#This Row],[Date of Call]])+1)</f>
        <v>2023</v>
      </c>
      <c r="J106" t="str">
        <f>TEXT(Call_Centre[[#This Row],[Date of Call]],"DDDD")</f>
        <v>Saturday</v>
      </c>
      <c r="K106" t="str" cm="1">
        <f t="array" ref="K106">_xlfn.IFS(Call_Centre[[#This Row],[Duration]]&lt;=10,"Under 10 mins", Call_Centre[[#This Row],[Duration]]&lt;=30, "10 to 30 mins", Call_Centre[[#This Row],[Duration]]&lt;=60, "30 to 60 mins", Call_Centre[[#This Row],[Duration]]&lt;=120, "1 to 2 hours", TRUE, "More than 2 hours")</f>
        <v>1 to 2 hours</v>
      </c>
      <c r="L106">
        <f>ROUND(Call_Centre[[#This Row],[Satisfaction Rating]],0)</f>
        <v>4</v>
      </c>
    </row>
    <row r="107" spans="2:12">
      <c r="B107" t="s">
        <v>129</v>
      </c>
      <c r="C107" t="s">
        <v>21</v>
      </c>
      <c r="D107">
        <v>111</v>
      </c>
      <c r="E107" s="17" t="s">
        <v>11</v>
      </c>
      <c r="F107" s="18">
        <v>44969</v>
      </c>
      <c r="G107">
        <v>43</v>
      </c>
      <c r="H107">
        <v>3.9</v>
      </c>
      <c r="I107">
        <f>IF(MONTH(Call_Centre[[#This Row],[Date of Call]])&lt;=6, YEAR(Call_Centre[[#This Row],[Date of Call]]), YEAR(Call_Centre[[#This Row],[Date of Call]])+1)</f>
        <v>2023</v>
      </c>
      <c r="J107" t="str">
        <f>TEXT(Call_Centre[[#This Row],[Date of Call]],"DDDD")</f>
        <v>Sunday</v>
      </c>
      <c r="K107" t="str" cm="1">
        <f t="array" ref="K107">_xlfn.IFS(Call_Centre[[#This Row],[Duration]]&lt;=10,"Under 10 mins", Call_Centre[[#This Row],[Duration]]&lt;=30, "10 to 30 mins", Call_Centre[[#This Row],[Duration]]&lt;=60, "30 to 60 mins", Call_Centre[[#This Row],[Duration]]&lt;=120, "1 to 2 hours", TRUE, "More than 2 hours")</f>
        <v>1 to 2 hours</v>
      </c>
      <c r="L107">
        <f>ROUND(Call_Centre[[#This Row],[Satisfaction Rating]],0)</f>
        <v>4</v>
      </c>
    </row>
    <row r="108" spans="2:12">
      <c r="B108" t="s">
        <v>130</v>
      </c>
      <c r="C108" t="s">
        <v>23</v>
      </c>
      <c r="D108">
        <v>78</v>
      </c>
      <c r="E108" s="17" t="s">
        <v>9</v>
      </c>
      <c r="F108" s="18">
        <v>44969</v>
      </c>
      <c r="G108">
        <v>23</v>
      </c>
      <c r="H108">
        <v>5</v>
      </c>
      <c r="I108">
        <f>IF(MONTH(Call_Centre[[#This Row],[Date of Call]])&lt;=6, YEAR(Call_Centre[[#This Row],[Date of Call]]), YEAR(Call_Centre[[#This Row],[Date of Call]])+1)</f>
        <v>2023</v>
      </c>
      <c r="J108" t="str">
        <f>TEXT(Call_Centre[[#This Row],[Date of Call]],"DDDD")</f>
        <v>Sunday</v>
      </c>
      <c r="K108" t="str" cm="1">
        <f t="array" ref="K108">_xlfn.IFS(Call_Centre[[#This Row],[Duration]]&lt;=10,"Under 10 mins", Call_Centre[[#This Row],[Duration]]&lt;=30, "10 to 30 mins", Call_Centre[[#This Row],[Duration]]&lt;=60, "30 to 60 mins", Call_Centre[[#This Row],[Duration]]&lt;=120, "1 to 2 hours", TRUE, "More than 2 hours")</f>
        <v>1 to 2 hours</v>
      </c>
      <c r="L108">
        <f>ROUND(Call_Centre[[#This Row],[Satisfaction Rating]],0)</f>
        <v>5</v>
      </c>
    </row>
    <row r="109" spans="2:12">
      <c r="B109" t="s">
        <v>131</v>
      </c>
      <c r="C109" t="s">
        <v>24</v>
      </c>
      <c r="D109">
        <v>28</v>
      </c>
      <c r="E109" s="17" t="s">
        <v>6</v>
      </c>
      <c r="F109" s="18">
        <v>44969</v>
      </c>
      <c r="G109">
        <v>74</v>
      </c>
      <c r="H109">
        <v>3.5</v>
      </c>
      <c r="I109">
        <f>IF(MONTH(Call_Centre[[#This Row],[Date of Call]])&lt;=6, YEAR(Call_Centre[[#This Row],[Date of Call]]), YEAR(Call_Centre[[#This Row],[Date of Call]])+1)</f>
        <v>2023</v>
      </c>
      <c r="J109" t="str">
        <f>TEXT(Call_Centre[[#This Row],[Date of Call]],"DDDD")</f>
        <v>Sunday</v>
      </c>
      <c r="K109" t="str" cm="1">
        <f t="array" ref="K109">_xlfn.IFS(Call_Centre[[#This Row],[Duration]]&lt;=10,"Under 10 mins", Call_Centre[[#This Row],[Duration]]&lt;=30, "10 to 30 mins", Call_Centre[[#This Row],[Duration]]&lt;=60, "30 to 60 mins", Call_Centre[[#This Row],[Duration]]&lt;=120, "1 to 2 hours", TRUE, "More than 2 hours")</f>
        <v>10 to 30 mins</v>
      </c>
      <c r="L109">
        <f>ROUND(Call_Centre[[#This Row],[Satisfaction Rating]],0)</f>
        <v>4</v>
      </c>
    </row>
    <row r="110" spans="2:12">
      <c r="B110" t="s">
        <v>132</v>
      </c>
      <c r="C110" t="s">
        <v>12</v>
      </c>
      <c r="D110">
        <v>127</v>
      </c>
      <c r="E110" s="17" t="s">
        <v>13</v>
      </c>
      <c r="F110" s="18">
        <v>44970</v>
      </c>
      <c r="G110">
        <v>165</v>
      </c>
      <c r="H110">
        <v>4.7</v>
      </c>
      <c r="I110">
        <f>IF(MONTH(Call_Centre[[#This Row],[Date of Call]])&lt;=6, YEAR(Call_Centre[[#This Row],[Date of Call]]), YEAR(Call_Centre[[#This Row],[Date of Call]])+1)</f>
        <v>2023</v>
      </c>
      <c r="J110" t="str">
        <f>TEXT(Call_Centre[[#This Row],[Date of Call]],"DDDD")</f>
        <v>Monday</v>
      </c>
      <c r="K110" t="str" cm="1">
        <f t="array" ref="K110">_xlfn.IFS(Call_Centre[[#This Row],[Duration]]&lt;=10,"Under 10 mins", Call_Centre[[#This Row],[Duration]]&lt;=30, "10 to 30 mins", Call_Centre[[#This Row],[Duration]]&lt;=60, "30 to 60 mins", Call_Centre[[#This Row],[Duration]]&lt;=120, "1 to 2 hours", TRUE, "More than 2 hours")</f>
        <v>More than 2 hours</v>
      </c>
      <c r="L110">
        <f>ROUND(Call_Centre[[#This Row],[Satisfaction Rating]],0)</f>
        <v>5</v>
      </c>
    </row>
    <row r="111" spans="2:12">
      <c r="B111" t="s">
        <v>133</v>
      </c>
      <c r="C111" t="s">
        <v>19</v>
      </c>
      <c r="D111">
        <v>137</v>
      </c>
      <c r="E111" s="17" t="s">
        <v>11</v>
      </c>
      <c r="F111" s="18">
        <v>44970</v>
      </c>
      <c r="G111">
        <v>34</v>
      </c>
      <c r="H111">
        <v>2.9</v>
      </c>
      <c r="I111">
        <f>IF(MONTH(Call_Centre[[#This Row],[Date of Call]])&lt;=6, YEAR(Call_Centre[[#This Row],[Date of Call]]), YEAR(Call_Centre[[#This Row],[Date of Call]])+1)</f>
        <v>2023</v>
      </c>
      <c r="J111" t="str">
        <f>TEXT(Call_Centre[[#This Row],[Date of Call]],"DDDD")</f>
        <v>Monday</v>
      </c>
      <c r="K111" t="str" cm="1">
        <f t="array" ref="K111">_xlfn.IFS(Call_Centre[[#This Row],[Duration]]&lt;=10,"Under 10 mins", Call_Centre[[#This Row],[Duration]]&lt;=30, "10 to 30 mins", Call_Centre[[#This Row],[Duration]]&lt;=60, "30 to 60 mins", Call_Centre[[#This Row],[Duration]]&lt;=120, "1 to 2 hours", TRUE, "More than 2 hours")</f>
        <v>More than 2 hours</v>
      </c>
      <c r="L111">
        <f>ROUND(Call_Centre[[#This Row],[Satisfaction Rating]],0)</f>
        <v>3</v>
      </c>
    </row>
    <row r="112" spans="2:12">
      <c r="B112" t="s">
        <v>134</v>
      </c>
      <c r="C112" t="s">
        <v>12</v>
      </c>
      <c r="D112">
        <v>76</v>
      </c>
      <c r="E112" s="17" t="s">
        <v>6</v>
      </c>
      <c r="F112" s="18">
        <v>44970</v>
      </c>
      <c r="G112">
        <v>64</v>
      </c>
      <c r="H112">
        <v>3.4</v>
      </c>
      <c r="I112">
        <f>IF(MONTH(Call_Centre[[#This Row],[Date of Call]])&lt;=6, YEAR(Call_Centre[[#This Row],[Date of Call]]), YEAR(Call_Centre[[#This Row],[Date of Call]])+1)</f>
        <v>2023</v>
      </c>
      <c r="J112" t="str">
        <f>TEXT(Call_Centre[[#This Row],[Date of Call]],"DDDD")</f>
        <v>Monday</v>
      </c>
      <c r="K112" t="str" cm="1">
        <f t="array" ref="K112">_xlfn.IFS(Call_Centre[[#This Row],[Duration]]&lt;=10,"Under 10 mins", Call_Centre[[#This Row],[Duration]]&lt;=30, "10 to 30 mins", Call_Centre[[#This Row],[Duration]]&lt;=60, "30 to 60 mins", Call_Centre[[#This Row],[Duration]]&lt;=120, "1 to 2 hours", TRUE, "More than 2 hours")</f>
        <v>1 to 2 hours</v>
      </c>
      <c r="L112">
        <f>ROUND(Call_Centre[[#This Row],[Satisfaction Rating]],0)</f>
        <v>3</v>
      </c>
    </row>
    <row r="113" spans="2:12">
      <c r="B113" t="s">
        <v>135</v>
      </c>
      <c r="C113" t="s">
        <v>23</v>
      </c>
      <c r="D113">
        <v>80</v>
      </c>
      <c r="E113" s="17" t="s">
        <v>13</v>
      </c>
      <c r="F113" s="18">
        <v>44971</v>
      </c>
      <c r="G113">
        <v>155</v>
      </c>
      <c r="H113">
        <v>3.2</v>
      </c>
      <c r="I113">
        <f>IF(MONTH(Call_Centre[[#This Row],[Date of Call]])&lt;=6, YEAR(Call_Centre[[#This Row],[Date of Call]]), YEAR(Call_Centre[[#This Row],[Date of Call]])+1)</f>
        <v>2023</v>
      </c>
      <c r="J113" t="str">
        <f>TEXT(Call_Centre[[#This Row],[Date of Call]],"DDDD")</f>
        <v>Tuesday</v>
      </c>
      <c r="K113" t="str" cm="1">
        <f t="array" ref="K113">_xlfn.IFS(Call_Centre[[#This Row],[Duration]]&lt;=10,"Under 10 mins", Call_Centre[[#This Row],[Duration]]&lt;=30, "10 to 30 mins", Call_Centre[[#This Row],[Duration]]&lt;=60, "30 to 60 mins", Call_Centre[[#This Row],[Duration]]&lt;=120, "1 to 2 hours", TRUE, "More than 2 hours")</f>
        <v>1 to 2 hours</v>
      </c>
      <c r="L113">
        <f>ROUND(Call_Centre[[#This Row],[Satisfaction Rating]],0)</f>
        <v>3</v>
      </c>
    </row>
    <row r="114" spans="2:12">
      <c r="B114" t="s">
        <v>136</v>
      </c>
      <c r="C114" t="s">
        <v>12</v>
      </c>
      <c r="D114">
        <v>95</v>
      </c>
      <c r="E114" s="17" t="s">
        <v>9</v>
      </c>
      <c r="F114" s="18">
        <v>44972</v>
      </c>
      <c r="G114">
        <v>120</v>
      </c>
      <c r="H114">
        <v>4.8</v>
      </c>
      <c r="I114">
        <f>IF(MONTH(Call_Centre[[#This Row],[Date of Call]])&lt;=6, YEAR(Call_Centre[[#This Row],[Date of Call]]), YEAR(Call_Centre[[#This Row],[Date of Call]])+1)</f>
        <v>2023</v>
      </c>
      <c r="J114" t="str">
        <f>TEXT(Call_Centre[[#This Row],[Date of Call]],"DDDD")</f>
        <v>Wednesday</v>
      </c>
      <c r="K114" t="str" cm="1">
        <f t="array" ref="K114">_xlfn.IFS(Call_Centre[[#This Row],[Duration]]&lt;=10,"Under 10 mins", Call_Centre[[#This Row],[Duration]]&lt;=30, "10 to 30 mins", Call_Centre[[#This Row],[Duration]]&lt;=60, "30 to 60 mins", Call_Centre[[#This Row],[Duration]]&lt;=120, "1 to 2 hours", TRUE, "More than 2 hours")</f>
        <v>1 to 2 hours</v>
      </c>
      <c r="L114">
        <f>ROUND(Call_Centre[[#This Row],[Satisfaction Rating]],0)</f>
        <v>5</v>
      </c>
    </row>
    <row r="115" spans="2:12">
      <c r="B115" t="s">
        <v>137</v>
      </c>
      <c r="C115" t="s">
        <v>7</v>
      </c>
      <c r="D115">
        <v>30</v>
      </c>
      <c r="E115" s="17" t="s">
        <v>6</v>
      </c>
      <c r="F115" s="18">
        <v>44972</v>
      </c>
      <c r="G115">
        <v>105</v>
      </c>
      <c r="H115">
        <v>3.6</v>
      </c>
      <c r="I115">
        <f>IF(MONTH(Call_Centre[[#This Row],[Date of Call]])&lt;=6, YEAR(Call_Centre[[#This Row],[Date of Call]]), YEAR(Call_Centre[[#This Row],[Date of Call]])+1)</f>
        <v>2023</v>
      </c>
      <c r="J115" t="str">
        <f>TEXT(Call_Centre[[#This Row],[Date of Call]],"DDDD")</f>
        <v>Wednesday</v>
      </c>
      <c r="K115" t="str" cm="1">
        <f t="array" ref="K115">_xlfn.IFS(Call_Centre[[#This Row],[Duration]]&lt;=10,"Under 10 mins", Call_Centre[[#This Row],[Duration]]&lt;=30, "10 to 30 mins", Call_Centre[[#This Row],[Duration]]&lt;=60, "30 to 60 mins", Call_Centre[[#This Row],[Duration]]&lt;=120, "1 to 2 hours", TRUE, "More than 2 hours")</f>
        <v>10 to 30 mins</v>
      </c>
      <c r="L115">
        <f>ROUND(Call_Centre[[#This Row],[Satisfaction Rating]],0)</f>
        <v>4</v>
      </c>
    </row>
    <row r="116" spans="2:12">
      <c r="B116" t="s">
        <v>138</v>
      </c>
      <c r="C116" t="s">
        <v>8</v>
      </c>
      <c r="D116">
        <v>19</v>
      </c>
      <c r="E116" s="17" t="s">
        <v>11</v>
      </c>
      <c r="F116" s="18">
        <v>44972</v>
      </c>
      <c r="G116">
        <v>28</v>
      </c>
      <c r="H116">
        <v>4.9000000000000004</v>
      </c>
      <c r="I116">
        <f>IF(MONTH(Call_Centre[[#This Row],[Date of Call]])&lt;=6, YEAR(Call_Centre[[#This Row],[Date of Call]]), YEAR(Call_Centre[[#This Row],[Date of Call]])+1)</f>
        <v>2023</v>
      </c>
      <c r="J116" t="str">
        <f>TEXT(Call_Centre[[#This Row],[Date of Call]],"DDDD")</f>
        <v>Wednesday</v>
      </c>
      <c r="K116" t="str" cm="1">
        <f t="array" ref="K116">_xlfn.IFS(Call_Centre[[#This Row],[Duration]]&lt;=10,"Under 10 mins", Call_Centre[[#This Row],[Duration]]&lt;=30, "10 to 30 mins", Call_Centre[[#This Row],[Duration]]&lt;=60, "30 to 60 mins", Call_Centre[[#This Row],[Duration]]&lt;=120, "1 to 2 hours", TRUE, "More than 2 hours")</f>
        <v>10 to 30 mins</v>
      </c>
      <c r="L116">
        <f>ROUND(Call_Centre[[#This Row],[Satisfaction Rating]],0)</f>
        <v>5</v>
      </c>
    </row>
    <row r="117" spans="2:12">
      <c r="B117" t="s">
        <v>139</v>
      </c>
      <c r="C117" t="s">
        <v>18</v>
      </c>
      <c r="D117">
        <v>38</v>
      </c>
      <c r="E117" s="17" t="s">
        <v>13</v>
      </c>
      <c r="F117" s="18">
        <v>44972</v>
      </c>
      <c r="G117">
        <v>100</v>
      </c>
      <c r="H117">
        <v>4.8</v>
      </c>
      <c r="I117">
        <f>IF(MONTH(Call_Centre[[#This Row],[Date of Call]])&lt;=6, YEAR(Call_Centre[[#This Row],[Date of Call]]), YEAR(Call_Centre[[#This Row],[Date of Call]])+1)</f>
        <v>2023</v>
      </c>
      <c r="J117" t="str">
        <f>TEXT(Call_Centre[[#This Row],[Date of Call]],"DDDD")</f>
        <v>Wednesday</v>
      </c>
      <c r="K117" t="str" cm="1">
        <f t="array" ref="K117">_xlfn.IFS(Call_Centre[[#This Row],[Duration]]&lt;=10,"Under 10 mins", Call_Centre[[#This Row],[Duration]]&lt;=30, "10 to 30 mins", Call_Centre[[#This Row],[Duration]]&lt;=60, "30 to 60 mins", Call_Centre[[#This Row],[Duration]]&lt;=120, "1 to 2 hours", TRUE, "More than 2 hours")</f>
        <v>30 to 60 mins</v>
      </c>
      <c r="L117">
        <f>ROUND(Call_Centre[[#This Row],[Satisfaction Rating]],0)</f>
        <v>5</v>
      </c>
    </row>
    <row r="118" spans="2:12">
      <c r="B118" t="s">
        <v>140</v>
      </c>
      <c r="C118" t="s">
        <v>14</v>
      </c>
      <c r="D118">
        <v>55</v>
      </c>
      <c r="E118" s="17" t="s">
        <v>11</v>
      </c>
      <c r="F118" s="18">
        <v>44972</v>
      </c>
      <c r="G118">
        <v>23</v>
      </c>
      <c r="H118">
        <v>3.6</v>
      </c>
      <c r="I118">
        <f>IF(MONTH(Call_Centre[[#This Row],[Date of Call]])&lt;=6, YEAR(Call_Centre[[#This Row],[Date of Call]]), YEAR(Call_Centre[[#This Row],[Date of Call]])+1)</f>
        <v>2023</v>
      </c>
      <c r="J118" t="str">
        <f>TEXT(Call_Centre[[#This Row],[Date of Call]],"DDDD")</f>
        <v>Wednesday</v>
      </c>
      <c r="K118" t="str" cm="1">
        <f t="array" ref="K118">_xlfn.IFS(Call_Centre[[#This Row],[Duration]]&lt;=10,"Under 10 mins", Call_Centre[[#This Row],[Duration]]&lt;=30, "10 to 30 mins", Call_Centre[[#This Row],[Duration]]&lt;=60, "30 to 60 mins", Call_Centre[[#This Row],[Duration]]&lt;=120, "1 to 2 hours", TRUE, "More than 2 hours")</f>
        <v>30 to 60 mins</v>
      </c>
      <c r="L118">
        <f>ROUND(Call_Centre[[#This Row],[Satisfaction Rating]],0)</f>
        <v>4</v>
      </c>
    </row>
    <row r="119" spans="2:12">
      <c r="B119" t="s">
        <v>141</v>
      </c>
      <c r="C119" t="s">
        <v>22</v>
      </c>
      <c r="D119">
        <v>27</v>
      </c>
      <c r="E119" s="17" t="s">
        <v>6</v>
      </c>
      <c r="F119" s="18">
        <v>44973</v>
      </c>
      <c r="G119">
        <v>70</v>
      </c>
      <c r="H119">
        <v>3.9</v>
      </c>
      <c r="I119">
        <f>IF(MONTH(Call_Centre[[#This Row],[Date of Call]])&lt;=6, YEAR(Call_Centre[[#This Row],[Date of Call]]), YEAR(Call_Centre[[#This Row],[Date of Call]])+1)</f>
        <v>2023</v>
      </c>
      <c r="J119" t="str">
        <f>TEXT(Call_Centre[[#This Row],[Date of Call]],"DDDD")</f>
        <v>Thursday</v>
      </c>
      <c r="K119" t="str" cm="1">
        <f t="array" ref="K119">_xlfn.IFS(Call_Centre[[#This Row],[Duration]]&lt;=10,"Under 10 mins", Call_Centre[[#This Row],[Duration]]&lt;=30, "10 to 30 mins", Call_Centre[[#This Row],[Duration]]&lt;=60, "30 to 60 mins", Call_Centre[[#This Row],[Duration]]&lt;=120, "1 to 2 hours", TRUE, "More than 2 hours")</f>
        <v>10 to 30 mins</v>
      </c>
      <c r="L119">
        <f>ROUND(Call_Centre[[#This Row],[Satisfaction Rating]],0)</f>
        <v>4</v>
      </c>
    </row>
    <row r="120" spans="2:12">
      <c r="B120" t="s">
        <v>142</v>
      </c>
      <c r="C120" t="s">
        <v>22</v>
      </c>
      <c r="D120">
        <v>32</v>
      </c>
      <c r="E120" s="17" t="s">
        <v>6</v>
      </c>
      <c r="F120" s="18">
        <v>44973</v>
      </c>
      <c r="G120">
        <v>37</v>
      </c>
      <c r="H120">
        <v>1.9</v>
      </c>
      <c r="I120">
        <f>IF(MONTH(Call_Centre[[#This Row],[Date of Call]])&lt;=6, YEAR(Call_Centre[[#This Row],[Date of Call]]), YEAR(Call_Centre[[#This Row],[Date of Call]])+1)</f>
        <v>2023</v>
      </c>
      <c r="J120" t="str">
        <f>TEXT(Call_Centre[[#This Row],[Date of Call]],"DDDD")</f>
        <v>Thursday</v>
      </c>
      <c r="K120" t="str" cm="1">
        <f t="array" ref="K120">_xlfn.IFS(Call_Centre[[#This Row],[Duration]]&lt;=10,"Under 10 mins", Call_Centre[[#This Row],[Duration]]&lt;=30, "10 to 30 mins", Call_Centre[[#This Row],[Duration]]&lt;=60, "30 to 60 mins", Call_Centre[[#This Row],[Duration]]&lt;=120, "1 to 2 hours", TRUE, "More than 2 hours")</f>
        <v>30 to 60 mins</v>
      </c>
      <c r="L120">
        <f>ROUND(Call_Centre[[#This Row],[Satisfaction Rating]],0)</f>
        <v>2</v>
      </c>
    </row>
    <row r="121" spans="2:12">
      <c r="B121" t="s">
        <v>143</v>
      </c>
      <c r="C121" t="s">
        <v>24</v>
      </c>
      <c r="D121">
        <v>116</v>
      </c>
      <c r="E121" s="17" t="s">
        <v>10</v>
      </c>
      <c r="F121" s="18">
        <v>44973</v>
      </c>
      <c r="G121">
        <v>140</v>
      </c>
      <c r="H121">
        <v>3.6</v>
      </c>
      <c r="I121">
        <f>IF(MONTH(Call_Centre[[#This Row],[Date of Call]])&lt;=6, YEAR(Call_Centre[[#This Row],[Date of Call]]), YEAR(Call_Centre[[#This Row],[Date of Call]])+1)</f>
        <v>2023</v>
      </c>
      <c r="J121" t="str">
        <f>TEXT(Call_Centre[[#This Row],[Date of Call]],"DDDD")</f>
        <v>Thursday</v>
      </c>
      <c r="K121" t="str" cm="1">
        <f t="array" ref="K121">_xlfn.IFS(Call_Centre[[#This Row],[Duration]]&lt;=10,"Under 10 mins", Call_Centre[[#This Row],[Duration]]&lt;=30, "10 to 30 mins", Call_Centre[[#This Row],[Duration]]&lt;=60, "30 to 60 mins", Call_Centre[[#This Row],[Duration]]&lt;=120, "1 to 2 hours", TRUE, "More than 2 hours")</f>
        <v>1 to 2 hours</v>
      </c>
      <c r="L121">
        <f>ROUND(Call_Centre[[#This Row],[Satisfaction Rating]],0)</f>
        <v>4</v>
      </c>
    </row>
    <row r="122" spans="2:12">
      <c r="B122" t="s">
        <v>144</v>
      </c>
      <c r="C122" t="s">
        <v>20</v>
      </c>
      <c r="D122">
        <v>99</v>
      </c>
      <c r="E122" s="17" t="s">
        <v>9</v>
      </c>
      <c r="F122" s="18">
        <v>44973</v>
      </c>
      <c r="G122">
        <v>78</v>
      </c>
      <c r="H122">
        <v>4.0999999999999996</v>
      </c>
      <c r="I122">
        <f>IF(MONTH(Call_Centre[[#This Row],[Date of Call]])&lt;=6, YEAR(Call_Centre[[#This Row],[Date of Call]]), YEAR(Call_Centre[[#This Row],[Date of Call]])+1)</f>
        <v>2023</v>
      </c>
      <c r="J122" t="str">
        <f>TEXT(Call_Centre[[#This Row],[Date of Call]],"DDDD")</f>
        <v>Thursday</v>
      </c>
      <c r="K122" t="str" cm="1">
        <f t="array" ref="K122">_xlfn.IFS(Call_Centre[[#This Row],[Duration]]&lt;=10,"Under 10 mins", Call_Centre[[#This Row],[Duration]]&lt;=30, "10 to 30 mins", Call_Centre[[#This Row],[Duration]]&lt;=60, "30 to 60 mins", Call_Centre[[#This Row],[Duration]]&lt;=120, "1 to 2 hours", TRUE, "More than 2 hours")</f>
        <v>1 to 2 hours</v>
      </c>
      <c r="L122">
        <f>ROUND(Call_Centre[[#This Row],[Satisfaction Rating]],0)</f>
        <v>4</v>
      </c>
    </row>
    <row r="123" spans="2:12">
      <c r="B123" t="s">
        <v>145</v>
      </c>
      <c r="C123" t="s">
        <v>12</v>
      </c>
      <c r="D123">
        <v>75</v>
      </c>
      <c r="E123" s="17" t="s">
        <v>6</v>
      </c>
      <c r="F123" s="18">
        <v>44974</v>
      </c>
      <c r="G123">
        <v>21</v>
      </c>
      <c r="H123">
        <v>4.2</v>
      </c>
      <c r="I123">
        <f>IF(MONTH(Call_Centre[[#This Row],[Date of Call]])&lt;=6, YEAR(Call_Centre[[#This Row],[Date of Call]]), YEAR(Call_Centre[[#This Row],[Date of Call]])+1)</f>
        <v>2023</v>
      </c>
      <c r="J123" t="str">
        <f>TEXT(Call_Centre[[#This Row],[Date of Call]],"DDDD")</f>
        <v>Friday</v>
      </c>
      <c r="K123" t="str" cm="1">
        <f t="array" ref="K123">_xlfn.IFS(Call_Centre[[#This Row],[Duration]]&lt;=10,"Under 10 mins", Call_Centre[[#This Row],[Duration]]&lt;=30, "10 to 30 mins", Call_Centre[[#This Row],[Duration]]&lt;=60, "30 to 60 mins", Call_Centre[[#This Row],[Duration]]&lt;=120, "1 to 2 hours", TRUE, "More than 2 hours")</f>
        <v>1 to 2 hours</v>
      </c>
      <c r="L123">
        <f>ROUND(Call_Centre[[#This Row],[Satisfaction Rating]],0)</f>
        <v>4</v>
      </c>
    </row>
    <row r="124" spans="2:12">
      <c r="B124" t="s">
        <v>146</v>
      </c>
      <c r="C124" t="s">
        <v>23</v>
      </c>
      <c r="D124">
        <v>57</v>
      </c>
      <c r="E124" s="17" t="s">
        <v>10</v>
      </c>
      <c r="F124" s="18">
        <v>44974</v>
      </c>
      <c r="G124">
        <v>88</v>
      </c>
      <c r="H124">
        <v>4.3</v>
      </c>
      <c r="I124">
        <f>IF(MONTH(Call_Centre[[#This Row],[Date of Call]])&lt;=6, YEAR(Call_Centre[[#This Row],[Date of Call]]), YEAR(Call_Centre[[#This Row],[Date of Call]])+1)</f>
        <v>2023</v>
      </c>
      <c r="J124" t="str">
        <f>TEXT(Call_Centre[[#This Row],[Date of Call]],"DDDD")</f>
        <v>Friday</v>
      </c>
      <c r="K124" t="str" cm="1">
        <f t="array" ref="K124">_xlfn.IFS(Call_Centre[[#This Row],[Duration]]&lt;=10,"Under 10 mins", Call_Centre[[#This Row],[Duration]]&lt;=30, "10 to 30 mins", Call_Centre[[#This Row],[Duration]]&lt;=60, "30 to 60 mins", Call_Centre[[#This Row],[Duration]]&lt;=120, "1 to 2 hours", TRUE, "More than 2 hours")</f>
        <v>30 to 60 mins</v>
      </c>
      <c r="L124">
        <f>ROUND(Call_Centre[[#This Row],[Satisfaction Rating]],0)</f>
        <v>4</v>
      </c>
    </row>
    <row r="125" spans="2:12">
      <c r="B125" t="s">
        <v>147</v>
      </c>
      <c r="C125" t="s">
        <v>15</v>
      </c>
      <c r="D125">
        <v>155</v>
      </c>
      <c r="E125" s="17" t="s">
        <v>10</v>
      </c>
      <c r="F125" s="18">
        <v>44975</v>
      </c>
      <c r="G125">
        <v>180</v>
      </c>
      <c r="H125">
        <v>2.2000000000000002</v>
      </c>
      <c r="I125">
        <f>IF(MONTH(Call_Centre[[#This Row],[Date of Call]])&lt;=6, YEAR(Call_Centre[[#This Row],[Date of Call]]), YEAR(Call_Centre[[#This Row],[Date of Call]])+1)</f>
        <v>2023</v>
      </c>
      <c r="J125" t="str">
        <f>TEXT(Call_Centre[[#This Row],[Date of Call]],"DDDD")</f>
        <v>Saturday</v>
      </c>
      <c r="K125" t="str" cm="1">
        <f t="array" ref="K125">_xlfn.IFS(Call_Centre[[#This Row],[Duration]]&lt;=10,"Under 10 mins", Call_Centre[[#This Row],[Duration]]&lt;=30, "10 to 30 mins", Call_Centre[[#This Row],[Duration]]&lt;=60, "30 to 60 mins", Call_Centre[[#This Row],[Duration]]&lt;=120, "1 to 2 hours", TRUE, "More than 2 hours")</f>
        <v>More than 2 hours</v>
      </c>
      <c r="L125">
        <f>ROUND(Call_Centre[[#This Row],[Satisfaction Rating]],0)</f>
        <v>2</v>
      </c>
    </row>
    <row r="126" spans="2:12">
      <c r="B126" t="s">
        <v>148</v>
      </c>
      <c r="C126" t="s">
        <v>20</v>
      </c>
      <c r="D126">
        <v>68</v>
      </c>
      <c r="E126" s="17" t="s">
        <v>9</v>
      </c>
      <c r="F126" s="18">
        <v>44975</v>
      </c>
      <c r="G126">
        <v>22</v>
      </c>
      <c r="H126">
        <v>3.3</v>
      </c>
      <c r="I126">
        <f>IF(MONTH(Call_Centre[[#This Row],[Date of Call]])&lt;=6, YEAR(Call_Centre[[#This Row],[Date of Call]]), YEAR(Call_Centre[[#This Row],[Date of Call]])+1)</f>
        <v>2023</v>
      </c>
      <c r="J126" t="str">
        <f>TEXT(Call_Centre[[#This Row],[Date of Call]],"DDDD")</f>
        <v>Saturday</v>
      </c>
      <c r="K126" t="str" cm="1">
        <f t="array" ref="K126">_xlfn.IFS(Call_Centre[[#This Row],[Duration]]&lt;=10,"Under 10 mins", Call_Centre[[#This Row],[Duration]]&lt;=30, "10 to 30 mins", Call_Centre[[#This Row],[Duration]]&lt;=60, "30 to 60 mins", Call_Centre[[#This Row],[Duration]]&lt;=120, "1 to 2 hours", TRUE, "More than 2 hours")</f>
        <v>1 to 2 hours</v>
      </c>
      <c r="L126">
        <f>ROUND(Call_Centre[[#This Row],[Satisfaction Rating]],0)</f>
        <v>3</v>
      </c>
    </row>
    <row r="127" spans="2:12">
      <c r="B127" t="s">
        <v>149</v>
      </c>
      <c r="C127" t="s">
        <v>18</v>
      </c>
      <c r="D127">
        <v>95</v>
      </c>
      <c r="E127" s="17" t="s">
        <v>9</v>
      </c>
      <c r="F127" s="18">
        <v>44975</v>
      </c>
      <c r="G127">
        <v>52</v>
      </c>
      <c r="H127">
        <v>4.8</v>
      </c>
      <c r="I127">
        <f>IF(MONTH(Call_Centre[[#This Row],[Date of Call]])&lt;=6, YEAR(Call_Centre[[#This Row],[Date of Call]]), YEAR(Call_Centre[[#This Row],[Date of Call]])+1)</f>
        <v>2023</v>
      </c>
      <c r="J127" t="str">
        <f>TEXT(Call_Centre[[#This Row],[Date of Call]],"DDDD")</f>
        <v>Saturday</v>
      </c>
      <c r="K127" t="str" cm="1">
        <f t="array" ref="K127">_xlfn.IFS(Call_Centre[[#This Row],[Duration]]&lt;=10,"Under 10 mins", Call_Centre[[#This Row],[Duration]]&lt;=30, "10 to 30 mins", Call_Centre[[#This Row],[Duration]]&lt;=60, "30 to 60 mins", Call_Centre[[#This Row],[Duration]]&lt;=120, "1 to 2 hours", TRUE, "More than 2 hours")</f>
        <v>1 to 2 hours</v>
      </c>
      <c r="L127">
        <f>ROUND(Call_Centre[[#This Row],[Satisfaction Rating]],0)</f>
        <v>5</v>
      </c>
    </row>
    <row r="128" spans="2:12">
      <c r="B128" t="s">
        <v>150</v>
      </c>
      <c r="C128" t="s">
        <v>19</v>
      </c>
      <c r="D128">
        <v>65</v>
      </c>
      <c r="E128" s="17" t="s">
        <v>10</v>
      </c>
      <c r="F128" s="18">
        <v>44976</v>
      </c>
      <c r="G128">
        <v>80</v>
      </c>
      <c r="H128">
        <v>4</v>
      </c>
      <c r="I128">
        <f>IF(MONTH(Call_Centre[[#This Row],[Date of Call]])&lt;=6, YEAR(Call_Centre[[#This Row],[Date of Call]]), YEAR(Call_Centre[[#This Row],[Date of Call]])+1)</f>
        <v>2023</v>
      </c>
      <c r="J128" t="str">
        <f>TEXT(Call_Centre[[#This Row],[Date of Call]],"DDDD")</f>
        <v>Sunday</v>
      </c>
      <c r="K128" t="str" cm="1">
        <f t="array" ref="K128">_xlfn.IFS(Call_Centre[[#This Row],[Duration]]&lt;=10,"Under 10 mins", Call_Centre[[#This Row],[Duration]]&lt;=30, "10 to 30 mins", Call_Centre[[#This Row],[Duration]]&lt;=60, "30 to 60 mins", Call_Centre[[#This Row],[Duration]]&lt;=120, "1 to 2 hours", TRUE, "More than 2 hours")</f>
        <v>1 to 2 hours</v>
      </c>
      <c r="L128">
        <f>ROUND(Call_Centre[[#This Row],[Satisfaction Rating]],0)</f>
        <v>4</v>
      </c>
    </row>
    <row r="129" spans="2:12">
      <c r="B129" t="s">
        <v>151</v>
      </c>
      <c r="C129" t="s">
        <v>8</v>
      </c>
      <c r="D129">
        <v>114</v>
      </c>
      <c r="E129" s="17" t="s">
        <v>11</v>
      </c>
      <c r="F129" s="18">
        <v>44976</v>
      </c>
      <c r="G129">
        <v>54</v>
      </c>
      <c r="H129">
        <v>1.1000000000000001</v>
      </c>
      <c r="I129">
        <f>IF(MONTH(Call_Centre[[#This Row],[Date of Call]])&lt;=6, YEAR(Call_Centre[[#This Row],[Date of Call]]), YEAR(Call_Centre[[#This Row],[Date of Call]])+1)</f>
        <v>2023</v>
      </c>
      <c r="J129" t="str">
        <f>TEXT(Call_Centre[[#This Row],[Date of Call]],"DDDD")</f>
        <v>Sunday</v>
      </c>
      <c r="K129" t="str" cm="1">
        <f t="array" ref="K129">_xlfn.IFS(Call_Centre[[#This Row],[Duration]]&lt;=10,"Under 10 mins", Call_Centre[[#This Row],[Duration]]&lt;=30, "10 to 30 mins", Call_Centre[[#This Row],[Duration]]&lt;=60, "30 to 60 mins", Call_Centre[[#This Row],[Duration]]&lt;=120, "1 to 2 hours", TRUE, "More than 2 hours")</f>
        <v>1 to 2 hours</v>
      </c>
      <c r="L129">
        <f>ROUND(Call_Centre[[#This Row],[Satisfaction Rating]],0)</f>
        <v>1</v>
      </c>
    </row>
    <row r="130" spans="2:12">
      <c r="B130" t="s">
        <v>152</v>
      </c>
      <c r="C130" t="s">
        <v>12</v>
      </c>
      <c r="D130">
        <v>155</v>
      </c>
      <c r="E130" s="17" t="s">
        <v>11</v>
      </c>
      <c r="F130" s="18">
        <v>44977</v>
      </c>
      <c r="G130">
        <v>80</v>
      </c>
      <c r="H130">
        <v>3.9</v>
      </c>
      <c r="I130">
        <f>IF(MONTH(Call_Centre[[#This Row],[Date of Call]])&lt;=6, YEAR(Call_Centre[[#This Row],[Date of Call]]), YEAR(Call_Centre[[#This Row],[Date of Call]])+1)</f>
        <v>2023</v>
      </c>
      <c r="J130" t="str">
        <f>TEXT(Call_Centre[[#This Row],[Date of Call]],"DDDD")</f>
        <v>Monday</v>
      </c>
      <c r="K130" t="str" cm="1">
        <f t="array" ref="K130">_xlfn.IFS(Call_Centre[[#This Row],[Duration]]&lt;=10,"Under 10 mins", Call_Centre[[#This Row],[Duration]]&lt;=30, "10 to 30 mins", Call_Centre[[#This Row],[Duration]]&lt;=60, "30 to 60 mins", Call_Centre[[#This Row],[Duration]]&lt;=120, "1 to 2 hours", TRUE, "More than 2 hours")</f>
        <v>More than 2 hours</v>
      </c>
      <c r="L130">
        <f>ROUND(Call_Centre[[#This Row],[Satisfaction Rating]],0)</f>
        <v>4</v>
      </c>
    </row>
    <row r="131" spans="2:12">
      <c r="B131" t="s">
        <v>153</v>
      </c>
      <c r="C131" t="s">
        <v>19</v>
      </c>
      <c r="D131">
        <v>114</v>
      </c>
      <c r="E131" s="17" t="s">
        <v>10</v>
      </c>
      <c r="F131" s="18">
        <v>44978</v>
      </c>
      <c r="G131">
        <v>120</v>
      </c>
      <c r="H131">
        <v>1.8</v>
      </c>
      <c r="I131">
        <f>IF(MONTH(Call_Centre[[#This Row],[Date of Call]])&lt;=6, YEAR(Call_Centre[[#This Row],[Date of Call]]), YEAR(Call_Centre[[#This Row],[Date of Call]])+1)</f>
        <v>2023</v>
      </c>
      <c r="J131" t="str">
        <f>TEXT(Call_Centre[[#This Row],[Date of Call]],"DDDD")</f>
        <v>Tuesday</v>
      </c>
      <c r="K131" t="str" cm="1">
        <f t="array" ref="K131">_xlfn.IFS(Call_Centre[[#This Row],[Duration]]&lt;=10,"Under 10 mins", Call_Centre[[#This Row],[Duration]]&lt;=30, "10 to 30 mins", Call_Centre[[#This Row],[Duration]]&lt;=60, "30 to 60 mins", Call_Centre[[#This Row],[Duration]]&lt;=120, "1 to 2 hours", TRUE, "More than 2 hours")</f>
        <v>1 to 2 hours</v>
      </c>
      <c r="L131">
        <f>ROUND(Call_Centre[[#This Row],[Satisfaction Rating]],0)</f>
        <v>2</v>
      </c>
    </row>
    <row r="132" spans="2:12">
      <c r="B132" t="s">
        <v>154</v>
      </c>
      <c r="C132" t="s">
        <v>15</v>
      </c>
      <c r="D132">
        <v>130</v>
      </c>
      <c r="E132" s="17" t="s">
        <v>13</v>
      </c>
      <c r="F132" s="18">
        <v>44978</v>
      </c>
      <c r="G132">
        <v>150</v>
      </c>
      <c r="H132">
        <v>1</v>
      </c>
      <c r="I132">
        <f>IF(MONTH(Call_Centre[[#This Row],[Date of Call]])&lt;=6, YEAR(Call_Centre[[#This Row],[Date of Call]]), YEAR(Call_Centre[[#This Row],[Date of Call]])+1)</f>
        <v>2023</v>
      </c>
      <c r="J132" t="str">
        <f>TEXT(Call_Centre[[#This Row],[Date of Call]],"DDDD")</f>
        <v>Tuesday</v>
      </c>
      <c r="K132" t="str" cm="1">
        <f t="array" ref="K132">_xlfn.IFS(Call_Centre[[#This Row],[Duration]]&lt;=10,"Under 10 mins", Call_Centre[[#This Row],[Duration]]&lt;=30, "10 to 30 mins", Call_Centre[[#This Row],[Duration]]&lt;=60, "30 to 60 mins", Call_Centre[[#This Row],[Duration]]&lt;=120, "1 to 2 hours", TRUE, "More than 2 hours")</f>
        <v>More than 2 hours</v>
      </c>
      <c r="L132">
        <f>ROUND(Call_Centre[[#This Row],[Satisfaction Rating]],0)</f>
        <v>1</v>
      </c>
    </row>
    <row r="133" spans="2:12">
      <c r="B133" t="s">
        <v>155</v>
      </c>
      <c r="C133" t="s">
        <v>12</v>
      </c>
      <c r="D133">
        <v>89</v>
      </c>
      <c r="E133" s="17" t="s">
        <v>10</v>
      </c>
      <c r="F133" s="18">
        <v>44978</v>
      </c>
      <c r="G133">
        <v>90</v>
      </c>
      <c r="H133">
        <v>4.3</v>
      </c>
      <c r="I133">
        <f>IF(MONTH(Call_Centre[[#This Row],[Date of Call]])&lt;=6, YEAR(Call_Centre[[#This Row],[Date of Call]]), YEAR(Call_Centre[[#This Row],[Date of Call]])+1)</f>
        <v>2023</v>
      </c>
      <c r="J133" t="str">
        <f>TEXT(Call_Centre[[#This Row],[Date of Call]],"DDDD")</f>
        <v>Tuesday</v>
      </c>
      <c r="K133" t="str" cm="1">
        <f t="array" ref="K133">_xlfn.IFS(Call_Centre[[#This Row],[Duration]]&lt;=10,"Under 10 mins", Call_Centre[[#This Row],[Duration]]&lt;=30, "10 to 30 mins", Call_Centre[[#This Row],[Duration]]&lt;=60, "30 to 60 mins", Call_Centre[[#This Row],[Duration]]&lt;=120, "1 to 2 hours", TRUE, "More than 2 hours")</f>
        <v>1 to 2 hours</v>
      </c>
      <c r="L133">
        <f>ROUND(Call_Centre[[#This Row],[Satisfaction Rating]],0)</f>
        <v>4</v>
      </c>
    </row>
    <row r="134" spans="2:12">
      <c r="B134" t="s">
        <v>156</v>
      </c>
      <c r="C134" t="s">
        <v>17</v>
      </c>
      <c r="D134">
        <v>61</v>
      </c>
      <c r="E134" s="17" t="s">
        <v>6</v>
      </c>
      <c r="F134" s="18">
        <v>44979</v>
      </c>
      <c r="G134">
        <v>140</v>
      </c>
      <c r="H134">
        <v>3.4</v>
      </c>
      <c r="I134">
        <f>IF(MONTH(Call_Centre[[#This Row],[Date of Call]])&lt;=6, YEAR(Call_Centre[[#This Row],[Date of Call]]), YEAR(Call_Centre[[#This Row],[Date of Call]])+1)</f>
        <v>2023</v>
      </c>
      <c r="J134" t="str">
        <f>TEXT(Call_Centre[[#This Row],[Date of Call]],"DDDD")</f>
        <v>Wednesday</v>
      </c>
      <c r="K134" t="str" cm="1">
        <f t="array" ref="K134">_xlfn.IFS(Call_Centre[[#This Row],[Duration]]&lt;=10,"Under 10 mins", Call_Centre[[#This Row],[Duration]]&lt;=30, "10 to 30 mins", Call_Centre[[#This Row],[Duration]]&lt;=60, "30 to 60 mins", Call_Centre[[#This Row],[Duration]]&lt;=120, "1 to 2 hours", TRUE, "More than 2 hours")</f>
        <v>1 to 2 hours</v>
      </c>
      <c r="L134">
        <f>ROUND(Call_Centre[[#This Row],[Satisfaction Rating]],0)</f>
        <v>3</v>
      </c>
    </row>
    <row r="135" spans="2:12">
      <c r="B135" t="s">
        <v>157</v>
      </c>
      <c r="C135" t="s">
        <v>18</v>
      </c>
      <c r="D135">
        <v>154</v>
      </c>
      <c r="E135" s="17" t="s">
        <v>11</v>
      </c>
      <c r="F135" s="18">
        <v>44979</v>
      </c>
      <c r="G135">
        <v>22</v>
      </c>
      <c r="H135">
        <v>3.4</v>
      </c>
      <c r="I135">
        <f>IF(MONTH(Call_Centre[[#This Row],[Date of Call]])&lt;=6, YEAR(Call_Centre[[#This Row],[Date of Call]]), YEAR(Call_Centre[[#This Row],[Date of Call]])+1)</f>
        <v>2023</v>
      </c>
      <c r="J135" t="str">
        <f>TEXT(Call_Centre[[#This Row],[Date of Call]],"DDDD")</f>
        <v>Wednesday</v>
      </c>
      <c r="K135" t="str" cm="1">
        <f t="array" ref="K135">_xlfn.IFS(Call_Centre[[#This Row],[Duration]]&lt;=10,"Under 10 mins", Call_Centre[[#This Row],[Duration]]&lt;=30, "10 to 30 mins", Call_Centre[[#This Row],[Duration]]&lt;=60, "30 to 60 mins", Call_Centre[[#This Row],[Duration]]&lt;=120, "1 to 2 hours", TRUE, "More than 2 hours")</f>
        <v>More than 2 hours</v>
      </c>
      <c r="L135">
        <f>ROUND(Call_Centre[[#This Row],[Satisfaction Rating]],0)</f>
        <v>3</v>
      </c>
    </row>
    <row r="136" spans="2:12">
      <c r="B136" t="s">
        <v>158</v>
      </c>
      <c r="C136" t="s">
        <v>19</v>
      </c>
      <c r="D136">
        <v>115</v>
      </c>
      <c r="E136" s="17" t="s">
        <v>13</v>
      </c>
      <c r="F136" s="18">
        <v>44980</v>
      </c>
      <c r="G136">
        <v>150</v>
      </c>
      <c r="H136">
        <v>4.0999999999999996</v>
      </c>
      <c r="I136">
        <f>IF(MONTH(Call_Centre[[#This Row],[Date of Call]])&lt;=6, YEAR(Call_Centre[[#This Row],[Date of Call]]), YEAR(Call_Centre[[#This Row],[Date of Call]])+1)</f>
        <v>2023</v>
      </c>
      <c r="J136" t="str">
        <f>TEXT(Call_Centre[[#This Row],[Date of Call]],"DDDD")</f>
        <v>Thursday</v>
      </c>
      <c r="K136" t="str" cm="1">
        <f t="array" ref="K136">_xlfn.IFS(Call_Centre[[#This Row],[Duration]]&lt;=10,"Under 10 mins", Call_Centre[[#This Row],[Duration]]&lt;=30, "10 to 30 mins", Call_Centre[[#This Row],[Duration]]&lt;=60, "30 to 60 mins", Call_Centre[[#This Row],[Duration]]&lt;=120, "1 to 2 hours", TRUE, "More than 2 hours")</f>
        <v>1 to 2 hours</v>
      </c>
      <c r="L136">
        <f>ROUND(Call_Centre[[#This Row],[Satisfaction Rating]],0)</f>
        <v>4</v>
      </c>
    </row>
    <row r="137" spans="2:12">
      <c r="B137" t="s">
        <v>159</v>
      </c>
      <c r="C137" t="s">
        <v>5</v>
      </c>
      <c r="D137">
        <v>138</v>
      </c>
      <c r="E137" s="17" t="s">
        <v>9</v>
      </c>
      <c r="F137" s="18">
        <v>44981</v>
      </c>
      <c r="G137">
        <v>35</v>
      </c>
      <c r="H137">
        <v>4.8</v>
      </c>
      <c r="I137">
        <f>IF(MONTH(Call_Centre[[#This Row],[Date of Call]])&lt;=6, YEAR(Call_Centre[[#This Row],[Date of Call]]), YEAR(Call_Centre[[#This Row],[Date of Call]])+1)</f>
        <v>2023</v>
      </c>
      <c r="J137" t="str">
        <f>TEXT(Call_Centre[[#This Row],[Date of Call]],"DDDD")</f>
        <v>Friday</v>
      </c>
      <c r="K137" t="str" cm="1">
        <f t="array" ref="K137">_xlfn.IFS(Call_Centre[[#This Row],[Duration]]&lt;=10,"Under 10 mins", Call_Centre[[#This Row],[Duration]]&lt;=30, "10 to 30 mins", Call_Centre[[#This Row],[Duration]]&lt;=60, "30 to 60 mins", Call_Centre[[#This Row],[Duration]]&lt;=120, "1 to 2 hours", TRUE, "More than 2 hours")</f>
        <v>More than 2 hours</v>
      </c>
      <c r="L137">
        <f>ROUND(Call_Centre[[#This Row],[Satisfaction Rating]],0)</f>
        <v>5</v>
      </c>
    </row>
    <row r="138" spans="2:12">
      <c r="B138" t="s">
        <v>160</v>
      </c>
      <c r="C138" t="s">
        <v>21</v>
      </c>
      <c r="D138">
        <v>153</v>
      </c>
      <c r="E138" s="17" t="s">
        <v>10</v>
      </c>
      <c r="F138" s="18">
        <v>44981</v>
      </c>
      <c r="G138">
        <v>200</v>
      </c>
      <c r="H138">
        <v>2</v>
      </c>
      <c r="I138">
        <f>IF(MONTH(Call_Centre[[#This Row],[Date of Call]])&lt;=6, YEAR(Call_Centre[[#This Row],[Date of Call]]), YEAR(Call_Centre[[#This Row],[Date of Call]])+1)</f>
        <v>2023</v>
      </c>
      <c r="J138" t="str">
        <f>TEXT(Call_Centre[[#This Row],[Date of Call]],"DDDD")</f>
        <v>Friday</v>
      </c>
      <c r="K138" t="str" cm="1">
        <f t="array" ref="K138">_xlfn.IFS(Call_Centre[[#This Row],[Duration]]&lt;=10,"Under 10 mins", Call_Centre[[#This Row],[Duration]]&lt;=30, "10 to 30 mins", Call_Centre[[#This Row],[Duration]]&lt;=60, "30 to 60 mins", Call_Centre[[#This Row],[Duration]]&lt;=120, "1 to 2 hours", TRUE, "More than 2 hours")</f>
        <v>More than 2 hours</v>
      </c>
      <c r="L138">
        <f>ROUND(Call_Centre[[#This Row],[Satisfaction Rating]],0)</f>
        <v>2</v>
      </c>
    </row>
    <row r="139" spans="2:12">
      <c r="B139" t="s">
        <v>161</v>
      </c>
      <c r="C139" t="s">
        <v>19</v>
      </c>
      <c r="D139">
        <v>61</v>
      </c>
      <c r="E139" s="17" t="s">
        <v>6</v>
      </c>
      <c r="F139" s="18">
        <v>44982</v>
      </c>
      <c r="G139">
        <v>150</v>
      </c>
      <c r="H139">
        <v>4.5999999999999996</v>
      </c>
      <c r="I139">
        <f>IF(MONTH(Call_Centre[[#This Row],[Date of Call]])&lt;=6, YEAR(Call_Centre[[#This Row],[Date of Call]]), YEAR(Call_Centre[[#This Row],[Date of Call]])+1)</f>
        <v>2023</v>
      </c>
      <c r="J139" t="str">
        <f>TEXT(Call_Centre[[#This Row],[Date of Call]],"DDDD")</f>
        <v>Saturday</v>
      </c>
      <c r="K139" t="str" cm="1">
        <f t="array" ref="K139">_xlfn.IFS(Call_Centre[[#This Row],[Duration]]&lt;=10,"Under 10 mins", Call_Centre[[#This Row],[Duration]]&lt;=30, "10 to 30 mins", Call_Centre[[#This Row],[Duration]]&lt;=60, "30 to 60 mins", Call_Centre[[#This Row],[Duration]]&lt;=120, "1 to 2 hours", TRUE, "More than 2 hours")</f>
        <v>1 to 2 hours</v>
      </c>
      <c r="L139">
        <f>ROUND(Call_Centre[[#This Row],[Satisfaction Rating]],0)</f>
        <v>5</v>
      </c>
    </row>
    <row r="140" spans="2:12">
      <c r="B140" t="s">
        <v>162</v>
      </c>
      <c r="C140" t="s">
        <v>22</v>
      </c>
      <c r="D140">
        <v>62</v>
      </c>
      <c r="E140" s="17" t="s">
        <v>10</v>
      </c>
      <c r="F140" s="18">
        <v>44982</v>
      </c>
      <c r="G140">
        <v>21</v>
      </c>
      <c r="H140">
        <v>2.6</v>
      </c>
      <c r="I140">
        <f>IF(MONTH(Call_Centre[[#This Row],[Date of Call]])&lt;=6, YEAR(Call_Centre[[#This Row],[Date of Call]]), YEAR(Call_Centre[[#This Row],[Date of Call]])+1)</f>
        <v>2023</v>
      </c>
      <c r="J140" t="str">
        <f>TEXT(Call_Centre[[#This Row],[Date of Call]],"DDDD")</f>
        <v>Saturday</v>
      </c>
      <c r="K140" t="str" cm="1">
        <f t="array" ref="K140">_xlfn.IFS(Call_Centre[[#This Row],[Duration]]&lt;=10,"Under 10 mins", Call_Centre[[#This Row],[Duration]]&lt;=30, "10 to 30 mins", Call_Centre[[#This Row],[Duration]]&lt;=60, "30 to 60 mins", Call_Centre[[#This Row],[Duration]]&lt;=120, "1 to 2 hours", TRUE, "More than 2 hours")</f>
        <v>1 to 2 hours</v>
      </c>
      <c r="L140">
        <f>ROUND(Call_Centre[[#This Row],[Satisfaction Rating]],0)</f>
        <v>3</v>
      </c>
    </row>
    <row r="141" spans="2:12">
      <c r="B141" t="s">
        <v>163</v>
      </c>
      <c r="C141" t="s">
        <v>17</v>
      </c>
      <c r="D141">
        <v>151</v>
      </c>
      <c r="E141" s="17" t="s">
        <v>13</v>
      </c>
      <c r="F141" s="18">
        <v>44983</v>
      </c>
      <c r="G141">
        <v>46</v>
      </c>
      <c r="H141">
        <v>4.9000000000000004</v>
      </c>
      <c r="I141">
        <f>IF(MONTH(Call_Centre[[#This Row],[Date of Call]])&lt;=6, YEAR(Call_Centre[[#This Row],[Date of Call]]), YEAR(Call_Centre[[#This Row],[Date of Call]])+1)</f>
        <v>2023</v>
      </c>
      <c r="J141" t="str">
        <f>TEXT(Call_Centre[[#This Row],[Date of Call]],"DDDD")</f>
        <v>Sunday</v>
      </c>
      <c r="K141" t="str" cm="1">
        <f t="array" ref="K141">_xlfn.IFS(Call_Centre[[#This Row],[Duration]]&lt;=10,"Under 10 mins", Call_Centre[[#This Row],[Duration]]&lt;=30, "10 to 30 mins", Call_Centre[[#This Row],[Duration]]&lt;=60, "30 to 60 mins", Call_Centre[[#This Row],[Duration]]&lt;=120, "1 to 2 hours", TRUE, "More than 2 hours")</f>
        <v>More than 2 hours</v>
      </c>
      <c r="L141">
        <f>ROUND(Call_Centre[[#This Row],[Satisfaction Rating]],0)</f>
        <v>5</v>
      </c>
    </row>
    <row r="142" spans="2:12">
      <c r="B142" t="s">
        <v>164</v>
      </c>
      <c r="C142" t="s">
        <v>16</v>
      </c>
      <c r="D142">
        <v>102</v>
      </c>
      <c r="E142" s="17" t="s">
        <v>11</v>
      </c>
      <c r="F142" s="18">
        <v>44983</v>
      </c>
      <c r="G142">
        <v>165</v>
      </c>
      <c r="H142">
        <v>2.7</v>
      </c>
      <c r="I142">
        <f>IF(MONTH(Call_Centre[[#This Row],[Date of Call]])&lt;=6, YEAR(Call_Centre[[#This Row],[Date of Call]]), YEAR(Call_Centre[[#This Row],[Date of Call]])+1)</f>
        <v>2023</v>
      </c>
      <c r="J142" t="str">
        <f>TEXT(Call_Centre[[#This Row],[Date of Call]],"DDDD")</f>
        <v>Sunday</v>
      </c>
      <c r="K142" t="str" cm="1">
        <f t="array" ref="K142">_xlfn.IFS(Call_Centre[[#This Row],[Duration]]&lt;=10,"Under 10 mins", Call_Centre[[#This Row],[Duration]]&lt;=30, "10 to 30 mins", Call_Centre[[#This Row],[Duration]]&lt;=60, "30 to 60 mins", Call_Centre[[#This Row],[Duration]]&lt;=120, "1 to 2 hours", TRUE, "More than 2 hours")</f>
        <v>1 to 2 hours</v>
      </c>
      <c r="L142">
        <f>ROUND(Call_Centre[[#This Row],[Satisfaction Rating]],0)</f>
        <v>3</v>
      </c>
    </row>
    <row r="143" spans="2:12">
      <c r="B143" t="s">
        <v>165</v>
      </c>
      <c r="C143" t="s">
        <v>7</v>
      </c>
      <c r="D143">
        <v>64</v>
      </c>
      <c r="E143" s="17" t="s">
        <v>10</v>
      </c>
      <c r="F143" s="18">
        <v>44983</v>
      </c>
      <c r="G143">
        <v>84</v>
      </c>
      <c r="H143">
        <v>4.0999999999999996</v>
      </c>
      <c r="I143">
        <f>IF(MONTH(Call_Centre[[#This Row],[Date of Call]])&lt;=6, YEAR(Call_Centre[[#This Row],[Date of Call]]), YEAR(Call_Centre[[#This Row],[Date of Call]])+1)</f>
        <v>2023</v>
      </c>
      <c r="J143" t="str">
        <f>TEXT(Call_Centre[[#This Row],[Date of Call]],"DDDD")</f>
        <v>Sunday</v>
      </c>
      <c r="K143" t="str" cm="1">
        <f t="array" ref="K143">_xlfn.IFS(Call_Centre[[#This Row],[Duration]]&lt;=10,"Under 10 mins", Call_Centre[[#This Row],[Duration]]&lt;=30, "10 to 30 mins", Call_Centre[[#This Row],[Duration]]&lt;=60, "30 to 60 mins", Call_Centre[[#This Row],[Duration]]&lt;=120, "1 to 2 hours", TRUE, "More than 2 hours")</f>
        <v>1 to 2 hours</v>
      </c>
      <c r="L143">
        <f>ROUND(Call_Centre[[#This Row],[Satisfaction Rating]],0)</f>
        <v>4</v>
      </c>
    </row>
    <row r="144" spans="2:12">
      <c r="B144" t="s">
        <v>166</v>
      </c>
      <c r="C144" t="s">
        <v>12</v>
      </c>
      <c r="D144">
        <v>6</v>
      </c>
      <c r="E144" s="17" t="s">
        <v>11</v>
      </c>
      <c r="F144" s="18">
        <v>44984</v>
      </c>
      <c r="G144">
        <v>102</v>
      </c>
      <c r="H144">
        <v>4.4000000000000004</v>
      </c>
      <c r="I144">
        <f>IF(MONTH(Call_Centre[[#This Row],[Date of Call]])&lt;=6, YEAR(Call_Centre[[#This Row],[Date of Call]]), YEAR(Call_Centre[[#This Row],[Date of Call]])+1)</f>
        <v>2023</v>
      </c>
      <c r="J144" t="str">
        <f>TEXT(Call_Centre[[#This Row],[Date of Call]],"DDDD")</f>
        <v>Monday</v>
      </c>
      <c r="K144" t="str" cm="1">
        <f t="array" ref="K144">_xlfn.IFS(Call_Centre[[#This Row],[Duration]]&lt;=10,"Under 10 mins", Call_Centre[[#This Row],[Duration]]&lt;=30, "10 to 30 mins", Call_Centre[[#This Row],[Duration]]&lt;=60, "30 to 60 mins", Call_Centre[[#This Row],[Duration]]&lt;=120, "1 to 2 hours", TRUE, "More than 2 hours")</f>
        <v>Under 10 mins</v>
      </c>
      <c r="L144">
        <f>ROUND(Call_Centre[[#This Row],[Satisfaction Rating]],0)</f>
        <v>4</v>
      </c>
    </row>
    <row r="145" spans="2:12">
      <c r="B145" t="s">
        <v>167</v>
      </c>
      <c r="C145" t="s">
        <v>7</v>
      </c>
      <c r="D145">
        <v>129</v>
      </c>
      <c r="E145" s="17" t="s">
        <v>10</v>
      </c>
      <c r="F145" s="18">
        <v>44984</v>
      </c>
      <c r="G145">
        <v>180</v>
      </c>
      <c r="H145">
        <v>4.8</v>
      </c>
      <c r="I145">
        <f>IF(MONTH(Call_Centre[[#This Row],[Date of Call]])&lt;=6, YEAR(Call_Centre[[#This Row],[Date of Call]]), YEAR(Call_Centre[[#This Row],[Date of Call]])+1)</f>
        <v>2023</v>
      </c>
      <c r="J145" t="str">
        <f>TEXT(Call_Centre[[#This Row],[Date of Call]],"DDDD")</f>
        <v>Monday</v>
      </c>
      <c r="K145" t="str" cm="1">
        <f t="array" ref="K145">_xlfn.IFS(Call_Centre[[#This Row],[Duration]]&lt;=10,"Under 10 mins", Call_Centre[[#This Row],[Duration]]&lt;=30, "10 to 30 mins", Call_Centre[[#This Row],[Duration]]&lt;=60, "30 to 60 mins", Call_Centre[[#This Row],[Duration]]&lt;=120, "1 to 2 hours", TRUE, "More than 2 hours")</f>
        <v>More than 2 hours</v>
      </c>
      <c r="L145">
        <f>ROUND(Call_Centre[[#This Row],[Satisfaction Rating]],0)</f>
        <v>5</v>
      </c>
    </row>
    <row r="146" spans="2:12">
      <c r="B146" t="s">
        <v>168</v>
      </c>
      <c r="C146" t="s">
        <v>22</v>
      </c>
      <c r="D146">
        <v>42</v>
      </c>
      <c r="E146" s="17" t="s">
        <v>13</v>
      </c>
      <c r="F146" s="18">
        <v>44985</v>
      </c>
      <c r="G146">
        <v>111</v>
      </c>
      <c r="H146">
        <v>3</v>
      </c>
      <c r="I146">
        <f>IF(MONTH(Call_Centre[[#This Row],[Date of Call]])&lt;=6, YEAR(Call_Centre[[#This Row],[Date of Call]]), YEAR(Call_Centre[[#This Row],[Date of Call]])+1)</f>
        <v>2023</v>
      </c>
      <c r="J146" t="str">
        <f>TEXT(Call_Centre[[#This Row],[Date of Call]],"DDDD")</f>
        <v>Tuesday</v>
      </c>
      <c r="K146" t="str" cm="1">
        <f t="array" ref="K146">_xlfn.IFS(Call_Centre[[#This Row],[Duration]]&lt;=10,"Under 10 mins", Call_Centre[[#This Row],[Duration]]&lt;=30, "10 to 30 mins", Call_Centre[[#This Row],[Duration]]&lt;=60, "30 to 60 mins", Call_Centre[[#This Row],[Duration]]&lt;=120, "1 to 2 hours", TRUE, "More than 2 hours")</f>
        <v>30 to 60 mins</v>
      </c>
      <c r="L146">
        <f>ROUND(Call_Centre[[#This Row],[Satisfaction Rating]],0)</f>
        <v>3</v>
      </c>
    </row>
    <row r="147" spans="2:12">
      <c r="B147" t="s">
        <v>169</v>
      </c>
      <c r="C147" t="s">
        <v>22</v>
      </c>
      <c r="D147">
        <v>71</v>
      </c>
      <c r="E147" s="17" t="s">
        <v>6</v>
      </c>
      <c r="F147" s="18">
        <v>44985</v>
      </c>
      <c r="G147">
        <v>104</v>
      </c>
      <c r="H147">
        <v>3.1</v>
      </c>
      <c r="I147">
        <f>IF(MONTH(Call_Centre[[#This Row],[Date of Call]])&lt;=6, YEAR(Call_Centre[[#This Row],[Date of Call]]), YEAR(Call_Centre[[#This Row],[Date of Call]])+1)</f>
        <v>2023</v>
      </c>
      <c r="J147" t="str">
        <f>TEXT(Call_Centre[[#This Row],[Date of Call]],"DDDD")</f>
        <v>Tuesday</v>
      </c>
      <c r="K147" t="str" cm="1">
        <f t="array" ref="K147">_xlfn.IFS(Call_Centre[[#This Row],[Duration]]&lt;=10,"Under 10 mins", Call_Centre[[#This Row],[Duration]]&lt;=30, "10 to 30 mins", Call_Centre[[#This Row],[Duration]]&lt;=60, "30 to 60 mins", Call_Centre[[#This Row],[Duration]]&lt;=120, "1 to 2 hours", TRUE, "More than 2 hours")</f>
        <v>1 to 2 hours</v>
      </c>
      <c r="L147">
        <f>ROUND(Call_Centre[[#This Row],[Satisfaction Rating]],0)</f>
        <v>3</v>
      </c>
    </row>
    <row r="148" spans="2:12">
      <c r="B148" t="s">
        <v>170</v>
      </c>
      <c r="C148" t="s">
        <v>23</v>
      </c>
      <c r="D148">
        <v>53</v>
      </c>
      <c r="E148" s="17" t="s">
        <v>11</v>
      </c>
      <c r="F148" s="18">
        <v>44985</v>
      </c>
      <c r="G148">
        <v>80</v>
      </c>
      <c r="H148">
        <v>2.6</v>
      </c>
      <c r="I148">
        <f>IF(MONTH(Call_Centre[[#This Row],[Date of Call]])&lt;=6, YEAR(Call_Centre[[#This Row],[Date of Call]]), YEAR(Call_Centre[[#This Row],[Date of Call]])+1)</f>
        <v>2023</v>
      </c>
      <c r="J148" t="str">
        <f>TEXT(Call_Centre[[#This Row],[Date of Call]],"DDDD")</f>
        <v>Tuesday</v>
      </c>
      <c r="K148" t="str" cm="1">
        <f t="array" ref="K148">_xlfn.IFS(Call_Centre[[#This Row],[Duration]]&lt;=10,"Under 10 mins", Call_Centre[[#This Row],[Duration]]&lt;=30, "10 to 30 mins", Call_Centre[[#This Row],[Duration]]&lt;=60, "30 to 60 mins", Call_Centre[[#This Row],[Duration]]&lt;=120, "1 to 2 hours", TRUE, "More than 2 hours")</f>
        <v>30 to 60 mins</v>
      </c>
      <c r="L148">
        <f>ROUND(Call_Centre[[#This Row],[Satisfaction Rating]],0)</f>
        <v>3</v>
      </c>
    </row>
    <row r="149" spans="2:12">
      <c r="B149" t="s">
        <v>171</v>
      </c>
      <c r="C149" t="s">
        <v>8</v>
      </c>
      <c r="D149">
        <v>155</v>
      </c>
      <c r="E149" s="17" t="s">
        <v>6</v>
      </c>
      <c r="F149" s="18">
        <v>44986</v>
      </c>
      <c r="G149">
        <v>132</v>
      </c>
      <c r="H149">
        <v>4.5999999999999996</v>
      </c>
      <c r="I149">
        <f>IF(MONTH(Call_Centre[[#This Row],[Date of Call]])&lt;=6, YEAR(Call_Centre[[#This Row],[Date of Call]]), YEAR(Call_Centre[[#This Row],[Date of Call]])+1)</f>
        <v>2023</v>
      </c>
      <c r="J149" t="str">
        <f>TEXT(Call_Centre[[#This Row],[Date of Call]],"DDDD")</f>
        <v>Wednesday</v>
      </c>
      <c r="K149" t="str" cm="1">
        <f t="array" ref="K149">_xlfn.IFS(Call_Centre[[#This Row],[Duration]]&lt;=10,"Under 10 mins", Call_Centre[[#This Row],[Duration]]&lt;=30, "10 to 30 mins", Call_Centre[[#This Row],[Duration]]&lt;=60, "30 to 60 mins", Call_Centre[[#This Row],[Duration]]&lt;=120, "1 to 2 hours", TRUE, "More than 2 hours")</f>
        <v>More than 2 hours</v>
      </c>
      <c r="L149">
        <f>ROUND(Call_Centre[[#This Row],[Satisfaction Rating]],0)</f>
        <v>5</v>
      </c>
    </row>
    <row r="150" spans="2:12">
      <c r="B150" t="s">
        <v>172</v>
      </c>
      <c r="C150" t="s">
        <v>8</v>
      </c>
      <c r="D150">
        <v>90</v>
      </c>
      <c r="E150" s="17" t="s">
        <v>13</v>
      </c>
      <c r="F150" s="18">
        <v>44986</v>
      </c>
      <c r="G150">
        <v>170</v>
      </c>
      <c r="H150">
        <v>3.7</v>
      </c>
      <c r="I150">
        <f>IF(MONTH(Call_Centre[[#This Row],[Date of Call]])&lt;=6, YEAR(Call_Centre[[#This Row],[Date of Call]]), YEAR(Call_Centre[[#This Row],[Date of Call]])+1)</f>
        <v>2023</v>
      </c>
      <c r="J150" t="str">
        <f>TEXT(Call_Centre[[#This Row],[Date of Call]],"DDDD")</f>
        <v>Wednesday</v>
      </c>
      <c r="K150" t="str" cm="1">
        <f t="array" ref="K150">_xlfn.IFS(Call_Centre[[#This Row],[Duration]]&lt;=10,"Under 10 mins", Call_Centre[[#This Row],[Duration]]&lt;=30, "10 to 30 mins", Call_Centre[[#This Row],[Duration]]&lt;=60, "30 to 60 mins", Call_Centre[[#This Row],[Duration]]&lt;=120, "1 to 2 hours", TRUE, "More than 2 hours")</f>
        <v>1 to 2 hours</v>
      </c>
      <c r="L150">
        <f>ROUND(Call_Centre[[#This Row],[Satisfaction Rating]],0)</f>
        <v>4</v>
      </c>
    </row>
    <row r="151" spans="2:12">
      <c r="B151" t="s">
        <v>173</v>
      </c>
      <c r="C151" t="s">
        <v>7</v>
      </c>
      <c r="D151">
        <v>166</v>
      </c>
      <c r="E151" s="17" t="s">
        <v>9</v>
      </c>
      <c r="F151" s="18">
        <v>44986</v>
      </c>
      <c r="G151">
        <v>36</v>
      </c>
      <c r="H151">
        <v>3.8</v>
      </c>
      <c r="I151">
        <f>IF(MONTH(Call_Centre[[#This Row],[Date of Call]])&lt;=6, YEAR(Call_Centre[[#This Row],[Date of Call]]), YEAR(Call_Centre[[#This Row],[Date of Call]])+1)</f>
        <v>2023</v>
      </c>
      <c r="J151" t="str">
        <f>TEXT(Call_Centre[[#This Row],[Date of Call]],"DDDD")</f>
        <v>Wednesday</v>
      </c>
      <c r="K151" t="str" cm="1">
        <f t="array" ref="K151">_xlfn.IFS(Call_Centre[[#This Row],[Duration]]&lt;=10,"Under 10 mins", Call_Centre[[#This Row],[Duration]]&lt;=30, "10 to 30 mins", Call_Centre[[#This Row],[Duration]]&lt;=60, "30 to 60 mins", Call_Centre[[#This Row],[Duration]]&lt;=120, "1 to 2 hours", TRUE, "More than 2 hours")</f>
        <v>More than 2 hours</v>
      </c>
      <c r="L151">
        <f>ROUND(Call_Centre[[#This Row],[Satisfaction Rating]],0)</f>
        <v>4</v>
      </c>
    </row>
    <row r="152" spans="2:12">
      <c r="B152" t="s">
        <v>174</v>
      </c>
      <c r="C152" t="s">
        <v>24</v>
      </c>
      <c r="D152">
        <v>89</v>
      </c>
      <c r="E152" s="17" t="s">
        <v>6</v>
      </c>
      <c r="F152" s="18">
        <v>44986</v>
      </c>
      <c r="G152">
        <v>126</v>
      </c>
      <c r="H152">
        <v>3.6</v>
      </c>
      <c r="I152">
        <f>IF(MONTH(Call_Centre[[#This Row],[Date of Call]])&lt;=6, YEAR(Call_Centre[[#This Row],[Date of Call]]), YEAR(Call_Centre[[#This Row],[Date of Call]])+1)</f>
        <v>2023</v>
      </c>
      <c r="J152" t="str">
        <f>TEXT(Call_Centre[[#This Row],[Date of Call]],"DDDD")</f>
        <v>Wednesday</v>
      </c>
      <c r="K152" t="str" cm="1">
        <f t="array" ref="K152">_xlfn.IFS(Call_Centre[[#This Row],[Duration]]&lt;=10,"Under 10 mins", Call_Centre[[#This Row],[Duration]]&lt;=30, "10 to 30 mins", Call_Centre[[#This Row],[Duration]]&lt;=60, "30 to 60 mins", Call_Centre[[#This Row],[Duration]]&lt;=120, "1 to 2 hours", TRUE, "More than 2 hours")</f>
        <v>1 to 2 hours</v>
      </c>
      <c r="L152">
        <f>ROUND(Call_Centre[[#This Row],[Satisfaction Rating]],0)</f>
        <v>4</v>
      </c>
    </row>
    <row r="153" spans="2:12">
      <c r="B153" t="s">
        <v>175</v>
      </c>
      <c r="C153" t="s">
        <v>19</v>
      </c>
      <c r="D153">
        <v>152</v>
      </c>
      <c r="E153" s="17" t="s">
        <v>11</v>
      </c>
      <c r="F153" s="18">
        <v>44986</v>
      </c>
      <c r="G153">
        <v>215</v>
      </c>
      <c r="H153">
        <v>4.4000000000000004</v>
      </c>
      <c r="I153">
        <f>IF(MONTH(Call_Centre[[#This Row],[Date of Call]])&lt;=6, YEAR(Call_Centre[[#This Row],[Date of Call]]), YEAR(Call_Centre[[#This Row],[Date of Call]])+1)</f>
        <v>2023</v>
      </c>
      <c r="J153" t="str">
        <f>TEXT(Call_Centre[[#This Row],[Date of Call]],"DDDD")</f>
        <v>Wednesday</v>
      </c>
      <c r="K153" t="str" cm="1">
        <f t="array" ref="K153">_xlfn.IFS(Call_Centre[[#This Row],[Duration]]&lt;=10,"Under 10 mins", Call_Centre[[#This Row],[Duration]]&lt;=30, "10 to 30 mins", Call_Centre[[#This Row],[Duration]]&lt;=60, "30 to 60 mins", Call_Centre[[#This Row],[Duration]]&lt;=120, "1 to 2 hours", TRUE, "More than 2 hours")</f>
        <v>More than 2 hours</v>
      </c>
      <c r="L153">
        <f>ROUND(Call_Centre[[#This Row],[Satisfaction Rating]],0)</f>
        <v>4</v>
      </c>
    </row>
    <row r="154" spans="2:12">
      <c r="B154" t="s">
        <v>176</v>
      </c>
      <c r="C154" t="s">
        <v>24</v>
      </c>
      <c r="D154">
        <v>137</v>
      </c>
      <c r="E154" s="17" t="s">
        <v>13</v>
      </c>
      <c r="F154" s="18">
        <v>44986</v>
      </c>
      <c r="G154">
        <v>114</v>
      </c>
      <c r="H154">
        <v>3.2</v>
      </c>
      <c r="I154">
        <f>IF(MONTH(Call_Centre[[#This Row],[Date of Call]])&lt;=6, YEAR(Call_Centre[[#This Row],[Date of Call]]), YEAR(Call_Centre[[#This Row],[Date of Call]])+1)</f>
        <v>2023</v>
      </c>
      <c r="J154" t="str">
        <f>TEXT(Call_Centre[[#This Row],[Date of Call]],"DDDD")</f>
        <v>Wednesday</v>
      </c>
      <c r="K154" t="str" cm="1">
        <f t="array" ref="K154">_xlfn.IFS(Call_Centre[[#This Row],[Duration]]&lt;=10,"Under 10 mins", Call_Centre[[#This Row],[Duration]]&lt;=30, "10 to 30 mins", Call_Centre[[#This Row],[Duration]]&lt;=60, "30 to 60 mins", Call_Centre[[#This Row],[Duration]]&lt;=120, "1 to 2 hours", TRUE, "More than 2 hours")</f>
        <v>More than 2 hours</v>
      </c>
      <c r="L154">
        <f>ROUND(Call_Centre[[#This Row],[Satisfaction Rating]],0)</f>
        <v>3</v>
      </c>
    </row>
    <row r="155" spans="2:12">
      <c r="B155" t="s">
        <v>177</v>
      </c>
      <c r="C155" t="s">
        <v>24</v>
      </c>
      <c r="D155">
        <v>43</v>
      </c>
      <c r="E155" s="17" t="s">
        <v>13</v>
      </c>
      <c r="F155" s="18">
        <v>44986</v>
      </c>
      <c r="G155">
        <v>99</v>
      </c>
      <c r="H155">
        <v>4.7</v>
      </c>
      <c r="I155">
        <f>IF(MONTH(Call_Centre[[#This Row],[Date of Call]])&lt;=6, YEAR(Call_Centre[[#This Row],[Date of Call]]), YEAR(Call_Centre[[#This Row],[Date of Call]])+1)</f>
        <v>2023</v>
      </c>
      <c r="J155" t="str">
        <f>TEXT(Call_Centre[[#This Row],[Date of Call]],"DDDD")</f>
        <v>Wednesday</v>
      </c>
      <c r="K155" t="str" cm="1">
        <f t="array" ref="K155">_xlfn.IFS(Call_Centre[[#This Row],[Duration]]&lt;=10,"Under 10 mins", Call_Centre[[#This Row],[Duration]]&lt;=30, "10 to 30 mins", Call_Centre[[#This Row],[Duration]]&lt;=60, "30 to 60 mins", Call_Centre[[#This Row],[Duration]]&lt;=120, "1 to 2 hours", TRUE, "More than 2 hours")</f>
        <v>30 to 60 mins</v>
      </c>
      <c r="L155">
        <f>ROUND(Call_Centre[[#This Row],[Satisfaction Rating]],0)</f>
        <v>5</v>
      </c>
    </row>
    <row r="156" spans="2:12">
      <c r="B156" t="s">
        <v>178</v>
      </c>
      <c r="C156" t="s">
        <v>18</v>
      </c>
      <c r="D156">
        <v>114</v>
      </c>
      <c r="E156" s="17" t="s">
        <v>13</v>
      </c>
      <c r="F156" s="18">
        <v>44987</v>
      </c>
      <c r="G156">
        <v>23</v>
      </c>
      <c r="H156">
        <v>4.8</v>
      </c>
      <c r="I156">
        <f>IF(MONTH(Call_Centre[[#This Row],[Date of Call]])&lt;=6, YEAR(Call_Centre[[#This Row],[Date of Call]]), YEAR(Call_Centre[[#This Row],[Date of Call]])+1)</f>
        <v>2023</v>
      </c>
      <c r="J156" t="str">
        <f>TEXT(Call_Centre[[#This Row],[Date of Call]],"DDDD")</f>
        <v>Thursday</v>
      </c>
      <c r="K156" t="str" cm="1">
        <f t="array" ref="K156">_xlfn.IFS(Call_Centre[[#This Row],[Duration]]&lt;=10,"Under 10 mins", Call_Centre[[#This Row],[Duration]]&lt;=30, "10 to 30 mins", Call_Centre[[#This Row],[Duration]]&lt;=60, "30 to 60 mins", Call_Centre[[#This Row],[Duration]]&lt;=120, "1 to 2 hours", TRUE, "More than 2 hours")</f>
        <v>1 to 2 hours</v>
      </c>
      <c r="L156">
        <f>ROUND(Call_Centre[[#This Row],[Satisfaction Rating]],0)</f>
        <v>5</v>
      </c>
    </row>
    <row r="157" spans="2:12">
      <c r="B157" t="s">
        <v>179</v>
      </c>
      <c r="C157" t="s">
        <v>21</v>
      </c>
      <c r="D157">
        <v>103</v>
      </c>
      <c r="E157" s="17" t="s">
        <v>6</v>
      </c>
      <c r="F157" s="18">
        <v>44987</v>
      </c>
      <c r="G157">
        <v>75</v>
      </c>
      <c r="H157">
        <v>2.7</v>
      </c>
      <c r="I157">
        <f>IF(MONTH(Call_Centre[[#This Row],[Date of Call]])&lt;=6, YEAR(Call_Centre[[#This Row],[Date of Call]]), YEAR(Call_Centre[[#This Row],[Date of Call]])+1)</f>
        <v>2023</v>
      </c>
      <c r="J157" t="str">
        <f>TEXT(Call_Centre[[#This Row],[Date of Call]],"DDDD")</f>
        <v>Thursday</v>
      </c>
      <c r="K157" t="str" cm="1">
        <f t="array" ref="K157">_xlfn.IFS(Call_Centre[[#This Row],[Duration]]&lt;=10,"Under 10 mins", Call_Centre[[#This Row],[Duration]]&lt;=30, "10 to 30 mins", Call_Centre[[#This Row],[Duration]]&lt;=60, "30 to 60 mins", Call_Centre[[#This Row],[Duration]]&lt;=120, "1 to 2 hours", TRUE, "More than 2 hours")</f>
        <v>1 to 2 hours</v>
      </c>
      <c r="L157">
        <f>ROUND(Call_Centre[[#This Row],[Satisfaction Rating]],0)</f>
        <v>3</v>
      </c>
    </row>
    <row r="158" spans="2:12">
      <c r="B158" t="s">
        <v>180</v>
      </c>
      <c r="C158" t="s">
        <v>24</v>
      </c>
      <c r="D158">
        <v>98</v>
      </c>
      <c r="E158" s="17" t="s">
        <v>11</v>
      </c>
      <c r="F158" s="18">
        <v>44987</v>
      </c>
      <c r="G158">
        <v>100</v>
      </c>
      <c r="H158">
        <v>3.8</v>
      </c>
      <c r="I158">
        <f>IF(MONTH(Call_Centre[[#This Row],[Date of Call]])&lt;=6, YEAR(Call_Centre[[#This Row],[Date of Call]]), YEAR(Call_Centre[[#This Row],[Date of Call]])+1)</f>
        <v>2023</v>
      </c>
      <c r="J158" t="str">
        <f>TEXT(Call_Centre[[#This Row],[Date of Call]],"DDDD")</f>
        <v>Thursday</v>
      </c>
      <c r="K158" t="str" cm="1">
        <f t="array" ref="K158">_xlfn.IFS(Call_Centre[[#This Row],[Duration]]&lt;=10,"Under 10 mins", Call_Centre[[#This Row],[Duration]]&lt;=30, "10 to 30 mins", Call_Centre[[#This Row],[Duration]]&lt;=60, "30 to 60 mins", Call_Centre[[#This Row],[Duration]]&lt;=120, "1 to 2 hours", TRUE, "More than 2 hours")</f>
        <v>1 to 2 hours</v>
      </c>
      <c r="L158">
        <f>ROUND(Call_Centre[[#This Row],[Satisfaction Rating]],0)</f>
        <v>4</v>
      </c>
    </row>
    <row r="159" spans="2:12">
      <c r="B159" t="s">
        <v>181</v>
      </c>
      <c r="C159" t="s">
        <v>7</v>
      </c>
      <c r="D159">
        <v>106</v>
      </c>
      <c r="E159" s="17" t="s">
        <v>9</v>
      </c>
      <c r="F159" s="18">
        <v>44987</v>
      </c>
      <c r="G159">
        <v>108</v>
      </c>
      <c r="H159">
        <v>4.3</v>
      </c>
      <c r="I159">
        <f>IF(MONTH(Call_Centre[[#This Row],[Date of Call]])&lt;=6, YEAR(Call_Centre[[#This Row],[Date of Call]]), YEAR(Call_Centre[[#This Row],[Date of Call]])+1)</f>
        <v>2023</v>
      </c>
      <c r="J159" t="str">
        <f>TEXT(Call_Centre[[#This Row],[Date of Call]],"DDDD")</f>
        <v>Thursday</v>
      </c>
      <c r="K159" t="str" cm="1">
        <f t="array" ref="K159">_xlfn.IFS(Call_Centre[[#This Row],[Duration]]&lt;=10,"Under 10 mins", Call_Centre[[#This Row],[Duration]]&lt;=30, "10 to 30 mins", Call_Centre[[#This Row],[Duration]]&lt;=60, "30 to 60 mins", Call_Centre[[#This Row],[Duration]]&lt;=120, "1 to 2 hours", TRUE, "More than 2 hours")</f>
        <v>1 to 2 hours</v>
      </c>
      <c r="L159">
        <f>ROUND(Call_Centre[[#This Row],[Satisfaction Rating]],0)</f>
        <v>4</v>
      </c>
    </row>
    <row r="160" spans="2:12">
      <c r="B160" t="s">
        <v>182</v>
      </c>
      <c r="C160" t="s">
        <v>12</v>
      </c>
      <c r="D160">
        <v>96</v>
      </c>
      <c r="E160" s="17" t="s">
        <v>9</v>
      </c>
      <c r="F160" s="18">
        <v>44987</v>
      </c>
      <c r="G160">
        <v>108</v>
      </c>
      <c r="H160">
        <v>5</v>
      </c>
      <c r="I160">
        <f>IF(MONTH(Call_Centre[[#This Row],[Date of Call]])&lt;=6, YEAR(Call_Centre[[#This Row],[Date of Call]]), YEAR(Call_Centre[[#This Row],[Date of Call]])+1)</f>
        <v>2023</v>
      </c>
      <c r="J160" t="str">
        <f>TEXT(Call_Centre[[#This Row],[Date of Call]],"DDDD")</f>
        <v>Thursday</v>
      </c>
      <c r="K160" t="str" cm="1">
        <f t="array" ref="K160">_xlfn.IFS(Call_Centre[[#This Row],[Duration]]&lt;=10,"Under 10 mins", Call_Centre[[#This Row],[Duration]]&lt;=30, "10 to 30 mins", Call_Centre[[#This Row],[Duration]]&lt;=60, "30 to 60 mins", Call_Centre[[#This Row],[Duration]]&lt;=120, "1 to 2 hours", TRUE, "More than 2 hours")</f>
        <v>1 to 2 hours</v>
      </c>
      <c r="L160">
        <f>ROUND(Call_Centre[[#This Row],[Satisfaction Rating]],0)</f>
        <v>5</v>
      </c>
    </row>
    <row r="161" spans="2:12">
      <c r="B161" t="s">
        <v>183</v>
      </c>
      <c r="C161" t="s">
        <v>21</v>
      </c>
      <c r="D161">
        <v>70</v>
      </c>
      <c r="E161" s="17" t="s">
        <v>9</v>
      </c>
      <c r="F161" s="18">
        <v>44987</v>
      </c>
      <c r="G161">
        <v>28</v>
      </c>
      <c r="H161">
        <v>4.8</v>
      </c>
      <c r="I161">
        <f>IF(MONTH(Call_Centre[[#This Row],[Date of Call]])&lt;=6, YEAR(Call_Centre[[#This Row],[Date of Call]]), YEAR(Call_Centre[[#This Row],[Date of Call]])+1)</f>
        <v>2023</v>
      </c>
      <c r="J161" t="str">
        <f>TEXT(Call_Centre[[#This Row],[Date of Call]],"DDDD")</f>
        <v>Thursday</v>
      </c>
      <c r="K161" t="str" cm="1">
        <f t="array" ref="K161">_xlfn.IFS(Call_Centre[[#This Row],[Duration]]&lt;=10,"Under 10 mins", Call_Centre[[#This Row],[Duration]]&lt;=30, "10 to 30 mins", Call_Centre[[#This Row],[Duration]]&lt;=60, "30 to 60 mins", Call_Centre[[#This Row],[Duration]]&lt;=120, "1 to 2 hours", TRUE, "More than 2 hours")</f>
        <v>1 to 2 hours</v>
      </c>
      <c r="L161">
        <f>ROUND(Call_Centre[[#This Row],[Satisfaction Rating]],0)</f>
        <v>5</v>
      </c>
    </row>
    <row r="162" spans="2:12">
      <c r="B162" t="s">
        <v>184</v>
      </c>
      <c r="C162" t="s">
        <v>22</v>
      </c>
      <c r="D162">
        <v>86</v>
      </c>
      <c r="E162" s="17" t="s">
        <v>10</v>
      </c>
      <c r="F162" s="18">
        <v>44988</v>
      </c>
      <c r="G162">
        <v>70</v>
      </c>
      <c r="H162">
        <v>4.9000000000000004</v>
      </c>
      <c r="I162">
        <f>IF(MONTH(Call_Centre[[#This Row],[Date of Call]])&lt;=6, YEAR(Call_Centre[[#This Row],[Date of Call]]), YEAR(Call_Centre[[#This Row],[Date of Call]])+1)</f>
        <v>2023</v>
      </c>
      <c r="J162" t="str">
        <f>TEXT(Call_Centre[[#This Row],[Date of Call]],"DDDD")</f>
        <v>Friday</v>
      </c>
      <c r="K162" t="str" cm="1">
        <f t="array" ref="K162">_xlfn.IFS(Call_Centre[[#This Row],[Duration]]&lt;=10,"Under 10 mins", Call_Centre[[#This Row],[Duration]]&lt;=30, "10 to 30 mins", Call_Centre[[#This Row],[Duration]]&lt;=60, "30 to 60 mins", Call_Centre[[#This Row],[Duration]]&lt;=120, "1 to 2 hours", TRUE, "More than 2 hours")</f>
        <v>1 to 2 hours</v>
      </c>
      <c r="L162">
        <f>ROUND(Call_Centre[[#This Row],[Satisfaction Rating]],0)</f>
        <v>5</v>
      </c>
    </row>
    <row r="163" spans="2:12">
      <c r="B163" t="s">
        <v>185</v>
      </c>
      <c r="C163" t="s">
        <v>23</v>
      </c>
      <c r="D163">
        <v>64</v>
      </c>
      <c r="E163" s="17" t="s">
        <v>10</v>
      </c>
      <c r="F163" s="18">
        <v>44988</v>
      </c>
      <c r="G163">
        <v>172</v>
      </c>
      <c r="H163">
        <v>4.0999999999999996</v>
      </c>
      <c r="I163">
        <f>IF(MONTH(Call_Centre[[#This Row],[Date of Call]])&lt;=6, YEAR(Call_Centre[[#This Row],[Date of Call]]), YEAR(Call_Centre[[#This Row],[Date of Call]])+1)</f>
        <v>2023</v>
      </c>
      <c r="J163" t="str">
        <f>TEXT(Call_Centre[[#This Row],[Date of Call]],"DDDD")</f>
        <v>Friday</v>
      </c>
      <c r="K163" t="str" cm="1">
        <f t="array" ref="K163">_xlfn.IFS(Call_Centre[[#This Row],[Duration]]&lt;=10,"Under 10 mins", Call_Centre[[#This Row],[Duration]]&lt;=30, "10 to 30 mins", Call_Centre[[#This Row],[Duration]]&lt;=60, "30 to 60 mins", Call_Centre[[#This Row],[Duration]]&lt;=120, "1 to 2 hours", TRUE, "More than 2 hours")</f>
        <v>1 to 2 hours</v>
      </c>
      <c r="L163">
        <f>ROUND(Call_Centre[[#This Row],[Satisfaction Rating]],0)</f>
        <v>4</v>
      </c>
    </row>
    <row r="164" spans="2:12">
      <c r="B164" t="s">
        <v>186</v>
      </c>
      <c r="C164" t="s">
        <v>12</v>
      </c>
      <c r="D164">
        <v>113</v>
      </c>
      <c r="E164" s="17" t="s">
        <v>11</v>
      </c>
      <c r="F164" s="18">
        <v>44988</v>
      </c>
      <c r="G164">
        <v>123</v>
      </c>
      <c r="H164">
        <v>4.4000000000000004</v>
      </c>
      <c r="I164">
        <f>IF(MONTH(Call_Centre[[#This Row],[Date of Call]])&lt;=6, YEAR(Call_Centre[[#This Row],[Date of Call]]), YEAR(Call_Centre[[#This Row],[Date of Call]])+1)</f>
        <v>2023</v>
      </c>
      <c r="J164" t="str">
        <f>TEXT(Call_Centre[[#This Row],[Date of Call]],"DDDD")</f>
        <v>Friday</v>
      </c>
      <c r="K164" t="str" cm="1">
        <f t="array" ref="K164">_xlfn.IFS(Call_Centre[[#This Row],[Duration]]&lt;=10,"Under 10 mins", Call_Centre[[#This Row],[Duration]]&lt;=30, "10 to 30 mins", Call_Centre[[#This Row],[Duration]]&lt;=60, "30 to 60 mins", Call_Centre[[#This Row],[Duration]]&lt;=120, "1 to 2 hours", TRUE, "More than 2 hours")</f>
        <v>1 to 2 hours</v>
      </c>
      <c r="L164">
        <f>ROUND(Call_Centre[[#This Row],[Satisfaction Rating]],0)</f>
        <v>4</v>
      </c>
    </row>
    <row r="165" spans="2:12">
      <c r="B165" t="s">
        <v>187</v>
      </c>
      <c r="C165" t="s">
        <v>12</v>
      </c>
      <c r="D165">
        <v>21</v>
      </c>
      <c r="E165" s="17" t="s">
        <v>9</v>
      </c>
      <c r="F165" s="18">
        <v>44988</v>
      </c>
      <c r="G165">
        <v>93</v>
      </c>
      <c r="H165">
        <v>3.4</v>
      </c>
      <c r="I165">
        <f>IF(MONTH(Call_Centre[[#This Row],[Date of Call]])&lt;=6, YEAR(Call_Centre[[#This Row],[Date of Call]]), YEAR(Call_Centre[[#This Row],[Date of Call]])+1)</f>
        <v>2023</v>
      </c>
      <c r="J165" t="str">
        <f>TEXT(Call_Centre[[#This Row],[Date of Call]],"DDDD")</f>
        <v>Friday</v>
      </c>
      <c r="K165" t="str" cm="1">
        <f t="array" ref="K165">_xlfn.IFS(Call_Centre[[#This Row],[Duration]]&lt;=10,"Under 10 mins", Call_Centre[[#This Row],[Duration]]&lt;=30, "10 to 30 mins", Call_Centre[[#This Row],[Duration]]&lt;=60, "30 to 60 mins", Call_Centre[[#This Row],[Duration]]&lt;=120, "1 to 2 hours", TRUE, "More than 2 hours")</f>
        <v>10 to 30 mins</v>
      </c>
      <c r="L165">
        <f>ROUND(Call_Centre[[#This Row],[Satisfaction Rating]],0)</f>
        <v>3</v>
      </c>
    </row>
    <row r="166" spans="2:12">
      <c r="B166" t="s">
        <v>188</v>
      </c>
      <c r="C166" t="s">
        <v>16</v>
      </c>
      <c r="D166">
        <v>107</v>
      </c>
      <c r="E166" s="17" t="s">
        <v>10</v>
      </c>
      <c r="F166" s="18">
        <v>44988</v>
      </c>
      <c r="G166">
        <v>66</v>
      </c>
      <c r="H166">
        <v>4</v>
      </c>
      <c r="I166">
        <f>IF(MONTH(Call_Centre[[#This Row],[Date of Call]])&lt;=6, YEAR(Call_Centre[[#This Row],[Date of Call]]), YEAR(Call_Centre[[#This Row],[Date of Call]])+1)</f>
        <v>2023</v>
      </c>
      <c r="J166" t="str">
        <f>TEXT(Call_Centre[[#This Row],[Date of Call]],"DDDD")</f>
        <v>Friday</v>
      </c>
      <c r="K166" t="str" cm="1">
        <f t="array" ref="K166">_xlfn.IFS(Call_Centre[[#This Row],[Duration]]&lt;=10,"Under 10 mins", Call_Centre[[#This Row],[Duration]]&lt;=30, "10 to 30 mins", Call_Centre[[#This Row],[Duration]]&lt;=60, "30 to 60 mins", Call_Centre[[#This Row],[Duration]]&lt;=120, "1 to 2 hours", TRUE, "More than 2 hours")</f>
        <v>1 to 2 hours</v>
      </c>
      <c r="L166">
        <f>ROUND(Call_Centre[[#This Row],[Satisfaction Rating]],0)</f>
        <v>4</v>
      </c>
    </row>
    <row r="167" spans="2:12">
      <c r="B167" t="s">
        <v>189</v>
      </c>
      <c r="C167" t="s">
        <v>16</v>
      </c>
      <c r="D167">
        <v>131</v>
      </c>
      <c r="E167" s="17" t="s">
        <v>9</v>
      </c>
      <c r="F167" s="18">
        <v>44988</v>
      </c>
      <c r="G167">
        <v>39</v>
      </c>
      <c r="H167">
        <v>2.4</v>
      </c>
      <c r="I167">
        <f>IF(MONTH(Call_Centre[[#This Row],[Date of Call]])&lt;=6, YEAR(Call_Centre[[#This Row],[Date of Call]]), YEAR(Call_Centre[[#This Row],[Date of Call]])+1)</f>
        <v>2023</v>
      </c>
      <c r="J167" t="str">
        <f>TEXT(Call_Centre[[#This Row],[Date of Call]],"DDDD")</f>
        <v>Friday</v>
      </c>
      <c r="K167" t="str" cm="1">
        <f t="array" ref="K167">_xlfn.IFS(Call_Centre[[#This Row],[Duration]]&lt;=10,"Under 10 mins", Call_Centre[[#This Row],[Duration]]&lt;=30, "10 to 30 mins", Call_Centre[[#This Row],[Duration]]&lt;=60, "30 to 60 mins", Call_Centre[[#This Row],[Duration]]&lt;=120, "1 to 2 hours", TRUE, "More than 2 hours")</f>
        <v>More than 2 hours</v>
      </c>
      <c r="L167">
        <f>ROUND(Call_Centre[[#This Row],[Satisfaction Rating]],0)</f>
        <v>2</v>
      </c>
    </row>
    <row r="168" spans="2:12">
      <c r="B168" t="s">
        <v>190</v>
      </c>
      <c r="C168" t="s">
        <v>20</v>
      </c>
      <c r="D168">
        <v>11</v>
      </c>
      <c r="E168" s="17" t="s">
        <v>6</v>
      </c>
      <c r="F168" s="18">
        <v>44988</v>
      </c>
      <c r="G168">
        <v>25</v>
      </c>
      <c r="H168">
        <v>2.1</v>
      </c>
      <c r="I168">
        <f>IF(MONTH(Call_Centre[[#This Row],[Date of Call]])&lt;=6, YEAR(Call_Centre[[#This Row],[Date of Call]]), YEAR(Call_Centre[[#This Row],[Date of Call]])+1)</f>
        <v>2023</v>
      </c>
      <c r="J168" t="str">
        <f>TEXT(Call_Centre[[#This Row],[Date of Call]],"DDDD")</f>
        <v>Friday</v>
      </c>
      <c r="K168" t="str" cm="1">
        <f t="array" ref="K168">_xlfn.IFS(Call_Centre[[#This Row],[Duration]]&lt;=10,"Under 10 mins", Call_Centre[[#This Row],[Duration]]&lt;=30, "10 to 30 mins", Call_Centre[[#This Row],[Duration]]&lt;=60, "30 to 60 mins", Call_Centre[[#This Row],[Duration]]&lt;=120, "1 to 2 hours", TRUE, "More than 2 hours")</f>
        <v>10 to 30 mins</v>
      </c>
      <c r="L168">
        <f>ROUND(Call_Centre[[#This Row],[Satisfaction Rating]],0)</f>
        <v>2</v>
      </c>
    </row>
    <row r="169" spans="2:12">
      <c r="B169" t="s">
        <v>191</v>
      </c>
      <c r="C169" t="s">
        <v>17</v>
      </c>
      <c r="D169">
        <v>86</v>
      </c>
      <c r="E169" s="17" t="s">
        <v>11</v>
      </c>
      <c r="F169" s="18">
        <v>44988</v>
      </c>
      <c r="G169">
        <v>68</v>
      </c>
      <c r="H169">
        <v>3</v>
      </c>
      <c r="I169">
        <f>IF(MONTH(Call_Centre[[#This Row],[Date of Call]])&lt;=6, YEAR(Call_Centre[[#This Row],[Date of Call]]), YEAR(Call_Centre[[#This Row],[Date of Call]])+1)</f>
        <v>2023</v>
      </c>
      <c r="J169" t="str">
        <f>TEXT(Call_Centre[[#This Row],[Date of Call]],"DDDD")</f>
        <v>Friday</v>
      </c>
      <c r="K169" t="str" cm="1">
        <f t="array" ref="K169">_xlfn.IFS(Call_Centre[[#This Row],[Duration]]&lt;=10,"Under 10 mins", Call_Centre[[#This Row],[Duration]]&lt;=30, "10 to 30 mins", Call_Centre[[#This Row],[Duration]]&lt;=60, "30 to 60 mins", Call_Centre[[#This Row],[Duration]]&lt;=120, "1 to 2 hours", TRUE, "More than 2 hours")</f>
        <v>1 to 2 hours</v>
      </c>
      <c r="L169">
        <f>ROUND(Call_Centre[[#This Row],[Satisfaction Rating]],0)</f>
        <v>3</v>
      </c>
    </row>
    <row r="170" spans="2:12">
      <c r="B170" t="s">
        <v>192</v>
      </c>
      <c r="C170" t="s">
        <v>23</v>
      </c>
      <c r="D170">
        <v>28</v>
      </c>
      <c r="E170" s="17" t="s">
        <v>6</v>
      </c>
      <c r="F170" s="18">
        <v>44988</v>
      </c>
      <c r="G170">
        <v>84</v>
      </c>
      <c r="H170">
        <v>3.2</v>
      </c>
      <c r="I170">
        <f>IF(MONTH(Call_Centre[[#This Row],[Date of Call]])&lt;=6, YEAR(Call_Centre[[#This Row],[Date of Call]]), YEAR(Call_Centre[[#This Row],[Date of Call]])+1)</f>
        <v>2023</v>
      </c>
      <c r="J170" t="str">
        <f>TEXT(Call_Centre[[#This Row],[Date of Call]],"DDDD")</f>
        <v>Friday</v>
      </c>
      <c r="K170" t="str" cm="1">
        <f t="array" ref="K170">_xlfn.IFS(Call_Centre[[#This Row],[Duration]]&lt;=10,"Under 10 mins", Call_Centre[[#This Row],[Duration]]&lt;=30, "10 to 30 mins", Call_Centre[[#This Row],[Duration]]&lt;=60, "30 to 60 mins", Call_Centre[[#This Row],[Duration]]&lt;=120, "1 to 2 hours", TRUE, "More than 2 hours")</f>
        <v>10 to 30 mins</v>
      </c>
      <c r="L170">
        <f>ROUND(Call_Centre[[#This Row],[Satisfaction Rating]],0)</f>
        <v>3</v>
      </c>
    </row>
    <row r="171" spans="2:12">
      <c r="B171" t="s">
        <v>193</v>
      </c>
      <c r="C171" t="s">
        <v>8</v>
      </c>
      <c r="D171">
        <v>139</v>
      </c>
      <c r="E171" s="17" t="s">
        <v>9</v>
      </c>
      <c r="F171" s="18">
        <v>44989</v>
      </c>
      <c r="G171">
        <v>88</v>
      </c>
      <c r="H171">
        <v>3.4</v>
      </c>
      <c r="I171">
        <f>IF(MONTH(Call_Centre[[#This Row],[Date of Call]])&lt;=6, YEAR(Call_Centre[[#This Row],[Date of Call]]), YEAR(Call_Centre[[#This Row],[Date of Call]])+1)</f>
        <v>2023</v>
      </c>
      <c r="J171" t="str">
        <f>TEXT(Call_Centre[[#This Row],[Date of Call]],"DDDD")</f>
        <v>Saturday</v>
      </c>
      <c r="K171" t="str" cm="1">
        <f t="array" ref="K171">_xlfn.IFS(Call_Centre[[#This Row],[Duration]]&lt;=10,"Under 10 mins", Call_Centre[[#This Row],[Duration]]&lt;=30, "10 to 30 mins", Call_Centre[[#This Row],[Duration]]&lt;=60, "30 to 60 mins", Call_Centre[[#This Row],[Duration]]&lt;=120, "1 to 2 hours", TRUE, "More than 2 hours")</f>
        <v>More than 2 hours</v>
      </c>
      <c r="L171">
        <f>ROUND(Call_Centre[[#This Row],[Satisfaction Rating]],0)</f>
        <v>3</v>
      </c>
    </row>
    <row r="172" spans="2:12">
      <c r="B172" t="s">
        <v>194</v>
      </c>
      <c r="C172" t="s">
        <v>7</v>
      </c>
      <c r="D172">
        <v>82</v>
      </c>
      <c r="E172" s="17" t="s">
        <v>11</v>
      </c>
      <c r="F172" s="18">
        <v>44989</v>
      </c>
      <c r="G172">
        <v>93</v>
      </c>
      <c r="H172">
        <v>2.7</v>
      </c>
      <c r="I172">
        <f>IF(MONTH(Call_Centre[[#This Row],[Date of Call]])&lt;=6, YEAR(Call_Centre[[#This Row],[Date of Call]]), YEAR(Call_Centre[[#This Row],[Date of Call]])+1)</f>
        <v>2023</v>
      </c>
      <c r="J172" t="str">
        <f>TEXT(Call_Centre[[#This Row],[Date of Call]],"DDDD")</f>
        <v>Saturday</v>
      </c>
      <c r="K172" t="str" cm="1">
        <f t="array" ref="K172">_xlfn.IFS(Call_Centre[[#This Row],[Duration]]&lt;=10,"Under 10 mins", Call_Centre[[#This Row],[Duration]]&lt;=30, "10 to 30 mins", Call_Centre[[#This Row],[Duration]]&lt;=60, "30 to 60 mins", Call_Centre[[#This Row],[Duration]]&lt;=120, "1 to 2 hours", TRUE, "More than 2 hours")</f>
        <v>1 to 2 hours</v>
      </c>
      <c r="L172">
        <f>ROUND(Call_Centre[[#This Row],[Satisfaction Rating]],0)</f>
        <v>3</v>
      </c>
    </row>
    <row r="173" spans="2:12">
      <c r="B173" t="s">
        <v>195</v>
      </c>
      <c r="C173" t="s">
        <v>12</v>
      </c>
      <c r="D173">
        <v>101</v>
      </c>
      <c r="E173" s="17" t="s">
        <v>6</v>
      </c>
      <c r="F173" s="18">
        <v>44989</v>
      </c>
      <c r="G173">
        <v>128</v>
      </c>
      <c r="H173">
        <v>5</v>
      </c>
      <c r="I173">
        <f>IF(MONTH(Call_Centre[[#This Row],[Date of Call]])&lt;=6, YEAR(Call_Centre[[#This Row],[Date of Call]]), YEAR(Call_Centre[[#This Row],[Date of Call]])+1)</f>
        <v>2023</v>
      </c>
      <c r="J173" t="str">
        <f>TEXT(Call_Centre[[#This Row],[Date of Call]],"DDDD")</f>
        <v>Saturday</v>
      </c>
      <c r="K173" t="str" cm="1">
        <f t="array" ref="K173">_xlfn.IFS(Call_Centre[[#This Row],[Duration]]&lt;=10,"Under 10 mins", Call_Centre[[#This Row],[Duration]]&lt;=30, "10 to 30 mins", Call_Centre[[#This Row],[Duration]]&lt;=60, "30 to 60 mins", Call_Centre[[#This Row],[Duration]]&lt;=120, "1 to 2 hours", TRUE, "More than 2 hours")</f>
        <v>1 to 2 hours</v>
      </c>
      <c r="L173">
        <f>ROUND(Call_Centre[[#This Row],[Satisfaction Rating]],0)</f>
        <v>5</v>
      </c>
    </row>
    <row r="174" spans="2:12">
      <c r="B174" t="s">
        <v>196</v>
      </c>
      <c r="C174" t="s">
        <v>23</v>
      </c>
      <c r="D174">
        <v>75</v>
      </c>
      <c r="E174" s="17" t="s">
        <v>13</v>
      </c>
      <c r="F174" s="18">
        <v>44989</v>
      </c>
      <c r="G174">
        <v>40</v>
      </c>
      <c r="H174">
        <v>3.4</v>
      </c>
      <c r="I174">
        <f>IF(MONTH(Call_Centre[[#This Row],[Date of Call]])&lt;=6, YEAR(Call_Centre[[#This Row],[Date of Call]]), YEAR(Call_Centre[[#This Row],[Date of Call]])+1)</f>
        <v>2023</v>
      </c>
      <c r="J174" t="str">
        <f>TEXT(Call_Centre[[#This Row],[Date of Call]],"DDDD")</f>
        <v>Saturday</v>
      </c>
      <c r="K174" t="str" cm="1">
        <f t="array" ref="K174">_xlfn.IFS(Call_Centre[[#This Row],[Duration]]&lt;=10,"Under 10 mins", Call_Centre[[#This Row],[Duration]]&lt;=30, "10 to 30 mins", Call_Centre[[#This Row],[Duration]]&lt;=60, "30 to 60 mins", Call_Centre[[#This Row],[Duration]]&lt;=120, "1 to 2 hours", TRUE, "More than 2 hours")</f>
        <v>1 to 2 hours</v>
      </c>
      <c r="L174">
        <f>ROUND(Call_Centre[[#This Row],[Satisfaction Rating]],0)</f>
        <v>3</v>
      </c>
    </row>
    <row r="175" spans="2:12">
      <c r="B175" t="s">
        <v>197</v>
      </c>
      <c r="C175" t="s">
        <v>18</v>
      </c>
      <c r="D175">
        <v>40</v>
      </c>
      <c r="E175" s="17" t="s">
        <v>6</v>
      </c>
      <c r="F175" s="18">
        <v>44990</v>
      </c>
      <c r="G175">
        <v>92</v>
      </c>
      <c r="H175">
        <v>4.7</v>
      </c>
      <c r="I175">
        <f>IF(MONTH(Call_Centre[[#This Row],[Date of Call]])&lt;=6, YEAR(Call_Centre[[#This Row],[Date of Call]]), YEAR(Call_Centre[[#This Row],[Date of Call]])+1)</f>
        <v>2023</v>
      </c>
      <c r="J175" t="str">
        <f>TEXT(Call_Centre[[#This Row],[Date of Call]],"DDDD")</f>
        <v>Sunday</v>
      </c>
      <c r="K175" t="str" cm="1">
        <f t="array" ref="K175">_xlfn.IFS(Call_Centre[[#This Row],[Duration]]&lt;=10,"Under 10 mins", Call_Centre[[#This Row],[Duration]]&lt;=30, "10 to 30 mins", Call_Centre[[#This Row],[Duration]]&lt;=60, "30 to 60 mins", Call_Centre[[#This Row],[Duration]]&lt;=120, "1 to 2 hours", TRUE, "More than 2 hours")</f>
        <v>30 to 60 mins</v>
      </c>
      <c r="L175">
        <f>ROUND(Call_Centre[[#This Row],[Satisfaction Rating]],0)</f>
        <v>5</v>
      </c>
    </row>
    <row r="176" spans="2:12">
      <c r="B176" t="s">
        <v>198</v>
      </c>
      <c r="C176" t="s">
        <v>24</v>
      </c>
      <c r="D176">
        <v>86</v>
      </c>
      <c r="E176" s="17" t="s">
        <v>9</v>
      </c>
      <c r="F176" s="18">
        <v>44990</v>
      </c>
      <c r="G176">
        <v>27</v>
      </c>
      <c r="H176">
        <v>4.5</v>
      </c>
      <c r="I176">
        <f>IF(MONTH(Call_Centre[[#This Row],[Date of Call]])&lt;=6, YEAR(Call_Centre[[#This Row],[Date of Call]]), YEAR(Call_Centre[[#This Row],[Date of Call]])+1)</f>
        <v>2023</v>
      </c>
      <c r="J176" t="str">
        <f>TEXT(Call_Centre[[#This Row],[Date of Call]],"DDDD")</f>
        <v>Sunday</v>
      </c>
      <c r="K176" t="str" cm="1">
        <f t="array" ref="K176">_xlfn.IFS(Call_Centre[[#This Row],[Duration]]&lt;=10,"Under 10 mins", Call_Centre[[#This Row],[Duration]]&lt;=30, "10 to 30 mins", Call_Centre[[#This Row],[Duration]]&lt;=60, "30 to 60 mins", Call_Centre[[#This Row],[Duration]]&lt;=120, "1 to 2 hours", TRUE, "More than 2 hours")</f>
        <v>1 to 2 hours</v>
      </c>
      <c r="L176">
        <f>ROUND(Call_Centre[[#This Row],[Satisfaction Rating]],0)</f>
        <v>5</v>
      </c>
    </row>
    <row r="177" spans="2:12">
      <c r="B177" t="s">
        <v>199</v>
      </c>
      <c r="C177" t="s">
        <v>15</v>
      </c>
      <c r="D177">
        <v>131</v>
      </c>
      <c r="E177" s="17" t="s">
        <v>10</v>
      </c>
      <c r="F177" s="18">
        <v>44990</v>
      </c>
      <c r="G177">
        <v>140</v>
      </c>
      <c r="H177">
        <v>4.0999999999999996</v>
      </c>
      <c r="I177">
        <f>IF(MONTH(Call_Centre[[#This Row],[Date of Call]])&lt;=6, YEAR(Call_Centre[[#This Row],[Date of Call]]), YEAR(Call_Centre[[#This Row],[Date of Call]])+1)</f>
        <v>2023</v>
      </c>
      <c r="J177" t="str">
        <f>TEXT(Call_Centre[[#This Row],[Date of Call]],"DDDD")</f>
        <v>Sunday</v>
      </c>
      <c r="K177" t="str" cm="1">
        <f t="array" ref="K177">_xlfn.IFS(Call_Centre[[#This Row],[Duration]]&lt;=10,"Under 10 mins", Call_Centre[[#This Row],[Duration]]&lt;=30, "10 to 30 mins", Call_Centre[[#This Row],[Duration]]&lt;=60, "30 to 60 mins", Call_Centre[[#This Row],[Duration]]&lt;=120, "1 to 2 hours", TRUE, "More than 2 hours")</f>
        <v>More than 2 hours</v>
      </c>
      <c r="L177">
        <f>ROUND(Call_Centre[[#This Row],[Satisfaction Rating]],0)</f>
        <v>4</v>
      </c>
    </row>
    <row r="178" spans="2:12">
      <c r="B178" t="s">
        <v>200</v>
      </c>
      <c r="C178" t="s">
        <v>16</v>
      </c>
      <c r="D178">
        <v>67</v>
      </c>
      <c r="E178" s="17" t="s">
        <v>11</v>
      </c>
      <c r="F178" s="18">
        <v>44990</v>
      </c>
      <c r="G178">
        <v>40</v>
      </c>
      <c r="H178">
        <v>5</v>
      </c>
      <c r="I178">
        <f>IF(MONTH(Call_Centre[[#This Row],[Date of Call]])&lt;=6, YEAR(Call_Centre[[#This Row],[Date of Call]]), YEAR(Call_Centre[[#This Row],[Date of Call]])+1)</f>
        <v>2023</v>
      </c>
      <c r="J178" t="str">
        <f>TEXT(Call_Centre[[#This Row],[Date of Call]],"DDDD")</f>
        <v>Sunday</v>
      </c>
      <c r="K178" t="str" cm="1">
        <f t="array" ref="K178">_xlfn.IFS(Call_Centre[[#This Row],[Duration]]&lt;=10,"Under 10 mins", Call_Centre[[#This Row],[Duration]]&lt;=30, "10 to 30 mins", Call_Centre[[#This Row],[Duration]]&lt;=60, "30 to 60 mins", Call_Centre[[#This Row],[Duration]]&lt;=120, "1 to 2 hours", TRUE, "More than 2 hours")</f>
        <v>1 to 2 hours</v>
      </c>
      <c r="L178">
        <f>ROUND(Call_Centre[[#This Row],[Satisfaction Rating]],0)</f>
        <v>5</v>
      </c>
    </row>
    <row r="179" spans="2:12">
      <c r="B179" t="s">
        <v>201</v>
      </c>
      <c r="C179" t="s">
        <v>5</v>
      </c>
      <c r="D179">
        <v>71</v>
      </c>
      <c r="E179" s="17" t="s">
        <v>6</v>
      </c>
      <c r="F179" s="18">
        <v>44990</v>
      </c>
      <c r="G179">
        <v>102</v>
      </c>
      <c r="H179">
        <v>4.7</v>
      </c>
      <c r="I179">
        <f>IF(MONTH(Call_Centre[[#This Row],[Date of Call]])&lt;=6, YEAR(Call_Centre[[#This Row],[Date of Call]]), YEAR(Call_Centre[[#This Row],[Date of Call]])+1)</f>
        <v>2023</v>
      </c>
      <c r="J179" t="str">
        <f>TEXT(Call_Centre[[#This Row],[Date of Call]],"DDDD")</f>
        <v>Sunday</v>
      </c>
      <c r="K179" t="str" cm="1">
        <f t="array" ref="K179">_xlfn.IFS(Call_Centre[[#This Row],[Duration]]&lt;=10,"Under 10 mins", Call_Centre[[#This Row],[Duration]]&lt;=30, "10 to 30 mins", Call_Centre[[#This Row],[Duration]]&lt;=60, "30 to 60 mins", Call_Centre[[#This Row],[Duration]]&lt;=120, "1 to 2 hours", TRUE, "More than 2 hours")</f>
        <v>1 to 2 hours</v>
      </c>
      <c r="L179">
        <f>ROUND(Call_Centre[[#This Row],[Satisfaction Rating]],0)</f>
        <v>5</v>
      </c>
    </row>
    <row r="180" spans="2:12">
      <c r="B180" t="s">
        <v>202</v>
      </c>
      <c r="C180" t="s">
        <v>15</v>
      </c>
      <c r="D180">
        <v>113</v>
      </c>
      <c r="E180" s="17" t="s">
        <v>10</v>
      </c>
      <c r="F180" s="18">
        <v>44990</v>
      </c>
      <c r="G180">
        <v>42</v>
      </c>
      <c r="H180">
        <v>4.2</v>
      </c>
      <c r="I180">
        <f>IF(MONTH(Call_Centre[[#This Row],[Date of Call]])&lt;=6, YEAR(Call_Centre[[#This Row],[Date of Call]]), YEAR(Call_Centre[[#This Row],[Date of Call]])+1)</f>
        <v>2023</v>
      </c>
      <c r="J180" t="str">
        <f>TEXT(Call_Centre[[#This Row],[Date of Call]],"DDDD")</f>
        <v>Sunday</v>
      </c>
      <c r="K180" t="str" cm="1">
        <f t="array" ref="K180">_xlfn.IFS(Call_Centre[[#This Row],[Duration]]&lt;=10,"Under 10 mins", Call_Centre[[#This Row],[Duration]]&lt;=30, "10 to 30 mins", Call_Centre[[#This Row],[Duration]]&lt;=60, "30 to 60 mins", Call_Centre[[#This Row],[Duration]]&lt;=120, "1 to 2 hours", TRUE, "More than 2 hours")</f>
        <v>1 to 2 hours</v>
      </c>
      <c r="L180">
        <f>ROUND(Call_Centre[[#This Row],[Satisfaction Rating]],0)</f>
        <v>4</v>
      </c>
    </row>
    <row r="181" spans="2:12">
      <c r="B181" t="s">
        <v>203</v>
      </c>
      <c r="C181" t="s">
        <v>7</v>
      </c>
      <c r="D181">
        <v>53</v>
      </c>
      <c r="E181" s="17" t="s">
        <v>9</v>
      </c>
      <c r="F181" s="18">
        <v>44991</v>
      </c>
      <c r="G181">
        <v>210</v>
      </c>
      <c r="H181">
        <v>3.9</v>
      </c>
      <c r="I181">
        <f>IF(MONTH(Call_Centre[[#This Row],[Date of Call]])&lt;=6, YEAR(Call_Centre[[#This Row],[Date of Call]]), YEAR(Call_Centre[[#This Row],[Date of Call]])+1)</f>
        <v>2023</v>
      </c>
      <c r="J181" t="str">
        <f>TEXT(Call_Centre[[#This Row],[Date of Call]],"DDDD")</f>
        <v>Monday</v>
      </c>
      <c r="K181" t="str" cm="1">
        <f t="array" ref="K181">_xlfn.IFS(Call_Centre[[#This Row],[Duration]]&lt;=10,"Under 10 mins", Call_Centre[[#This Row],[Duration]]&lt;=30, "10 to 30 mins", Call_Centre[[#This Row],[Duration]]&lt;=60, "30 to 60 mins", Call_Centre[[#This Row],[Duration]]&lt;=120, "1 to 2 hours", TRUE, "More than 2 hours")</f>
        <v>30 to 60 mins</v>
      </c>
      <c r="L181">
        <f>ROUND(Call_Centre[[#This Row],[Satisfaction Rating]],0)</f>
        <v>4</v>
      </c>
    </row>
    <row r="182" spans="2:12">
      <c r="B182" t="s">
        <v>204</v>
      </c>
      <c r="C182" t="s">
        <v>15</v>
      </c>
      <c r="D182">
        <v>153</v>
      </c>
      <c r="E182" s="17" t="s">
        <v>11</v>
      </c>
      <c r="F182" s="18">
        <v>44991</v>
      </c>
      <c r="G182">
        <v>34</v>
      </c>
      <c r="H182">
        <v>3</v>
      </c>
      <c r="I182">
        <f>IF(MONTH(Call_Centre[[#This Row],[Date of Call]])&lt;=6, YEAR(Call_Centre[[#This Row],[Date of Call]]), YEAR(Call_Centre[[#This Row],[Date of Call]])+1)</f>
        <v>2023</v>
      </c>
      <c r="J182" t="str">
        <f>TEXT(Call_Centre[[#This Row],[Date of Call]],"DDDD")</f>
        <v>Monday</v>
      </c>
      <c r="K182" t="str" cm="1">
        <f t="array" ref="K182">_xlfn.IFS(Call_Centre[[#This Row],[Duration]]&lt;=10,"Under 10 mins", Call_Centre[[#This Row],[Duration]]&lt;=30, "10 to 30 mins", Call_Centre[[#This Row],[Duration]]&lt;=60, "30 to 60 mins", Call_Centre[[#This Row],[Duration]]&lt;=120, "1 to 2 hours", TRUE, "More than 2 hours")</f>
        <v>More than 2 hours</v>
      </c>
      <c r="L182">
        <f>ROUND(Call_Centre[[#This Row],[Satisfaction Rating]],0)</f>
        <v>3</v>
      </c>
    </row>
    <row r="183" spans="2:12">
      <c r="B183" t="s">
        <v>205</v>
      </c>
      <c r="C183" t="s">
        <v>16</v>
      </c>
      <c r="D183">
        <v>73</v>
      </c>
      <c r="E183" s="17" t="s">
        <v>13</v>
      </c>
      <c r="F183" s="18">
        <v>44991</v>
      </c>
      <c r="G183">
        <v>215</v>
      </c>
      <c r="H183">
        <v>3.6</v>
      </c>
      <c r="I183">
        <f>IF(MONTH(Call_Centre[[#This Row],[Date of Call]])&lt;=6, YEAR(Call_Centre[[#This Row],[Date of Call]]), YEAR(Call_Centre[[#This Row],[Date of Call]])+1)</f>
        <v>2023</v>
      </c>
      <c r="J183" t="str">
        <f>TEXT(Call_Centre[[#This Row],[Date of Call]],"DDDD")</f>
        <v>Monday</v>
      </c>
      <c r="K183" t="str" cm="1">
        <f t="array" ref="K183">_xlfn.IFS(Call_Centre[[#This Row],[Duration]]&lt;=10,"Under 10 mins", Call_Centre[[#This Row],[Duration]]&lt;=30, "10 to 30 mins", Call_Centre[[#This Row],[Duration]]&lt;=60, "30 to 60 mins", Call_Centre[[#This Row],[Duration]]&lt;=120, "1 to 2 hours", TRUE, "More than 2 hours")</f>
        <v>1 to 2 hours</v>
      </c>
      <c r="L183">
        <f>ROUND(Call_Centre[[#This Row],[Satisfaction Rating]],0)</f>
        <v>4</v>
      </c>
    </row>
    <row r="184" spans="2:12">
      <c r="B184" t="s">
        <v>206</v>
      </c>
      <c r="C184" t="s">
        <v>22</v>
      </c>
      <c r="D184">
        <v>62</v>
      </c>
      <c r="E184" s="17" t="s">
        <v>13</v>
      </c>
      <c r="F184" s="18">
        <v>44991</v>
      </c>
      <c r="G184">
        <v>32</v>
      </c>
      <c r="H184">
        <v>0.7</v>
      </c>
      <c r="I184">
        <f>IF(MONTH(Call_Centre[[#This Row],[Date of Call]])&lt;=6, YEAR(Call_Centre[[#This Row],[Date of Call]]), YEAR(Call_Centre[[#This Row],[Date of Call]])+1)</f>
        <v>2023</v>
      </c>
      <c r="J184" t="str">
        <f>TEXT(Call_Centre[[#This Row],[Date of Call]],"DDDD")</f>
        <v>Monday</v>
      </c>
      <c r="K184" t="str" cm="1">
        <f t="array" ref="K184">_xlfn.IFS(Call_Centre[[#This Row],[Duration]]&lt;=10,"Under 10 mins", Call_Centre[[#This Row],[Duration]]&lt;=30, "10 to 30 mins", Call_Centre[[#This Row],[Duration]]&lt;=60, "30 to 60 mins", Call_Centre[[#This Row],[Duration]]&lt;=120, "1 to 2 hours", TRUE, "More than 2 hours")</f>
        <v>1 to 2 hours</v>
      </c>
      <c r="L184">
        <f>ROUND(Call_Centre[[#This Row],[Satisfaction Rating]],0)</f>
        <v>1</v>
      </c>
    </row>
    <row r="185" spans="2:12">
      <c r="B185" t="s">
        <v>207</v>
      </c>
      <c r="C185" t="s">
        <v>8</v>
      </c>
      <c r="D185">
        <v>115</v>
      </c>
      <c r="E185" s="17" t="s">
        <v>9</v>
      </c>
      <c r="F185" s="18">
        <v>44992</v>
      </c>
      <c r="G185">
        <v>48</v>
      </c>
      <c r="H185">
        <v>4.7</v>
      </c>
      <c r="I185">
        <f>IF(MONTH(Call_Centre[[#This Row],[Date of Call]])&lt;=6, YEAR(Call_Centre[[#This Row],[Date of Call]]), YEAR(Call_Centre[[#This Row],[Date of Call]])+1)</f>
        <v>2023</v>
      </c>
      <c r="J185" t="str">
        <f>TEXT(Call_Centre[[#This Row],[Date of Call]],"DDDD")</f>
        <v>Tuesday</v>
      </c>
      <c r="K185" t="str" cm="1">
        <f t="array" ref="K185">_xlfn.IFS(Call_Centre[[#This Row],[Duration]]&lt;=10,"Under 10 mins", Call_Centre[[#This Row],[Duration]]&lt;=30, "10 to 30 mins", Call_Centre[[#This Row],[Duration]]&lt;=60, "30 to 60 mins", Call_Centre[[#This Row],[Duration]]&lt;=120, "1 to 2 hours", TRUE, "More than 2 hours")</f>
        <v>1 to 2 hours</v>
      </c>
      <c r="L185">
        <f>ROUND(Call_Centre[[#This Row],[Satisfaction Rating]],0)</f>
        <v>5</v>
      </c>
    </row>
    <row r="186" spans="2:12">
      <c r="B186" t="s">
        <v>208</v>
      </c>
      <c r="C186" t="s">
        <v>15</v>
      </c>
      <c r="D186">
        <v>69</v>
      </c>
      <c r="E186" s="17" t="s">
        <v>9</v>
      </c>
      <c r="F186" s="18">
        <v>44992</v>
      </c>
      <c r="G186">
        <v>132</v>
      </c>
      <c r="H186">
        <v>4.5</v>
      </c>
      <c r="I186">
        <f>IF(MONTH(Call_Centre[[#This Row],[Date of Call]])&lt;=6, YEAR(Call_Centre[[#This Row],[Date of Call]]), YEAR(Call_Centre[[#This Row],[Date of Call]])+1)</f>
        <v>2023</v>
      </c>
      <c r="J186" t="str">
        <f>TEXT(Call_Centre[[#This Row],[Date of Call]],"DDDD")</f>
        <v>Tuesday</v>
      </c>
      <c r="K186" t="str" cm="1">
        <f t="array" ref="K186">_xlfn.IFS(Call_Centre[[#This Row],[Duration]]&lt;=10,"Under 10 mins", Call_Centre[[#This Row],[Duration]]&lt;=30, "10 to 30 mins", Call_Centre[[#This Row],[Duration]]&lt;=60, "30 to 60 mins", Call_Centre[[#This Row],[Duration]]&lt;=120, "1 to 2 hours", TRUE, "More than 2 hours")</f>
        <v>1 to 2 hours</v>
      </c>
      <c r="L186">
        <f>ROUND(Call_Centre[[#This Row],[Satisfaction Rating]],0)</f>
        <v>5</v>
      </c>
    </row>
    <row r="187" spans="2:12">
      <c r="B187" t="s">
        <v>209</v>
      </c>
      <c r="C187" t="s">
        <v>24</v>
      </c>
      <c r="D187">
        <v>103</v>
      </c>
      <c r="E187" s="17" t="s">
        <v>10</v>
      </c>
      <c r="F187" s="18">
        <v>44992</v>
      </c>
      <c r="G187">
        <v>172</v>
      </c>
      <c r="H187">
        <v>4.3</v>
      </c>
      <c r="I187">
        <f>IF(MONTH(Call_Centre[[#This Row],[Date of Call]])&lt;=6, YEAR(Call_Centre[[#This Row],[Date of Call]]), YEAR(Call_Centre[[#This Row],[Date of Call]])+1)</f>
        <v>2023</v>
      </c>
      <c r="J187" t="str">
        <f>TEXT(Call_Centre[[#This Row],[Date of Call]],"DDDD")</f>
        <v>Tuesday</v>
      </c>
      <c r="K187" t="str" cm="1">
        <f t="array" ref="K187">_xlfn.IFS(Call_Centre[[#This Row],[Duration]]&lt;=10,"Under 10 mins", Call_Centre[[#This Row],[Duration]]&lt;=30, "10 to 30 mins", Call_Centre[[#This Row],[Duration]]&lt;=60, "30 to 60 mins", Call_Centre[[#This Row],[Duration]]&lt;=120, "1 to 2 hours", TRUE, "More than 2 hours")</f>
        <v>1 to 2 hours</v>
      </c>
      <c r="L187">
        <f>ROUND(Call_Centre[[#This Row],[Satisfaction Rating]],0)</f>
        <v>4</v>
      </c>
    </row>
    <row r="188" spans="2:12">
      <c r="B188" t="s">
        <v>210</v>
      </c>
      <c r="C188" t="s">
        <v>24</v>
      </c>
      <c r="D188">
        <v>75</v>
      </c>
      <c r="E188" s="17" t="s">
        <v>10</v>
      </c>
      <c r="F188" s="18">
        <v>44992</v>
      </c>
      <c r="G188">
        <v>111</v>
      </c>
      <c r="H188">
        <v>3.4</v>
      </c>
      <c r="I188">
        <f>IF(MONTH(Call_Centre[[#This Row],[Date of Call]])&lt;=6, YEAR(Call_Centre[[#This Row],[Date of Call]]), YEAR(Call_Centre[[#This Row],[Date of Call]])+1)</f>
        <v>2023</v>
      </c>
      <c r="J188" t="str">
        <f>TEXT(Call_Centre[[#This Row],[Date of Call]],"DDDD")</f>
        <v>Tuesday</v>
      </c>
      <c r="K188" t="str" cm="1">
        <f t="array" ref="K188">_xlfn.IFS(Call_Centre[[#This Row],[Duration]]&lt;=10,"Under 10 mins", Call_Centre[[#This Row],[Duration]]&lt;=30, "10 to 30 mins", Call_Centre[[#This Row],[Duration]]&lt;=60, "30 to 60 mins", Call_Centre[[#This Row],[Duration]]&lt;=120, "1 to 2 hours", TRUE, "More than 2 hours")</f>
        <v>1 to 2 hours</v>
      </c>
      <c r="L188">
        <f>ROUND(Call_Centre[[#This Row],[Satisfaction Rating]],0)</f>
        <v>3</v>
      </c>
    </row>
    <row r="189" spans="2:12">
      <c r="B189" t="s">
        <v>211</v>
      </c>
      <c r="C189" t="s">
        <v>14</v>
      </c>
      <c r="D189">
        <v>92</v>
      </c>
      <c r="E189" s="17" t="s">
        <v>10</v>
      </c>
      <c r="F189" s="18">
        <v>44992</v>
      </c>
      <c r="G189">
        <v>58</v>
      </c>
      <c r="H189">
        <v>3.6</v>
      </c>
      <c r="I189">
        <f>IF(MONTH(Call_Centre[[#This Row],[Date of Call]])&lt;=6, YEAR(Call_Centre[[#This Row],[Date of Call]]), YEAR(Call_Centre[[#This Row],[Date of Call]])+1)</f>
        <v>2023</v>
      </c>
      <c r="J189" t="str">
        <f>TEXT(Call_Centre[[#This Row],[Date of Call]],"DDDD")</f>
        <v>Tuesday</v>
      </c>
      <c r="K189" t="str" cm="1">
        <f t="array" ref="K189">_xlfn.IFS(Call_Centre[[#This Row],[Duration]]&lt;=10,"Under 10 mins", Call_Centre[[#This Row],[Duration]]&lt;=30, "10 to 30 mins", Call_Centre[[#This Row],[Duration]]&lt;=60, "30 to 60 mins", Call_Centre[[#This Row],[Duration]]&lt;=120, "1 to 2 hours", TRUE, "More than 2 hours")</f>
        <v>1 to 2 hours</v>
      </c>
      <c r="L189">
        <f>ROUND(Call_Centre[[#This Row],[Satisfaction Rating]],0)</f>
        <v>4</v>
      </c>
    </row>
    <row r="190" spans="2:12">
      <c r="B190" t="s">
        <v>212</v>
      </c>
      <c r="C190" t="s">
        <v>14</v>
      </c>
      <c r="D190">
        <v>41</v>
      </c>
      <c r="E190" s="17" t="s">
        <v>13</v>
      </c>
      <c r="F190" s="18">
        <v>44992</v>
      </c>
      <c r="G190">
        <v>68</v>
      </c>
      <c r="H190">
        <v>4</v>
      </c>
      <c r="I190">
        <f>IF(MONTH(Call_Centre[[#This Row],[Date of Call]])&lt;=6, YEAR(Call_Centre[[#This Row],[Date of Call]]), YEAR(Call_Centre[[#This Row],[Date of Call]])+1)</f>
        <v>2023</v>
      </c>
      <c r="J190" t="str">
        <f>TEXT(Call_Centre[[#This Row],[Date of Call]],"DDDD")</f>
        <v>Tuesday</v>
      </c>
      <c r="K190" t="str" cm="1">
        <f t="array" ref="K190">_xlfn.IFS(Call_Centre[[#This Row],[Duration]]&lt;=10,"Under 10 mins", Call_Centre[[#This Row],[Duration]]&lt;=30, "10 to 30 mins", Call_Centre[[#This Row],[Duration]]&lt;=60, "30 to 60 mins", Call_Centre[[#This Row],[Duration]]&lt;=120, "1 to 2 hours", TRUE, "More than 2 hours")</f>
        <v>30 to 60 mins</v>
      </c>
      <c r="L190">
        <f>ROUND(Call_Centre[[#This Row],[Satisfaction Rating]],0)</f>
        <v>4</v>
      </c>
    </row>
    <row r="191" spans="2:12">
      <c r="B191" t="s">
        <v>213</v>
      </c>
      <c r="C191" t="s">
        <v>24</v>
      </c>
      <c r="D191">
        <v>134</v>
      </c>
      <c r="E191" s="17" t="s">
        <v>11</v>
      </c>
      <c r="F191" s="18">
        <v>44992</v>
      </c>
      <c r="G191">
        <v>160</v>
      </c>
      <c r="H191">
        <v>4.5</v>
      </c>
      <c r="I191">
        <f>IF(MONTH(Call_Centre[[#This Row],[Date of Call]])&lt;=6, YEAR(Call_Centre[[#This Row],[Date of Call]]), YEAR(Call_Centre[[#This Row],[Date of Call]])+1)</f>
        <v>2023</v>
      </c>
      <c r="J191" t="str">
        <f>TEXT(Call_Centre[[#This Row],[Date of Call]],"DDDD")</f>
        <v>Tuesday</v>
      </c>
      <c r="K191" t="str" cm="1">
        <f t="array" ref="K191">_xlfn.IFS(Call_Centre[[#This Row],[Duration]]&lt;=10,"Under 10 mins", Call_Centre[[#This Row],[Duration]]&lt;=30, "10 to 30 mins", Call_Centre[[#This Row],[Duration]]&lt;=60, "30 to 60 mins", Call_Centre[[#This Row],[Duration]]&lt;=120, "1 to 2 hours", TRUE, "More than 2 hours")</f>
        <v>More than 2 hours</v>
      </c>
      <c r="L191">
        <f>ROUND(Call_Centre[[#This Row],[Satisfaction Rating]],0)</f>
        <v>5</v>
      </c>
    </row>
    <row r="192" spans="2:12">
      <c r="B192" t="s">
        <v>214</v>
      </c>
      <c r="C192" t="s">
        <v>17</v>
      </c>
      <c r="D192">
        <v>80</v>
      </c>
      <c r="E192" s="17" t="s">
        <v>6</v>
      </c>
      <c r="F192" s="18">
        <v>44992</v>
      </c>
      <c r="G192">
        <v>45</v>
      </c>
      <c r="H192">
        <v>3</v>
      </c>
      <c r="I192">
        <f>IF(MONTH(Call_Centre[[#This Row],[Date of Call]])&lt;=6, YEAR(Call_Centre[[#This Row],[Date of Call]]), YEAR(Call_Centre[[#This Row],[Date of Call]])+1)</f>
        <v>2023</v>
      </c>
      <c r="J192" t="str">
        <f>TEXT(Call_Centre[[#This Row],[Date of Call]],"DDDD")</f>
        <v>Tuesday</v>
      </c>
      <c r="K192" t="str" cm="1">
        <f t="array" ref="K192">_xlfn.IFS(Call_Centre[[#This Row],[Duration]]&lt;=10,"Under 10 mins", Call_Centre[[#This Row],[Duration]]&lt;=30, "10 to 30 mins", Call_Centre[[#This Row],[Duration]]&lt;=60, "30 to 60 mins", Call_Centre[[#This Row],[Duration]]&lt;=120, "1 to 2 hours", TRUE, "More than 2 hours")</f>
        <v>1 to 2 hours</v>
      </c>
      <c r="L192">
        <f>ROUND(Call_Centre[[#This Row],[Satisfaction Rating]],0)</f>
        <v>3</v>
      </c>
    </row>
    <row r="193" spans="2:12">
      <c r="B193" t="s">
        <v>215</v>
      </c>
      <c r="C193" t="s">
        <v>5</v>
      </c>
      <c r="D193">
        <v>103</v>
      </c>
      <c r="E193" s="17" t="s">
        <v>9</v>
      </c>
      <c r="F193" s="18">
        <v>44993</v>
      </c>
      <c r="G193">
        <v>117</v>
      </c>
      <c r="H193">
        <v>3</v>
      </c>
      <c r="I193">
        <f>IF(MONTH(Call_Centre[[#This Row],[Date of Call]])&lt;=6, YEAR(Call_Centre[[#This Row],[Date of Call]]), YEAR(Call_Centre[[#This Row],[Date of Call]])+1)</f>
        <v>2023</v>
      </c>
      <c r="J193" t="str">
        <f>TEXT(Call_Centre[[#This Row],[Date of Call]],"DDDD")</f>
        <v>Wednesday</v>
      </c>
      <c r="K193" t="str" cm="1">
        <f t="array" ref="K193">_xlfn.IFS(Call_Centre[[#This Row],[Duration]]&lt;=10,"Under 10 mins", Call_Centre[[#This Row],[Duration]]&lt;=30, "10 to 30 mins", Call_Centre[[#This Row],[Duration]]&lt;=60, "30 to 60 mins", Call_Centre[[#This Row],[Duration]]&lt;=120, "1 to 2 hours", TRUE, "More than 2 hours")</f>
        <v>1 to 2 hours</v>
      </c>
      <c r="L193">
        <f>ROUND(Call_Centre[[#This Row],[Satisfaction Rating]],0)</f>
        <v>3</v>
      </c>
    </row>
    <row r="194" spans="2:12">
      <c r="B194" t="s">
        <v>216</v>
      </c>
      <c r="C194" t="s">
        <v>7</v>
      </c>
      <c r="D194">
        <v>20</v>
      </c>
      <c r="E194" s="17" t="s">
        <v>10</v>
      </c>
      <c r="F194" s="18">
        <v>44994</v>
      </c>
      <c r="G194">
        <v>22</v>
      </c>
      <c r="H194">
        <v>1.6</v>
      </c>
      <c r="I194">
        <f>IF(MONTH(Call_Centre[[#This Row],[Date of Call]])&lt;=6, YEAR(Call_Centre[[#This Row],[Date of Call]]), YEAR(Call_Centre[[#This Row],[Date of Call]])+1)</f>
        <v>2023</v>
      </c>
      <c r="J194" t="str">
        <f>TEXT(Call_Centre[[#This Row],[Date of Call]],"DDDD")</f>
        <v>Thursday</v>
      </c>
      <c r="K194" t="str" cm="1">
        <f t="array" ref="K194">_xlfn.IFS(Call_Centre[[#This Row],[Duration]]&lt;=10,"Under 10 mins", Call_Centre[[#This Row],[Duration]]&lt;=30, "10 to 30 mins", Call_Centre[[#This Row],[Duration]]&lt;=60, "30 to 60 mins", Call_Centre[[#This Row],[Duration]]&lt;=120, "1 to 2 hours", TRUE, "More than 2 hours")</f>
        <v>10 to 30 mins</v>
      </c>
      <c r="L194">
        <f>ROUND(Call_Centre[[#This Row],[Satisfaction Rating]],0)</f>
        <v>2</v>
      </c>
    </row>
    <row r="195" spans="2:12">
      <c r="B195" t="s">
        <v>217</v>
      </c>
      <c r="C195" t="s">
        <v>5</v>
      </c>
      <c r="D195">
        <v>75</v>
      </c>
      <c r="E195" s="17" t="s">
        <v>6</v>
      </c>
      <c r="F195" s="18">
        <v>44994</v>
      </c>
      <c r="G195">
        <v>195</v>
      </c>
      <c r="H195">
        <v>3</v>
      </c>
      <c r="I195">
        <f>IF(MONTH(Call_Centre[[#This Row],[Date of Call]])&lt;=6, YEAR(Call_Centre[[#This Row],[Date of Call]]), YEAR(Call_Centre[[#This Row],[Date of Call]])+1)</f>
        <v>2023</v>
      </c>
      <c r="J195" t="str">
        <f>TEXT(Call_Centre[[#This Row],[Date of Call]],"DDDD")</f>
        <v>Thursday</v>
      </c>
      <c r="K195" t="str" cm="1">
        <f t="array" ref="K195">_xlfn.IFS(Call_Centre[[#This Row],[Duration]]&lt;=10,"Under 10 mins", Call_Centre[[#This Row],[Duration]]&lt;=30, "10 to 30 mins", Call_Centre[[#This Row],[Duration]]&lt;=60, "30 to 60 mins", Call_Centre[[#This Row],[Duration]]&lt;=120, "1 to 2 hours", TRUE, "More than 2 hours")</f>
        <v>1 to 2 hours</v>
      </c>
      <c r="L195">
        <f>ROUND(Call_Centre[[#This Row],[Satisfaction Rating]],0)</f>
        <v>3</v>
      </c>
    </row>
    <row r="196" spans="2:12">
      <c r="B196" t="s">
        <v>218</v>
      </c>
      <c r="C196" t="s">
        <v>14</v>
      </c>
      <c r="D196">
        <v>80</v>
      </c>
      <c r="E196" s="17" t="s">
        <v>11</v>
      </c>
      <c r="F196" s="18">
        <v>44994</v>
      </c>
      <c r="G196">
        <v>168</v>
      </c>
      <c r="H196">
        <v>3.7</v>
      </c>
      <c r="I196">
        <f>IF(MONTH(Call_Centre[[#This Row],[Date of Call]])&lt;=6, YEAR(Call_Centre[[#This Row],[Date of Call]]), YEAR(Call_Centre[[#This Row],[Date of Call]])+1)</f>
        <v>2023</v>
      </c>
      <c r="J196" t="str">
        <f>TEXT(Call_Centre[[#This Row],[Date of Call]],"DDDD")</f>
        <v>Thursday</v>
      </c>
      <c r="K196" t="str" cm="1">
        <f t="array" ref="K196">_xlfn.IFS(Call_Centre[[#This Row],[Duration]]&lt;=10,"Under 10 mins", Call_Centre[[#This Row],[Duration]]&lt;=30, "10 to 30 mins", Call_Centre[[#This Row],[Duration]]&lt;=60, "30 to 60 mins", Call_Centre[[#This Row],[Duration]]&lt;=120, "1 to 2 hours", TRUE, "More than 2 hours")</f>
        <v>1 to 2 hours</v>
      </c>
      <c r="L196">
        <f>ROUND(Call_Centre[[#This Row],[Satisfaction Rating]],0)</f>
        <v>4</v>
      </c>
    </row>
    <row r="197" spans="2:12">
      <c r="B197" t="s">
        <v>219</v>
      </c>
      <c r="C197" t="s">
        <v>15</v>
      </c>
      <c r="D197">
        <v>85</v>
      </c>
      <c r="E197" s="17" t="s">
        <v>13</v>
      </c>
      <c r="F197" s="18">
        <v>44995</v>
      </c>
      <c r="G197">
        <v>46</v>
      </c>
      <c r="H197">
        <v>4.9000000000000004</v>
      </c>
      <c r="I197">
        <f>IF(MONTH(Call_Centre[[#This Row],[Date of Call]])&lt;=6, YEAR(Call_Centre[[#This Row],[Date of Call]]), YEAR(Call_Centre[[#This Row],[Date of Call]])+1)</f>
        <v>2023</v>
      </c>
      <c r="J197" t="str">
        <f>TEXT(Call_Centre[[#This Row],[Date of Call]],"DDDD")</f>
        <v>Friday</v>
      </c>
      <c r="K197" t="str" cm="1">
        <f t="array" ref="K197">_xlfn.IFS(Call_Centre[[#This Row],[Duration]]&lt;=10,"Under 10 mins", Call_Centre[[#This Row],[Duration]]&lt;=30, "10 to 30 mins", Call_Centre[[#This Row],[Duration]]&lt;=60, "30 to 60 mins", Call_Centre[[#This Row],[Duration]]&lt;=120, "1 to 2 hours", TRUE, "More than 2 hours")</f>
        <v>1 to 2 hours</v>
      </c>
      <c r="L197">
        <f>ROUND(Call_Centre[[#This Row],[Satisfaction Rating]],0)</f>
        <v>5</v>
      </c>
    </row>
    <row r="198" spans="2:12">
      <c r="B198" t="s">
        <v>220</v>
      </c>
      <c r="C198" t="s">
        <v>12</v>
      </c>
      <c r="D198">
        <v>155</v>
      </c>
      <c r="E198" s="17" t="s">
        <v>10</v>
      </c>
      <c r="F198" s="18">
        <v>44995</v>
      </c>
      <c r="G198">
        <v>164</v>
      </c>
      <c r="H198">
        <v>3.4</v>
      </c>
      <c r="I198">
        <f>IF(MONTH(Call_Centre[[#This Row],[Date of Call]])&lt;=6, YEAR(Call_Centre[[#This Row],[Date of Call]]), YEAR(Call_Centre[[#This Row],[Date of Call]])+1)</f>
        <v>2023</v>
      </c>
      <c r="J198" t="str">
        <f>TEXT(Call_Centre[[#This Row],[Date of Call]],"DDDD")</f>
        <v>Friday</v>
      </c>
      <c r="K198" t="str" cm="1">
        <f t="array" ref="K198">_xlfn.IFS(Call_Centre[[#This Row],[Duration]]&lt;=10,"Under 10 mins", Call_Centre[[#This Row],[Duration]]&lt;=30, "10 to 30 mins", Call_Centre[[#This Row],[Duration]]&lt;=60, "30 to 60 mins", Call_Centre[[#This Row],[Duration]]&lt;=120, "1 to 2 hours", TRUE, "More than 2 hours")</f>
        <v>More than 2 hours</v>
      </c>
      <c r="L198">
        <f>ROUND(Call_Centre[[#This Row],[Satisfaction Rating]],0)</f>
        <v>3</v>
      </c>
    </row>
    <row r="199" spans="2:12">
      <c r="B199" t="s">
        <v>221</v>
      </c>
      <c r="C199" t="s">
        <v>15</v>
      </c>
      <c r="D199">
        <v>63</v>
      </c>
      <c r="E199" s="17" t="s">
        <v>13</v>
      </c>
      <c r="F199" s="18">
        <v>44995</v>
      </c>
      <c r="G199">
        <v>48</v>
      </c>
      <c r="H199">
        <v>5</v>
      </c>
      <c r="I199">
        <f>IF(MONTH(Call_Centre[[#This Row],[Date of Call]])&lt;=6, YEAR(Call_Centre[[#This Row],[Date of Call]]), YEAR(Call_Centre[[#This Row],[Date of Call]])+1)</f>
        <v>2023</v>
      </c>
      <c r="J199" t="str">
        <f>TEXT(Call_Centre[[#This Row],[Date of Call]],"DDDD")</f>
        <v>Friday</v>
      </c>
      <c r="K199" t="str" cm="1">
        <f t="array" ref="K199">_xlfn.IFS(Call_Centre[[#This Row],[Duration]]&lt;=10,"Under 10 mins", Call_Centre[[#This Row],[Duration]]&lt;=30, "10 to 30 mins", Call_Centre[[#This Row],[Duration]]&lt;=60, "30 to 60 mins", Call_Centre[[#This Row],[Duration]]&lt;=120, "1 to 2 hours", TRUE, "More than 2 hours")</f>
        <v>1 to 2 hours</v>
      </c>
      <c r="L199">
        <f>ROUND(Call_Centre[[#This Row],[Satisfaction Rating]],0)</f>
        <v>5</v>
      </c>
    </row>
    <row r="200" spans="2:12">
      <c r="B200" t="s">
        <v>222</v>
      </c>
      <c r="C200" t="s">
        <v>23</v>
      </c>
      <c r="D200">
        <v>105</v>
      </c>
      <c r="E200" s="17" t="s">
        <v>9</v>
      </c>
      <c r="F200" s="18">
        <v>44995</v>
      </c>
      <c r="G200">
        <v>96</v>
      </c>
      <c r="H200">
        <v>5</v>
      </c>
      <c r="I200">
        <f>IF(MONTH(Call_Centre[[#This Row],[Date of Call]])&lt;=6, YEAR(Call_Centre[[#This Row],[Date of Call]]), YEAR(Call_Centre[[#This Row],[Date of Call]])+1)</f>
        <v>2023</v>
      </c>
      <c r="J200" t="str">
        <f>TEXT(Call_Centre[[#This Row],[Date of Call]],"DDDD")</f>
        <v>Friday</v>
      </c>
      <c r="K200" t="str" cm="1">
        <f t="array" ref="K200">_xlfn.IFS(Call_Centre[[#This Row],[Duration]]&lt;=10,"Under 10 mins", Call_Centre[[#This Row],[Duration]]&lt;=30, "10 to 30 mins", Call_Centre[[#This Row],[Duration]]&lt;=60, "30 to 60 mins", Call_Centre[[#This Row],[Duration]]&lt;=120, "1 to 2 hours", TRUE, "More than 2 hours")</f>
        <v>1 to 2 hours</v>
      </c>
      <c r="L200">
        <f>ROUND(Call_Centre[[#This Row],[Satisfaction Rating]],0)</f>
        <v>5</v>
      </c>
    </row>
    <row r="201" spans="2:12">
      <c r="B201" t="s">
        <v>223</v>
      </c>
      <c r="C201" t="s">
        <v>15</v>
      </c>
      <c r="D201">
        <v>71</v>
      </c>
      <c r="E201" s="17" t="s">
        <v>13</v>
      </c>
      <c r="F201" s="18">
        <v>44995</v>
      </c>
      <c r="G201">
        <v>105</v>
      </c>
      <c r="H201">
        <v>4</v>
      </c>
      <c r="I201">
        <f>IF(MONTH(Call_Centre[[#This Row],[Date of Call]])&lt;=6, YEAR(Call_Centre[[#This Row],[Date of Call]]), YEAR(Call_Centre[[#This Row],[Date of Call]])+1)</f>
        <v>2023</v>
      </c>
      <c r="J201" t="str">
        <f>TEXT(Call_Centre[[#This Row],[Date of Call]],"DDDD")</f>
        <v>Friday</v>
      </c>
      <c r="K201" t="str" cm="1">
        <f t="array" ref="K201">_xlfn.IFS(Call_Centre[[#This Row],[Duration]]&lt;=10,"Under 10 mins", Call_Centre[[#This Row],[Duration]]&lt;=30, "10 to 30 mins", Call_Centre[[#This Row],[Duration]]&lt;=60, "30 to 60 mins", Call_Centre[[#This Row],[Duration]]&lt;=120, "1 to 2 hours", TRUE, "More than 2 hours")</f>
        <v>1 to 2 hours</v>
      </c>
      <c r="L201">
        <f>ROUND(Call_Centre[[#This Row],[Satisfaction Rating]],0)</f>
        <v>4</v>
      </c>
    </row>
    <row r="202" spans="2:12">
      <c r="B202" t="s">
        <v>224</v>
      </c>
      <c r="C202" t="s">
        <v>12</v>
      </c>
      <c r="D202">
        <v>100</v>
      </c>
      <c r="E202" s="17" t="s">
        <v>13</v>
      </c>
      <c r="F202" s="18">
        <v>44996</v>
      </c>
      <c r="G202">
        <v>44</v>
      </c>
      <c r="H202">
        <v>3.6</v>
      </c>
      <c r="I202">
        <f>IF(MONTH(Call_Centre[[#This Row],[Date of Call]])&lt;=6, YEAR(Call_Centre[[#This Row],[Date of Call]]), YEAR(Call_Centre[[#This Row],[Date of Call]])+1)</f>
        <v>2023</v>
      </c>
      <c r="J202" t="str">
        <f>TEXT(Call_Centre[[#This Row],[Date of Call]],"DDDD")</f>
        <v>Saturday</v>
      </c>
      <c r="K202" t="str" cm="1">
        <f t="array" ref="K202">_xlfn.IFS(Call_Centre[[#This Row],[Duration]]&lt;=10,"Under 10 mins", Call_Centre[[#This Row],[Duration]]&lt;=30, "10 to 30 mins", Call_Centre[[#This Row],[Duration]]&lt;=60, "30 to 60 mins", Call_Centre[[#This Row],[Duration]]&lt;=120, "1 to 2 hours", TRUE, "More than 2 hours")</f>
        <v>1 to 2 hours</v>
      </c>
      <c r="L202">
        <f>ROUND(Call_Centre[[#This Row],[Satisfaction Rating]],0)</f>
        <v>4</v>
      </c>
    </row>
    <row r="203" spans="2:12">
      <c r="B203" t="s">
        <v>225</v>
      </c>
      <c r="C203" t="s">
        <v>20</v>
      </c>
      <c r="D203">
        <v>93</v>
      </c>
      <c r="E203" s="17" t="s">
        <v>11</v>
      </c>
      <c r="F203" s="18">
        <v>44996</v>
      </c>
      <c r="G203">
        <v>132</v>
      </c>
      <c r="H203">
        <v>3.7</v>
      </c>
      <c r="I203">
        <f>IF(MONTH(Call_Centre[[#This Row],[Date of Call]])&lt;=6, YEAR(Call_Centre[[#This Row],[Date of Call]]), YEAR(Call_Centre[[#This Row],[Date of Call]])+1)</f>
        <v>2023</v>
      </c>
      <c r="J203" t="str">
        <f>TEXT(Call_Centre[[#This Row],[Date of Call]],"DDDD")</f>
        <v>Saturday</v>
      </c>
      <c r="K203" t="str" cm="1">
        <f t="array" ref="K203">_xlfn.IFS(Call_Centre[[#This Row],[Duration]]&lt;=10,"Under 10 mins", Call_Centre[[#This Row],[Duration]]&lt;=30, "10 to 30 mins", Call_Centre[[#This Row],[Duration]]&lt;=60, "30 to 60 mins", Call_Centre[[#This Row],[Duration]]&lt;=120, "1 to 2 hours", TRUE, "More than 2 hours")</f>
        <v>1 to 2 hours</v>
      </c>
      <c r="L203">
        <f>ROUND(Call_Centre[[#This Row],[Satisfaction Rating]],0)</f>
        <v>4</v>
      </c>
    </row>
    <row r="204" spans="2:12">
      <c r="B204" t="s">
        <v>226</v>
      </c>
      <c r="C204" t="s">
        <v>23</v>
      </c>
      <c r="D204">
        <v>84</v>
      </c>
      <c r="E204" s="17" t="s">
        <v>10</v>
      </c>
      <c r="F204" s="18">
        <v>44996</v>
      </c>
      <c r="G204">
        <v>54</v>
      </c>
      <c r="H204">
        <v>4.2</v>
      </c>
      <c r="I204">
        <f>IF(MONTH(Call_Centre[[#This Row],[Date of Call]])&lt;=6, YEAR(Call_Centre[[#This Row],[Date of Call]]), YEAR(Call_Centre[[#This Row],[Date of Call]])+1)</f>
        <v>2023</v>
      </c>
      <c r="J204" t="str">
        <f>TEXT(Call_Centre[[#This Row],[Date of Call]],"DDDD")</f>
        <v>Saturday</v>
      </c>
      <c r="K204" t="str" cm="1">
        <f t="array" ref="K204">_xlfn.IFS(Call_Centre[[#This Row],[Duration]]&lt;=10,"Under 10 mins", Call_Centre[[#This Row],[Duration]]&lt;=30, "10 to 30 mins", Call_Centre[[#This Row],[Duration]]&lt;=60, "30 to 60 mins", Call_Centre[[#This Row],[Duration]]&lt;=120, "1 to 2 hours", TRUE, "More than 2 hours")</f>
        <v>1 to 2 hours</v>
      </c>
      <c r="L204">
        <f>ROUND(Call_Centre[[#This Row],[Satisfaction Rating]],0)</f>
        <v>4</v>
      </c>
    </row>
    <row r="205" spans="2:12">
      <c r="B205" t="s">
        <v>227</v>
      </c>
      <c r="C205" t="s">
        <v>17</v>
      </c>
      <c r="D205">
        <v>56</v>
      </c>
      <c r="E205" s="17" t="s">
        <v>6</v>
      </c>
      <c r="F205" s="18">
        <v>44996</v>
      </c>
      <c r="G205">
        <v>129</v>
      </c>
      <c r="H205">
        <v>2.1</v>
      </c>
      <c r="I205">
        <f>IF(MONTH(Call_Centre[[#This Row],[Date of Call]])&lt;=6, YEAR(Call_Centre[[#This Row],[Date of Call]]), YEAR(Call_Centre[[#This Row],[Date of Call]])+1)</f>
        <v>2023</v>
      </c>
      <c r="J205" t="str">
        <f>TEXT(Call_Centre[[#This Row],[Date of Call]],"DDDD")</f>
        <v>Saturday</v>
      </c>
      <c r="K205" t="str" cm="1">
        <f t="array" ref="K205">_xlfn.IFS(Call_Centre[[#This Row],[Duration]]&lt;=10,"Under 10 mins", Call_Centre[[#This Row],[Duration]]&lt;=30, "10 to 30 mins", Call_Centre[[#This Row],[Duration]]&lt;=60, "30 to 60 mins", Call_Centre[[#This Row],[Duration]]&lt;=120, "1 to 2 hours", TRUE, "More than 2 hours")</f>
        <v>30 to 60 mins</v>
      </c>
      <c r="L205">
        <f>ROUND(Call_Centre[[#This Row],[Satisfaction Rating]],0)</f>
        <v>2</v>
      </c>
    </row>
    <row r="206" spans="2:12">
      <c r="B206" t="s">
        <v>228</v>
      </c>
      <c r="C206" t="s">
        <v>17</v>
      </c>
      <c r="D206">
        <v>63</v>
      </c>
      <c r="E206" s="17" t="s">
        <v>13</v>
      </c>
      <c r="F206" s="18">
        <v>44996</v>
      </c>
      <c r="G206">
        <v>42</v>
      </c>
      <c r="H206">
        <v>4</v>
      </c>
      <c r="I206">
        <f>IF(MONTH(Call_Centre[[#This Row],[Date of Call]])&lt;=6, YEAR(Call_Centre[[#This Row],[Date of Call]]), YEAR(Call_Centre[[#This Row],[Date of Call]])+1)</f>
        <v>2023</v>
      </c>
      <c r="J206" t="str">
        <f>TEXT(Call_Centre[[#This Row],[Date of Call]],"DDDD")</f>
        <v>Saturday</v>
      </c>
      <c r="K206" t="str" cm="1">
        <f t="array" ref="K206">_xlfn.IFS(Call_Centre[[#This Row],[Duration]]&lt;=10,"Under 10 mins", Call_Centre[[#This Row],[Duration]]&lt;=30, "10 to 30 mins", Call_Centre[[#This Row],[Duration]]&lt;=60, "30 to 60 mins", Call_Centre[[#This Row],[Duration]]&lt;=120, "1 to 2 hours", TRUE, "More than 2 hours")</f>
        <v>1 to 2 hours</v>
      </c>
      <c r="L206">
        <f>ROUND(Call_Centre[[#This Row],[Satisfaction Rating]],0)</f>
        <v>4</v>
      </c>
    </row>
    <row r="207" spans="2:12">
      <c r="B207" t="s">
        <v>229</v>
      </c>
      <c r="C207" t="s">
        <v>22</v>
      </c>
      <c r="D207">
        <v>83</v>
      </c>
      <c r="E207" s="17" t="s">
        <v>13</v>
      </c>
      <c r="F207" s="18">
        <v>44996</v>
      </c>
      <c r="G207">
        <v>42</v>
      </c>
      <c r="H207">
        <v>4.2</v>
      </c>
      <c r="I207">
        <f>IF(MONTH(Call_Centre[[#This Row],[Date of Call]])&lt;=6, YEAR(Call_Centre[[#This Row],[Date of Call]]), YEAR(Call_Centre[[#This Row],[Date of Call]])+1)</f>
        <v>2023</v>
      </c>
      <c r="J207" t="str">
        <f>TEXT(Call_Centre[[#This Row],[Date of Call]],"DDDD")</f>
        <v>Saturday</v>
      </c>
      <c r="K207" t="str" cm="1">
        <f t="array" ref="K207">_xlfn.IFS(Call_Centre[[#This Row],[Duration]]&lt;=10,"Under 10 mins", Call_Centre[[#This Row],[Duration]]&lt;=30, "10 to 30 mins", Call_Centre[[#This Row],[Duration]]&lt;=60, "30 to 60 mins", Call_Centre[[#This Row],[Duration]]&lt;=120, "1 to 2 hours", TRUE, "More than 2 hours")</f>
        <v>1 to 2 hours</v>
      </c>
      <c r="L207">
        <f>ROUND(Call_Centre[[#This Row],[Satisfaction Rating]],0)</f>
        <v>4</v>
      </c>
    </row>
    <row r="208" spans="2:12">
      <c r="B208" t="s">
        <v>230</v>
      </c>
      <c r="C208" t="s">
        <v>14</v>
      </c>
      <c r="D208">
        <v>134</v>
      </c>
      <c r="E208" s="17" t="s">
        <v>10</v>
      </c>
      <c r="F208" s="18">
        <v>44996</v>
      </c>
      <c r="G208">
        <v>180</v>
      </c>
      <c r="H208">
        <v>3.1</v>
      </c>
      <c r="I208">
        <f>IF(MONTH(Call_Centre[[#This Row],[Date of Call]])&lt;=6, YEAR(Call_Centre[[#This Row],[Date of Call]]), YEAR(Call_Centre[[#This Row],[Date of Call]])+1)</f>
        <v>2023</v>
      </c>
      <c r="J208" t="str">
        <f>TEXT(Call_Centre[[#This Row],[Date of Call]],"DDDD")</f>
        <v>Saturday</v>
      </c>
      <c r="K208" t="str" cm="1">
        <f t="array" ref="K208">_xlfn.IFS(Call_Centre[[#This Row],[Duration]]&lt;=10,"Under 10 mins", Call_Centre[[#This Row],[Duration]]&lt;=30, "10 to 30 mins", Call_Centre[[#This Row],[Duration]]&lt;=60, "30 to 60 mins", Call_Centre[[#This Row],[Duration]]&lt;=120, "1 to 2 hours", TRUE, "More than 2 hours")</f>
        <v>More than 2 hours</v>
      </c>
      <c r="L208">
        <f>ROUND(Call_Centre[[#This Row],[Satisfaction Rating]],0)</f>
        <v>3</v>
      </c>
    </row>
    <row r="209" spans="2:12">
      <c r="B209" t="s">
        <v>231</v>
      </c>
      <c r="C209" t="s">
        <v>8</v>
      </c>
      <c r="D209">
        <v>73</v>
      </c>
      <c r="E209" s="17" t="s">
        <v>13</v>
      </c>
      <c r="F209" s="18">
        <v>44997</v>
      </c>
      <c r="G209">
        <v>34</v>
      </c>
      <c r="H209">
        <v>4.8</v>
      </c>
      <c r="I209">
        <f>IF(MONTH(Call_Centre[[#This Row],[Date of Call]])&lt;=6, YEAR(Call_Centre[[#This Row],[Date of Call]]), YEAR(Call_Centre[[#This Row],[Date of Call]])+1)</f>
        <v>2023</v>
      </c>
      <c r="J209" t="str">
        <f>TEXT(Call_Centre[[#This Row],[Date of Call]],"DDDD")</f>
        <v>Sunday</v>
      </c>
      <c r="K209" t="str" cm="1">
        <f t="array" ref="K209">_xlfn.IFS(Call_Centre[[#This Row],[Duration]]&lt;=10,"Under 10 mins", Call_Centre[[#This Row],[Duration]]&lt;=30, "10 to 30 mins", Call_Centre[[#This Row],[Duration]]&lt;=60, "30 to 60 mins", Call_Centre[[#This Row],[Duration]]&lt;=120, "1 to 2 hours", TRUE, "More than 2 hours")</f>
        <v>1 to 2 hours</v>
      </c>
      <c r="L209">
        <f>ROUND(Call_Centre[[#This Row],[Satisfaction Rating]],0)</f>
        <v>5</v>
      </c>
    </row>
    <row r="210" spans="2:12">
      <c r="B210" t="s">
        <v>232</v>
      </c>
      <c r="C210" t="s">
        <v>5</v>
      </c>
      <c r="D210">
        <v>6</v>
      </c>
      <c r="E210" s="17" t="s">
        <v>6</v>
      </c>
      <c r="F210" s="18">
        <v>44997</v>
      </c>
      <c r="G210">
        <v>29</v>
      </c>
      <c r="H210">
        <v>4.7</v>
      </c>
      <c r="I210">
        <f>IF(MONTH(Call_Centre[[#This Row],[Date of Call]])&lt;=6, YEAR(Call_Centre[[#This Row],[Date of Call]]), YEAR(Call_Centre[[#This Row],[Date of Call]])+1)</f>
        <v>2023</v>
      </c>
      <c r="J210" t="str">
        <f>TEXT(Call_Centre[[#This Row],[Date of Call]],"DDDD")</f>
        <v>Sunday</v>
      </c>
      <c r="K210" t="str" cm="1">
        <f t="array" ref="K210">_xlfn.IFS(Call_Centre[[#This Row],[Duration]]&lt;=10,"Under 10 mins", Call_Centre[[#This Row],[Duration]]&lt;=30, "10 to 30 mins", Call_Centre[[#This Row],[Duration]]&lt;=60, "30 to 60 mins", Call_Centre[[#This Row],[Duration]]&lt;=120, "1 to 2 hours", TRUE, "More than 2 hours")</f>
        <v>Under 10 mins</v>
      </c>
      <c r="L210">
        <f>ROUND(Call_Centre[[#This Row],[Satisfaction Rating]],0)</f>
        <v>5</v>
      </c>
    </row>
    <row r="211" spans="2:12">
      <c r="B211" t="s">
        <v>233</v>
      </c>
      <c r="C211" t="s">
        <v>16</v>
      </c>
      <c r="D211">
        <v>46</v>
      </c>
      <c r="E211" s="17" t="s">
        <v>9</v>
      </c>
      <c r="F211" s="18">
        <v>44997</v>
      </c>
      <c r="G211">
        <v>165</v>
      </c>
      <c r="H211">
        <v>3.3</v>
      </c>
      <c r="I211">
        <f>IF(MONTH(Call_Centre[[#This Row],[Date of Call]])&lt;=6, YEAR(Call_Centre[[#This Row],[Date of Call]]), YEAR(Call_Centre[[#This Row],[Date of Call]])+1)</f>
        <v>2023</v>
      </c>
      <c r="J211" t="str">
        <f>TEXT(Call_Centre[[#This Row],[Date of Call]],"DDDD")</f>
        <v>Sunday</v>
      </c>
      <c r="K211" t="str" cm="1">
        <f t="array" ref="K211">_xlfn.IFS(Call_Centre[[#This Row],[Duration]]&lt;=10,"Under 10 mins", Call_Centre[[#This Row],[Duration]]&lt;=30, "10 to 30 mins", Call_Centre[[#This Row],[Duration]]&lt;=60, "30 to 60 mins", Call_Centre[[#This Row],[Duration]]&lt;=120, "1 to 2 hours", TRUE, "More than 2 hours")</f>
        <v>30 to 60 mins</v>
      </c>
      <c r="L211">
        <f>ROUND(Call_Centre[[#This Row],[Satisfaction Rating]],0)</f>
        <v>3</v>
      </c>
    </row>
    <row r="212" spans="2:12">
      <c r="B212" t="s">
        <v>234</v>
      </c>
      <c r="C212" t="s">
        <v>5</v>
      </c>
      <c r="D212">
        <v>121</v>
      </c>
      <c r="E212" s="17" t="s">
        <v>13</v>
      </c>
      <c r="F212" s="18">
        <v>44998</v>
      </c>
      <c r="G212">
        <v>32</v>
      </c>
      <c r="H212">
        <v>3.7</v>
      </c>
      <c r="I212">
        <f>IF(MONTH(Call_Centre[[#This Row],[Date of Call]])&lt;=6, YEAR(Call_Centre[[#This Row],[Date of Call]]), YEAR(Call_Centre[[#This Row],[Date of Call]])+1)</f>
        <v>2023</v>
      </c>
      <c r="J212" t="str">
        <f>TEXT(Call_Centre[[#This Row],[Date of Call]],"DDDD")</f>
        <v>Monday</v>
      </c>
      <c r="K212" t="str" cm="1">
        <f t="array" ref="K212">_xlfn.IFS(Call_Centre[[#This Row],[Duration]]&lt;=10,"Under 10 mins", Call_Centre[[#This Row],[Duration]]&lt;=30, "10 to 30 mins", Call_Centre[[#This Row],[Duration]]&lt;=60, "30 to 60 mins", Call_Centre[[#This Row],[Duration]]&lt;=120, "1 to 2 hours", TRUE, "More than 2 hours")</f>
        <v>More than 2 hours</v>
      </c>
      <c r="L212">
        <f>ROUND(Call_Centre[[#This Row],[Satisfaction Rating]],0)</f>
        <v>4</v>
      </c>
    </row>
    <row r="213" spans="2:12">
      <c r="B213" t="s">
        <v>235</v>
      </c>
      <c r="C213" t="s">
        <v>17</v>
      </c>
      <c r="D213">
        <v>61</v>
      </c>
      <c r="E213" s="17" t="s">
        <v>11</v>
      </c>
      <c r="F213" s="18">
        <v>44998</v>
      </c>
      <c r="G213">
        <v>160</v>
      </c>
      <c r="H213">
        <v>4.9000000000000004</v>
      </c>
      <c r="I213">
        <f>IF(MONTH(Call_Centre[[#This Row],[Date of Call]])&lt;=6, YEAR(Call_Centre[[#This Row],[Date of Call]]), YEAR(Call_Centre[[#This Row],[Date of Call]])+1)</f>
        <v>2023</v>
      </c>
      <c r="J213" t="str">
        <f>TEXT(Call_Centre[[#This Row],[Date of Call]],"DDDD")</f>
        <v>Monday</v>
      </c>
      <c r="K213" t="str" cm="1">
        <f t="array" ref="K213">_xlfn.IFS(Call_Centre[[#This Row],[Duration]]&lt;=10,"Under 10 mins", Call_Centre[[#This Row],[Duration]]&lt;=30, "10 to 30 mins", Call_Centre[[#This Row],[Duration]]&lt;=60, "30 to 60 mins", Call_Centre[[#This Row],[Duration]]&lt;=120, "1 to 2 hours", TRUE, "More than 2 hours")</f>
        <v>1 to 2 hours</v>
      </c>
      <c r="L213">
        <f>ROUND(Call_Centre[[#This Row],[Satisfaction Rating]],0)</f>
        <v>5</v>
      </c>
    </row>
    <row r="214" spans="2:12">
      <c r="B214" t="s">
        <v>236</v>
      </c>
      <c r="C214" t="s">
        <v>14</v>
      </c>
      <c r="D214">
        <v>144</v>
      </c>
      <c r="E214" s="17" t="s">
        <v>10</v>
      </c>
      <c r="F214" s="18">
        <v>44998</v>
      </c>
      <c r="G214">
        <v>140</v>
      </c>
      <c r="H214">
        <v>3.5</v>
      </c>
      <c r="I214">
        <f>IF(MONTH(Call_Centre[[#This Row],[Date of Call]])&lt;=6, YEAR(Call_Centre[[#This Row],[Date of Call]]), YEAR(Call_Centre[[#This Row],[Date of Call]])+1)</f>
        <v>2023</v>
      </c>
      <c r="J214" t="str">
        <f>TEXT(Call_Centre[[#This Row],[Date of Call]],"DDDD")</f>
        <v>Monday</v>
      </c>
      <c r="K214" t="str" cm="1">
        <f t="array" ref="K214">_xlfn.IFS(Call_Centre[[#This Row],[Duration]]&lt;=10,"Under 10 mins", Call_Centre[[#This Row],[Duration]]&lt;=30, "10 to 30 mins", Call_Centre[[#This Row],[Duration]]&lt;=60, "30 to 60 mins", Call_Centre[[#This Row],[Duration]]&lt;=120, "1 to 2 hours", TRUE, "More than 2 hours")</f>
        <v>More than 2 hours</v>
      </c>
      <c r="L214">
        <f>ROUND(Call_Centre[[#This Row],[Satisfaction Rating]],0)</f>
        <v>4</v>
      </c>
    </row>
    <row r="215" spans="2:12">
      <c r="B215" t="s">
        <v>237</v>
      </c>
      <c r="C215" t="s">
        <v>16</v>
      </c>
      <c r="D215">
        <v>145</v>
      </c>
      <c r="E215" s="17" t="s">
        <v>10</v>
      </c>
      <c r="F215" s="18">
        <v>44998</v>
      </c>
      <c r="G215">
        <v>136</v>
      </c>
      <c r="H215">
        <v>4.4000000000000004</v>
      </c>
      <c r="I215">
        <f>IF(MONTH(Call_Centre[[#This Row],[Date of Call]])&lt;=6, YEAR(Call_Centre[[#This Row],[Date of Call]]), YEAR(Call_Centre[[#This Row],[Date of Call]])+1)</f>
        <v>2023</v>
      </c>
      <c r="J215" t="str">
        <f>TEXT(Call_Centre[[#This Row],[Date of Call]],"DDDD")</f>
        <v>Monday</v>
      </c>
      <c r="K215" t="str" cm="1">
        <f t="array" ref="K215">_xlfn.IFS(Call_Centre[[#This Row],[Duration]]&lt;=10,"Under 10 mins", Call_Centre[[#This Row],[Duration]]&lt;=30, "10 to 30 mins", Call_Centre[[#This Row],[Duration]]&lt;=60, "30 to 60 mins", Call_Centre[[#This Row],[Duration]]&lt;=120, "1 to 2 hours", TRUE, "More than 2 hours")</f>
        <v>More than 2 hours</v>
      </c>
      <c r="L215">
        <f>ROUND(Call_Centre[[#This Row],[Satisfaction Rating]],0)</f>
        <v>4</v>
      </c>
    </row>
    <row r="216" spans="2:12">
      <c r="B216" t="s">
        <v>238</v>
      </c>
      <c r="C216" t="s">
        <v>23</v>
      </c>
      <c r="D216">
        <v>85</v>
      </c>
      <c r="E216" s="17" t="s">
        <v>6</v>
      </c>
      <c r="F216" s="18">
        <v>44998</v>
      </c>
      <c r="G216">
        <v>66</v>
      </c>
      <c r="H216">
        <v>2.8</v>
      </c>
      <c r="I216">
        <f>IF(MONTH(Call_Centre[[#This Row],[Date of Call]])&lt;=6, YEAR(Call_Centre[[#This Row],[Date of Call]]), YEAR(Call_Centre[[#This Row],[Date of Call]])+1)</f>
        <v>2023</v>
      </c>
      <c r="J216" t="str">
        <f>TEXT(Call_Centre[[#This Row],[Date of Call]],"DDDD")</f>
        <v>Monday</v>
      </c>
      <c r="K216" t="str" cm="1">
        <f t="array" ref="K216">_xlfn.IFS(Call_Centre[[#This Row],[Duration]]&lt;=10,"Under 10 mins", Call_Centre[[#This Row],[Duration]]&lt;=30, "10 to 30 mins", Call_Centre[[#This Row],[Duration]]&lt;=60, "30 to 60 mins", Call_Centre[[#This Row],[Duration]]&lt;=120, "1 to 2 hours", TRUE, "More than 2 hours")</f>
        <v>1 to 2 hours</v>
      </c>
      <c r="L216">
        <f>ROUND(Call_Centre[[#This Row],[Satisfaction Rating]],0)</f>
        <v>3</v>
      </c>
    </row>
    <row r="217" spans="2:12">
      <c r="B217" t="s">
        <v>239</v>
      </c>
      <c r="C217" t="s">
        <v>16</v>
      </c>
      <c r="D217">
        <v>13</v>
      </c>
      <c r="E217" s="17" t="s">
        <v>11</v>
      </c>
      <c r="F217" s="18">
        <v>44999</v>
      </c>
      <c r="G217">
        <v>63</v>
      </c>
      <c r="H217">
        <v>4.0999999999999996</v>
      </c>
      <c r="I217">
        <f>IF(MONTH(Call_Centre[[#This Row],[Date of Call]])&lt;=6, YEAR(Call_Centre[[#This Row],[Date of Call]]), YEAR(Call_Centre[[#This Row],[Date of Call]])+1)</f>
        <v>2023</v>
      </c>
      <c r="J217" t="str">
        <f>TEXT(Call_Centre[[#This Row],[Date of Call]],"DDDD")</f>
        <v>Tuesday</v>
      </c>
      <c r="K217" t="str" cm="1">
        <f t="array" ref="K217">_xlfn.IFS(Call_Centre[[#This Row],[Duration]]&lt;=10,"Under 10 mins", Call_Centre[[#This Row],[Duration]]&lt;=30, "10 to 30 mins", Call_Centre[[#This Row],[Duration]]&lt;=60, "30 to 60 mins", Call_Centre[[#This Row],[Duration]]&lt;=120, "1 to 2 hours", TRUE, "More than 2 hours")</f>
        <v>10 to 30 mins</v>
      </c>
      <c r="L217">
        <f>ROUND(Call_Centre[[#This Row],[Satisfaction Rating]],0)</f>
        <v>4</v>
      </c>
    </row>
    <row r="218" spans="2:12">
      <c r="B218" t="s">
        <v>240</v>
      </c>
      <c r="C218" t="s">
        <v>20</v>
      </c>
      <c r="D218">
        <v>142</v>
      </c>
      <c r="E218" s="17" t="s">
        <v>13</v>
      </c>
      <c r="F218" s="18">
        <v>44999</v>
      </c>
      <c r="G218">
        <v>44</v>
      </c>
      <c r="H218">
        <v>3.5</v>
      </c>
      <c r="I218">
        <f>IF(MONTH(Call_Centre[[#This Row],[Date of Call]])&lt;=6, YEAR(Call_Centre[[#This Row],[Date of Call]]), YEAR(Call_Centre[[#This Row],[Date of Call]])+1)</f>
        <v>2023</v>
      </c>
      <c r="J218" t="str">
        <f>TEXT(Call_Centre[[#This Row],[Date of Call]],"DDDD")</f>
        <v>Tuesday</v>
      </c>
      <c r="K218" t="str" cm="1">
        <f t="array" ref="K218">_xlfn.IFS(Call_Centre[[#This Row],[Duration]]&lt;=10,"Under 10 mins", Call_Centre[[#This Row],[Duration]]&lt;=30, "10 to 30 mins", Call_Centre[[#This Row],[Duration]]&lt;=60, "30 to 60 mins", Call_Centre[[#This Row],[Duration]]&lt;=120, "1 to 2 hours", TRUE, "More than 2 hours")</f>
        <v>More than 2 hours</v>
      </c>
      <c r="L218">
        <f>ROUND(Call_Centre[[#This Row],[Satisfaction Rating]],0)</f>
        <v>4</v>
      </c>
    </row>
    <row r="219" spans="2:12">
      <c r="B219" t="s">
        <v>241</v>
      </c>
      <c r="C219" t="s">
        <v>14</v>
      </c>
      <c r="D219">
        <v>28</v>
      </c>
      <c r="E219" s="17" t="s">
        <v>9</v>
      </c>
      <c r="F219" s="18">
        <v>44999</v>
      </c>
      <c r="G219">
        <v>78</v>
      </c>
      <c r="H219">
        <v>3.8</v>
      </c>
      <c r="I219">
        <f>IF(MONTH(Call_Centre[[#This Row],[Date of Call]])&lt;=6, YEAR(Call_Centre[[#This Row],[Date of Call]]), YEAR(Call_Centre[[#This Row],[Date of Call]])+1)</f>
        <v>2023</v>
      </c>
      <c r="J219" t="str">
        <f>TEXT(Call_Centre[[#This Row],[Date of Call]],"DDDD")</f>
        <v>Tuesday</v>
      </c>
      <c r="K219" t="str" cm="1">
        <f t="array" ref="K219">_xlfn.IFS(Call_Centre[[#This Row],[Duration]]&lt;=10,"Under 10 mins", Call_Centre[[#This Row],[Duration]]&lt;=30, "10 to 30 mins", Call_Centre[[#This Row],[Duration]]&lt;=60, "30 to 60 mins", Call_Centre[[#This Row],[Duration]]&lt;=120, "1 to 2 hours", TRUE, "More than 2 hours")</f>
        <v>10 to 30 mins</v>
      </c>
      <c r="L219">
        <f>ROUND(Call_Centre[[#This Row],[Satisfaction Rating]],0)</f>
        <v>4</v>
      </c>
    </row>
    <row r="220" spans="2:12">
      <c r="B220" t="s">
        <v>242</v>
      </c>
      <c r="C220" t="s">
        <v>14</v>
      </c>
      <c r="D220">
        <v>119</v>
      </c>
      <c r="E220" s="17" t="s">
        <v>13</v>
      </c>
      <c r="F220" s="18">
        <v>44999</v>
      </c>
      <c r="G220">
        <v>20</v>
      </c>
      <c r="H220">
        <v>3.9</v>
      </c>
      <c r="I220">
        <f>IF(MONTH(Call_Centre[[#This Row],[Date of Call]])&lt;=6, YEAR(Call_Centre[[#This Row],[Date of Call]]), YEAR(Call_Centre[[#This Row],[Date of Call]])+1)</f>
        <v>2023</v>
      </c>
      <c r="J220" t="str">
        <f>TEXT(Call_Centre[[#This Row],[Date of Call]],"DDDD")</f>
        <v>Tuesday</v>
      </c>
      <c r="K220" t="str" cm="1">
        <f t="array" ref="K220">_xlfn.IFS(Call_Centre[[#This Row],[Duration]]&lt;=10,"Under 10 mins", Call_Centre[[#This Row],[Duration]]&lt;=30, "10 to 30 mins", Call_Centre[[#This Row],[Duration]]&lt;=60, "30 to 60 mins", Call_Centre[[#This Row],[Duration]]&lt;=120, "1 to 2 hours", TRUE, "More than 2 hours")</f>
        <v>1 to 2 hours</v>
      </c>
      <c r="L220">
        <f>ROUND(Call_Centre[[#This Row],[Satisfaction Rating]],0)</f>
        <v>4</v>
      </c>
    </row>
    <row r="221" spans="2:12">
      <c r="B221" t="s">
        <v>243</v>
      </c>
      <c r="C221" t="s">
        <v>5</v>
      </c>
      <c r="D221">
        <v>65</v>
      </c>
      <c r="E221" s="17" t="s">
        <v>6</v>
      </c>
      <c r="F221" s="18">
        <v>44999</v>
      </c>
      <c r="G221">
        <v>84</v>
      </c>
      <c r="H221">
        <v>2.5</v>
      </c>
      <c r="I221">
        <f>IF(MONTH(Call_Centre[[#This Row],[Date of Call]])&lt;=6, YEAR(Call_Centre[[#This Row],[Date of Call]]), YEAR(Call_Centre[[#This Row],[Date of Call]])+1)</f>
        <v>2023</v>
      </c>
      <c r="J221" t="str">
        <f>TEXT(Call_Centre[[#This Row],[Date of Call]],"DDDD")</f>
        <v>Tuesday</v>
      </c>
      <c r="K221" t="str" cm="1">
        <f t="array" ref="K221">_xlfn.IFS(Call_Centre[[#This Row],[Duration]]&lt;=10,"Under 10 mins", Call_Centre[[#This Row],[Duration]]&lt;=30, "10 to 30 mins", Call_Centre[[#This Row],[Duration]]&lt;=60, "30 to 60 mins", Call_Centre[[#This Row],[Duration]]&lt;=120, "1 to 2 hours", TRUE, "More than 2 hours")</f>
        <v>1 to 2 hours</v>
      </c>
      <c r="L221">
        <f>ROUND(Call_Centre[[#This Row],[Satisfaction Rating]],0)</f>
        <v>3</v>
      </c>
    </row>
    <row r="222" spans="2:12">
      <c r="B222" t="s">
        <v>244</v>
      </c>
      <c r="C222" t="s">
        <v>24</v>
      </c>
      <c r="D222">
        <v>68</v>
      </c>
      <c r="E222" s="17" t="s">
        <v>6</v>
      </c>
      <c r="F222" s="18">
        <v>44999</v>
      </c>
      <c r="G222">
        <v>32</v>
      </c>
      <c r="H222">
        <v>4.9000000000000004</v>
      </c>
      <c r="I222">
        <f>IF(MONTH(Call_Centre[[#This Row],[Date of Call]])&lt;=6, YEAR(Call_Centre[[#This Row],[Date of Call]]), YEAR(Call_Centre[[#This Row],[Date of Call]])+1)</f>
        <v>2023</v>
      </c>
      <c r="J222" t="str">
        <f>TEXT(Call_Centre[[#This Row],[Date of Call]],"DDDD")</f>
        <v>Tuesday</v>
      </c>
      <c r="K222" t="str" cm="1">
        <f t="array" ref="K222">_xlfn.IFS(Call_Centre[[#This Row],[Duration]]&lt;=10,"Under 10 mins", Call_Centre[[#This Row],[Duration]]&lt;=30, "10 to 30 mins", Call_Centre[[#This Row],[Duration]]&lt;=60, "30 to 60 mins", Call_Centre[[#This Row],[Duration]]&lt;=120, "1 to 2 hours", TRUE, "More than 2 hours")</f>
        <v>1 to 2 hours</v>
      </c>
      <c r="L222">
        <f>ROUND(Call_Centre[[#This Row],[Satisfaction Rating]],0)</f>
        <v>5</v>
      </c>
    </row>
    <row r="223" spans="2:12">
      <c r="B223" t="s">
        <v>245</v>
      </c>
      <c r="C223" t="s">
        <v>22</v>
      </c>
      <c r="D223">
        <v>72</v>
      </c>
      <c r="E223" s="17" t="s">
        <v>9</v>
      </c>
      <c r="F223" s="18">
        <v>44999</v>
      </c>
      <c r="G223">
        <v>132</v>
      </c>
      <c r="H223">
        <v>3.4</v>
      </c>
      <c r="I223">
        <f>IF(MONTH(Call_Centre[[#This Row],[Date of Call]])&lt;=6, YEAR(Call_Centre[[#This Row],[Date of Call]]), YEAR(Call_Centre[[#This Row],[Date of Call]])+1)</f>
        <v>2023</v>
      </c>
      <c r="J223" t="str">
        <f>TEXT(Call_Centre[[#This Row],[Date of Call]],"DDDD")</f>
        <v>Tuesday</v>
      </c>
      <c r="K223" t="str" cm="1">
        <f t="array" ref="K223">_xlfn.IFS(Call_Centre[[#This Row],[Duration]]&lt;=10,"Under 10 mins", Call_Centre[[#This Row],[Duration]]&lt;=30, "10 to 30 mins", Call_Centre[[#This Row],[Duration]]&lt;=60, "30 to 60 mins", Call_Centre[[#This Row],[Duration]]&lt;=120, "1 to 2 hours", TRUE, "More than 2 hours")</f>
        <v>1 to 2 hours</v>
      </c>
      <c r="L223">
        <f>ROUND(Call_Centre[[#This Row],[Satisfaction Rating]],0)</f>
        <v>3</v>
      </c>
    </row>
    <row r="224" spans="2:12">
      <c r="B224" t="s">
        <v>246</v>
      </c>
      <c r="C224" t="s">
        <v>22</v>
      </c>
      <c r="D224">
        <v>63</v>
      </c>
      <c r="E224" s="17" t="s">
        <v>10</v>
      </c>
      <c r="F224" s="18">
        <v>44999</v>
      </c>
      <c r="G224">
        <v>105</v>
      </c>
      <c r="H224">
        <v>3.3</v>
      </c>
      <c r="I224">
        <f>IF(MONTH(Call_Centre[[#This Row],[Date of Call]])&lt;=6, YEAR(Call_Centre[[#This Row],[Date of Call]]), YEAR(Call_Centre[[#This Row],[Date of Call]])+1)</f>
        <v>2023</v>
      </c>
      <c r="J224" t="str">
        <f>TEXT(Call_Centre[[#This Row],[Date of Call]],"DDDD")</f>
        <v>Tuesday</v>
      </c>
      <c r="K224" t="str" cm="1">
        <f t="array" ref="K224">_xlfn.IFS(Call_Centre[[#This Row],[Duration]]&lt;=10,"Under 10 mins", Call_Centre[[#This Row],[Duration]]&lt;=30, "10 to 30 mins", Call_Centre[[#This Row],[Duration]]&lt;=60, "30 to 60 mins", Call_Centre[[#This Row],[Duration]]&lt;=120, "1 to 2 hours", TRUE, "More than 2 hours")</f>
        <v>1 to 2 hours</v>
      </c>
      <c r="L224">
        <f>ROUND(Call_Centre[[#This Row],[Satisfaction Rating]],0)</f>
        <v>3</v>
      </c>
    </row>
    <row r="225" spans="2:12">
      <c r="B225" t="s">
        <v>247</v>
      </c>
      <c r="C225" t="s">
        <v>12</v>
      </c>
      <c r="D225">
        <v>139</v>
      </c>
      <c r="E225" s="17" t="s">
        <v>13</v>
      </c>
      <c r="F225" s="18">
        <v>45000</v>
      </c>
      <c r="G225">
        <v>48</v>
      </c>
      <c r="H225">
        <v>4.7</v>
      </c>
      <c r="I225">
        <f>IF(MONTH(Call_Centre[[#This Row],[Date of Call]])&lt;=6, YEAR(Call_Centre[[#This Row],[Date of Call]]), YEAR(Call_Centre[[#This Row],[Date of Call]])+1)</f>
        <v>2023</v>
      </c>
      <c r="J225" t="str">
        <f>TEXT(Call_Centre[[#This Row],[Date of Call]],"DDDD")</f>
        <v>Wednesday</v>
      </c>
      <c r="K225" t="str" cm="1">
        <f t="array" ref="K225">_xlfn.IFS(Call_Centre[[#This Row],[Duration]]&lt;=10,"Under 10 mins", Call_Centre[[#This Row],[Duration]]&lt;=30, "10 to 30 mins", Call_Centre[[#This Row],[Duration]]&lt;=60, "30 to 60 mins", Call_Centre[[#This Row],[Duration]]&lt;=120, "1 to 2 hours", TRUE, "More than 2 hours")</f>
        <v>More than 2 hours</v>
      </c>
      <c r="L225">
        <f>ROUND(Call_Centre[[#This Row],[Satisfaction Rating]],0)</f>
        <v>5</v>
      </c>
    </row>
    <row r="226" spans="2:12">
      <c r="B226" t="s">
        <v>248</v>
      </c>
      <c r="C226" t="s">
        <v>14</v>
      </c>
      <c r="D226">
        <v>59</v>
      </c>
      <c r="E226" s="17" t="s">
        <v>13</v>
      </c>
      <c r="F226" s="18">
        <v>45000</v>
      </c>
      <c r="G226">
        <v>64</v>
      </c>
      <c r="H226">
        <v>4</v>
      </c>
      <c r="I226">
        <f>IF(MONTH(Call_Centre[[#This Row],[Date of Call]])&lt;=6, YEAR(Call_Centre[[#This Row],[Date of Call]]), YEAR(Call_Centre[[#This Row],[Date of Call]])+1)</f>
        <v>2023</v>
      </c>
      <c r="J226" t="str">
        <f>TEXT(Call_Centre[[#This Row],[Date of Call]],"DDDD")</f>
        <v>Wednesday</v>
      </c>
      <c r="K226" t="str" cm="1">
        <f t="array" ref="K226">_xlfn.IFS(Call_Centre[[#This Row],[Duration]]&lt;=10,"Under 10 mins", Call_Centre[[#This Row],[Duration]]&lt;=30, "10 to 30 mins", Call_Centre[[#This Row],[Duration]]&lt;=60, "30 to 60 mins", Call_Centre[[#This Row],[Duration]]&lt;=120, "1 to 2 hours", TRUE, "More than 2 hours")</f>
        <v>30 to 60 mins</v>
      </c>
      <c r="L226">
        <f>ROUND(Call_Centre[[#This Row],[Satisfaction Rating]],0)</f>
        <v>4</v>
      </c>
    </row>
    <row r="227" spans="2:12">
      <c r="B227" t="s">
        <v>249</v>
      </c>
      <c r="C227" t="s">
        <v>7</v>
      </c>
      <c r="D227">
        <v>138</v>
      </c>
      <c r="E227" s="17" t="s">
        <v>10</v>
      </c>
      <c r="F227" s="18">
        <v>45000</v>
      </c>
      <c r="G227">
        <v>44</v>
      </c>
      <c r="H227">
        <v>3.8</v>
      </c>
      <c r="I227">
        <f>IF(MONTH(Call_Centre[[#This Row],[Date of Call]])&lt;=6, YEAR(Call_Centre[[#This Row],[Date of Call]]), YEAR(Call_Centre[[#This Row],[Date of Call]])+1)</f>
        <v>2023</v>
      </c>
      <c r="J227" t="str">
        <f>TEXT(Call_Centre[[#This Row],[Date of Call]],"DDDD")</f>
        <v>Wednesday</v>
      </c>
      <c r="K227" t="str" cm="1">
        <f t="array" ref="K227">_xlfn.IFS(Call_Centre[[#This Row],[Duration]]&lt;=10,"Under 10 mins", Call_Centre[[#This Row],[Duration]]&lt;=30, "10 to 30 mins", Call_Centre[[#This Row],[Duration]]&lt;=60, "30 to 60 mins", Call_Centre[[#This Row],[Duration]]&lt;=120, "1 to 2 hours", TRUE, "More than 2 hours")</f>
        <v>More than 2 hours</v>
      </c>
      <c r="L227">
        <f>ROUND(Call_Centre[[#This Row],[Satisfaction Rating]],0)</f>
        <v>4</v>
      </c>
    </row>
    <row r="228" spans="2:12">
      <c r="B228" t="s">
        <v>250</v>
      </c>
      <c r="C228" t="s">
        <v>12</v>
      </c>
      <c r="D228">
        <v>47</v>
      </c>
      <c r="E228" s="17" t="s">
        <v>9</v>
      </c>
      <c r="F228" s="18">
        <v>45000</v>
      </c>
      <c r="G228">
        <v>120</v>
      </c>
      <c r="H228">
        <v>3.1</v>
      </c>
      <c r="I228">
        <f>IF(MONTH(Call_Centre[[#This Row],[Date of Call]])&lt;=6, YEAR(Call_Centre[[#This Row],[Date of Call]]), YEAR(Call_Centre[[#This Row],[Date of Call]])+1)</f>
        <v>2023</v>
      </c>
      <c r="J228" t="str">
        <f>TEXT(Call_Centre[[#This Row],[Date of Call]],"DDDD")</f>
        <v>Wednesday</v>
      </c>
      <c r="K228" t="str" cm="1">
        <f t="array" ref="K228">_xlfn.IFS(Call_Centre[[#This Row],[Duration]]&lt;=10,"Under 10 mins", Call_Centre[[#This Row],[Duration]]&lt;=30, "10 to 30 mins", Call_Centre[[#This Row],[Duration]]&lt;=60, "30 to 60 mins", Call_Centre[[#This Row],[Duration]]&lt;=120, "1 to 2 hours", TRUE, "More than 2 hours")</f>
        <v>30 to 60 mins</v>
      </c>
      <c r="L228">
        <f>ROUND(Call_Centre[[#This Row],[Satisfaction Rating]],0)</f>
        <v>3</v>
      </c>
    </row>
    <row r="229" spans="2:12">
      <c r="B229" t="s">
        <v>251</v>
      </c>
      <c r="C229" t="s">
        <v>7</v>
      </c>
      <c r="D229">
        <v>74</v>
      </c>
      <c r="E229" s="17" t="s">
        <v>9</v>
      </c>
      <c r="F229" s="18">
        <v>45000</v>
      </c>
      <c r="G229">
        <v>144</v>
      </c>
      <c r="H229">
        <v>4.8</v>
      </c>
      <c r="I229">
        <f>IF(MONTH(Call_Centre[[#This Row],[Date of Call]])&lt;=6, YEAR(Call_Centre[[#This Row],[Date of Call]]), YEAR(Call_Centre[[#This Row],[Date of Call]])+1)</f>
        <v>2023</v>
      </c>
      <c r="J229" t="str">
        <f>TEXT(Call_Centre[[#This Row],[Date of Call]],"DDDD")</f>
        <v>Wednesday</v>
      </c>
      <c r="K229" t="str" cm="1">
        <f t="array" ref="K229">_xlfn.IFS(Call_Centre[[#This Row],[Duration]]&lt;=10,"Under 10 mins", Call_Centre[[#This Row],[Duration]]&lt;=30, "10 to 30 mins", Call_Centre[[#This Row],[Duration]]&lt;=60, "30 to 60 mins", Call_Centre[[#This Row],[Duration]]&lt;=120, "1 to 2 hours", TRUE, "More than 2 hours")</f>
        <v>1 to 2 hours</v>
      </c>
      <c r="L229">
        <f>ROUND(Call_Centre[[#This Row],[Satisfaction Rating]],0)</f>
        <v>5</v>
      </c>
    </row>
    <row r="230" spans="2:12">
      <c r="B230" t="s">
        <v>252</v>
      </c>
      <c r="C230" t="s">
        <v>22</v>
      </c>
      <c r="D230">
        <v>65</v>
      </c>
      <c r="E230" s="17" t="s">
        <v>9</v>
      </c>
      <c r="F230" s="18">
        <v>45000</v>
      </c>
      <c r="G230">
        <v>87</v>
      </c>
      <c r="H230">
        <v>2.7</v>
      </c>
      <c r="I230">
        <f>IF(MONTH(Call_Centre[[#This Row],[Date of Call]])&lt;=6, YEAR(Call_Centre[[#This Row],[Date of Call]]), YEAR(Call_Centre[[#This Row],[Date of Call]])+1)</f>
        <v>2023</v>
      </c>
      <c r="J230" t="str">
        <f>TEXT(Call_Centre[[#This Row],[Date of Call]],"DDDD")</f>
        <v>Wednesday</v>
      </c>
      <c r="K230" t="str" cm="1">
        <f t="array" ref="K230">_xlfn.IFS(Call_Centre[[#This Row],[Duration]]&lt;=10,"Under 10 mins", Call_Centre[[#This Row],[Duration]]&lt;=30, "10 to 30 mins", Call_Centre[[#This Row],[Duration]]&lt;=60, "30 to 60 mins", Call_Centre[[#This Row],[Duration]]&lt;=120, "1 to 2 hours", TRUE, "More than 2 hours")</f>
        <v>1 to 2 hours</v>
      </c>
      <c r="L230">
        <f>ROUND(Call_Centre[[#This Row],[Satisfaction Rating]],0)</f>
        <v>3</v>
      </c>
    </row>
    <row r="231" spans="2:12">
      <c r="B231" t="s">
        <v>253</v>
      </c>
      <c r="C231" t="s">
        <v>8</v>
      </c>
      <c r="D231">
        <v>123</v>
      </c>
      <c r="E231" s="17" t="s">
        <v>6</v>
      </c>
      <c r="F231" s="18">
        <v>45000</v>
      </c>
      <c r="G231">
        <v>36</v>
      </c>
      <c r="H231">
        <v>3.6</v>
      </c>
      <c r="I231">
        <f>IF(MONTH(Call_Centre[[#This Row],[Date of Call]])&lt;=6, YEAR(Call_Centre[[#This Row],[Date of Call]]), YEAR(Call_Centre[[#This Row],[Date of Call]])+1)</f>
        <v>2023</v>
      </c>
      <c r="J231" t="str">
        <f>TEXT(Call_Centre[[#This Row],[Date of Call]],"DDDD")</f>
        <v>Wednesday</v>
      </c>
      <c r="K231" t="str" cm="1">
        <f t="array" ref="K231">_xlfn.IFS(Call_Centre[[#This Row],[Duration]]&lt;=10,"Under 10 mins", Call_Centre[[#This Row],[Duration]]&lt;=30, "10 to 30 mins", Call_Centre[[#This Row],[Duration]]&lt;=60, "30 to 60 mins", Call_Centre[[#This Row],[Duration]]&lt;=120, "1 to 2 hours", TRUE, "More than 2 hours")</f>
        <v>More than 2 hours</v>
      </c>
      <c r="L231">
        <f>ROUND(Call_Centre[[#This Row],[Satisfaction Rating]],0)</f>
        <v>4</v>
      </c>
    </row>
    <row r="232" spans="2:12">
      <c r="B232" t="s">
        <v>254</v>
      </c>
      <c r="C232" t="s">
        <v>22</v>
      </c>
      <c r="D232">
        <v>90</v>
      </c>
      <c r="E232" s="17" t="s">
        <v>13</v>
      </c>
      <c r="F232" s="18">
        <v>45001</v>
      </c>
      <c r="G232">
        <v>72</v>
      </c>
      <c r="H232">
        <v>4.7</v>
      </c>
      <c r="I232">
        <f>IF(MONTH(Call_Centre[[#This Row],[Date of Call]])&lt;=6, YEAR(Call_Centre[[#This Row],[Date of Call]]), YEAR(Call_Centre[[#This Row],[Date of Call]])+1)</f>
        <v>2023</v>
      </c>
      <c r="J232" t="str">
        <f>TEXT(Call_Centre[[#This Row],[Date of Call]],"DDDD")</f>
        <v>Thursday</v>
      </c>
      <c r="K232" t="str" cm="1">
        <f t="array" ref="K232">_xlfn.IFS(Call_Centre[[#This Row],[Duration]]&lt;=10,"Under 10 mins", Call_Centre[[#This Row],[Duration]]&lt;=30, "10 to 30 mins", Call_Centre[[#This Row],[Duration]]&lt;=60, "30 to 60 mins", Call_Centre[[#This Row],[Duration]]&lt;=120, "1 to 2 hours", TRUE, "More than 2 hours")</f>
        <v>1 to 2 hours</v>
      </c>
      <c r="L232">
        <f>ROUND(Call_Centre[[#This Row],[Satisfaction Rating]],0)</f>
        <v>5</v>
      </c>
    </row>
    <row r="233" spans="2:12">
      <c r="B233" t="s">
        <v>255</v>
      </c>
      <c r="C233" t="s">
        <v>17</v>
      </c>
      <c r="D233">
        <v>127</v>
      </c>
      <c r="E233" s="17" t="s">
        <v>10</v>
      </c>
      <c r="F233" s="18">
        <v>45001</v>
      </c>
      <c r="G233">
        <v>150</v>
      </c>
      <c r="H233">
        <v>4.4000000000000004</v>
      </c>
      <c r="I233">
        <f>IF(MONTH(Call_Centre[[#This Row],[Date of Call]])&lt;=6, YEAR(Call_Centre[[#This Row],[Date of Call]]), YEAR(Call_Centre[[#This Row],[Date of Call]])+1)</f>
        <v>2023</v>
      </c>
      <c r="J233" t="str">
        <f>TEXT(Call_Centre[[#This Row],[Date of Call]],"DDDD")</f>
        <v>Thursday</v>
      </c>
      <c r="K233" t="str" cm="1">
        <f t="array" ref="K233">_xlfn.IFS(Call_Centre[[#This Row],[Duration]]&lt;=10,"Under 10 mins", Call_Centre[[#This Row],[Duration]]&lt;=30, "10 to 30 mins", Call_Centre[[#This Row],[Duration]]&lt;=60, "30 to 60 mins", Call_Centre[[#This Row],[Duration]]&lt;=120, "1 to 2 hours", TRUE, "More than 2 hours")</f>
        <v>More than 2 hours</v>
      </c>
      <c r="L233">
        <f>ROUND(Call_Centre[[#This Row],[Satisfaction Rating]],0)</f>
        <v>4</v>
      </c>
    </row>
    <row r="234" spans="2:12">
      <c r="B234" t="s">
        <v>256</v>
      </c>
      <c r="C234" t="s">
        <v>21</v>
      </c>
      <c r="D234">
        <v>60</v>
      </c>
      <c r="E234" s="17" t="s">
        <v>9</v>
      </c>
      <c r="F234" s="18">
        <v>45001</v>
      </c>
      <c r="G234">
        <v>68</v>
      </c>
      <c r="H234">
        <v>4.3</v>
      </c>
      <c r="I234">
        <f>IF(MONTH(Call_Centre[[#This Row],[Date of Call]])&lt;=6, YEAR(Call_Centre[[#This Row],[Date of Call]]), YEAR(Call_Centre[[#This Row],[Date of Call]])+1)</f>
        <v>2023</v>
      </c>
      <c r="J234" t="str">
        <f>TEXT(Call_Centre[[#This Row],[Date of Call]],"DDDD")</f>
        <v>Thursday</v>
      </c>
      <c r="K234" t="str" cm="1">
        <f t="array" ref="K234">_xlfn.IFS(Call_Centre[[#This Row],[Duration]]&lt;=10,"Under 10 mins", Call_Centre[[#This Row],[Duration]]&lt;=30, "10 to 30 mins", Call_Centre[[#This Row],[Duration]]&lt;=60, "30 to 60 mins", Call_Centre[[#This Row],[Duration]]&lt;=120, "1 to 2 hours", TRUE, "More than 2 hours")</f>
        <v>30 to 60 mins</v>
      </c>
      <c r="L234">
        <f>ROUND(Call_Centre[[#This Row],[Satisfaction Rating]],0)</f>
        <v>4</v>
      </c>
    </row>
    <row r="235" spans="2:12">
      <c r="B235" t="s">
        <v>257</v>
      </c>
      <c r="C235" t="s">
        <v>12</v>
      </c>
      <c r="D235">
        <v>94</v>
      </c>
      <c r="E235" s="17" t="s">
        <v>10</v>
      </c>
      <c r="F235" s="18">
        <v>45001</v>
      </c>
      <c r="G235">
        <v>99</v>
      </c>
      <c r="H235">
        <v>4.9000000000000004</v>
      </c>
      <c r="I235">
        <f>IF(MONTH(Call_Centre[[#This Row],[Date of Call]])&lt;=6, YEAR(Call_Centre[[#This Row],[Date of Call]]), YEAR(Call_Centre[[#This Row],[Date of Call]])+1)</f>
        <v>2023</v>
      </c>
      <c r="J235" t="str">
        <f>TEXT(Call_Centre[[#This Row],[Date of Call]],"DDDD")</f>
        <v>Thursday</v>
      </c>
      <c r="K235" t="str" cm="1">
        <f t="array" ref="K235">_xlfn.IFS(Call_Centre[[#This Row],[Duration]]&lt;=10,"Under 10 mins", Call_Centre[[#This Row],[Duration]]&lt;=30, "10 to 30 mins", Call_Centre[[#This Row],[Duration]]&lt;=60, "30 to 60 mins", Call_Centre[[#This Row],[Duration]]&lt;=120, "1 to 2 hours", TRUE, "More than 2 hours")</f>
        <v>1 to 2 hours</v>
      </c>
      <c r="L235">
        <f>ROUND(Call_Centre[[#This Row],[Satisfaction Rating]],0)</f>
        <v>5</v>
      </c>
    </row>
    <row r="236" spans="2:12">
      <c r="B236" t="s">
        <v>258</v>
      </c>
      <c r="C236" t="s">
        <v>8</v>
      </c>
      <c r="D236">
        <v>54</v>
      </c>
      <c r="E236" s="17" t="s">
        <v>9</v>
      </c>
      <c r="F236" s="18">
        <v>45001</v>
      </c>
      <c r="G236">
        <v>26</v>
      </c>
      <c r="H236">
        <v>4.8</v>
      </c>
      <c r="I236">
        <f>IF(MONTH(Call_Centre[[#This Row],[Date of Call]])&lt;=6, YEAR(Call_Centre[[#This Row],[Date of Call]]), YEAR(Call_Centre[[#This Row],[Date of Call]])+1)</f>
        <v>2023</v>
      </c>
      <c r="J236" t="str">
        <f>TEXT(Call_Centre[[#This Row],[Date of Call]],"DDDD")</f>
        <v>Thursday</v>
      </c>
      <c r="K236" t="str" cm="1">
        <f t="array" ref="K236">_xlfn.IFS(Call_Centre[[#This Row],[Duration]]&lt;=10,"Under 10 mins", Call_Centre[[#This Row],[Duration]]&lt;=30, "10 to 30 mins", Call_Centre[[#This Row],[Duration]]&lt;=60, "30 to 60 mins", Call_Centre[[#This Row],[Duration]]&lt;=120, "1 to 2 hours", TRUE, "More than 2 hours")</f>
        <v>30 to 60 mins</v>
      </c>
      <c r="L236">
        <f>ROUND(Call_Centre[[#This Row],[Satisfaction Rating]],0)</f>
        <v>5</v>
      </c>
    </row>
    <row r="237" spans="2:12">
      <c r="B237" t="s">
        <v>259</v>
      </c>
      <c r="C237" t="s">
        <v>22</v>
      </c>
      <c r="D237">
        <v>104</v>
      </c>
      <c r="E237" s="17" t="s">
        <v>9</v>
      </c>
      <c r="F237" s="18">
        <v>45001</v>
      </c>
      <c r="G237">
        <v>88</v>
      </c>
      <c r="H237">
        <v>3.2</v>
      </c>
      <c r="I237">
        <f>IF(MONTH(Call_Centre[[#This Row],[Date of Call]])&lt;=6, YEAR(Call_Centre[[#This Row],[Date of Call]]), YEAR(Call_Centre[[#This Row],[Date of Call]])+1)</f>
        <v>2023</v>
      </c>
      <c r="J237" t="str">
        <f>TEXT(Call_Centre[[#This Row],[Date of Call]],"DDDD")</f>
        <v>Thursday</v>
      </c>
      <c r="K237" t="str" cm="1">
        <f t="array" ref="K237">_xlfn.IFS(Call_Centre[[#This Row],[Duration]]&lt;=10,"Under 10 mins", Call_Centre[[#This Row],[Duration]]&lt;=30, "10 to 30 mins", Call_Centre[[#This Row],[Duration]]&lt;=60, "30 to 60 mins", Call_Centre[[#This Row],[Duration]]&lt;=120, "1 to 2 hours", TRUE, "More than 2 hours")</f>
        <v>1 to 2 hours</v>
      </c>
      <c r="L237">
        <f>ROUND(Call_Centre[[#This Row],[Satisfaction Rating]],0)</f>
        <v>3</v>
      </c>
    </row>
    <row r="238" spans="2:12">
      <c r="B238" t="s">
        <v>260</v>
      </c>
      <c r="C238" t="s">
        <v>15</v>
      </c>
      <c r="D238">
        <v>100</v>
      </c>
      <c r="E238" s="17" t="s">
        <v>9</v>
      </c>
      <c r="F238" s="18">
        <v>45001</v>
      </c>
      <c r="G238">
        <v>124</v>
      </c>
      <c r="H238">
        <v>3.4</v>
      </c>
      <c r="I238">
        <f>IF(MONTH(Call_Centre[[#This Row],[Date of Call]])&lt;=6, YEAR(Call_Centre[[#This Row],[Date of Call]]), YEAR(Call_Centre[[#This Row],[Date of Call]])+1)</f>
        <v>2023</v>
      </c>
      <c r="J238" t="str">
        <f>TEXT(Call_Centre[[#This Row],[Date of Call]],"DDDD")</f>
        <v>Thursday</v>
      </c>
      <c r="K238" t="str" cm="1">
        <f t="array" ref="K238">_xlfn.IFS(Call_Centre[[#This Row],[Duration]]&lt;=10,"Under 10 mins", Call_Centre[[#This Row],[Duration]]&lt;=30, "10 to 30 mins", Call_Centre[[#This Row],[Duration]]&lt;=60, "30 to 60 mins", Call_Centre[[#This Row],[Duration]]&lt;=120, "1 to 2 hours", TRUE, "More than 2 hours")</f>
        <v>1 to 2 hours</v>
      </c>
      <c r="L238">
        <f>ROUND(Call_Centre[[#This Row],[Satisfaction Rating]],0)</f>
        <v>3</v>
      </c>
    </row>
    <row r="239" spans="2:12">
      <c r="B239" t="s">
        <v>261</v>
      </c>
      <c r="C239" t="s">
        <v>7</v>
      </c>
      <c r="D239">
        <v>84</v>
      </c>
      <c r="E239" s="17" t="s">
        <v>9</v>
      </c>
      <c r="F239" s="18">
        <v>45001</v>
      </c>
      <c r="G239">
        <v>72</v>
      </c>
      <c r="H239">
        <v>3.5</v>
      </c>
      <c r="I239">
        <f>IF(MONTH(Call_Centre[[#This Row],[Date of Call]])&lt;=6, YEAR(Call_Centre[[#This Row],[Date of Call]]), YEAR(Call_Centre[[#This Row],[Date of Call]])+1)</f>
        <v>2023</v>
      </c>
      <c r="J239" t="str">
        <f>TEXT(Call_Centre[[#This Row],[Date of Call]],"DDDD")</f>
        <v>Thursday</v>
      </c>
      <c r="K239" t="str" cm="1">
        <f t="array" ref="K239">_xlfn.IFS(Call_Centre[[#This Row],[Duration]]&lt;=10,"Under 10 mins", Call_Centre[[#This Row],[Duration]]&lt;=30, "10 to 30 mins", Call_Centre[[#This Row],[Duration]]&lt;=60, "30 to 60 mins", Call_Centre[[#This Row],[Duration]]&lt;=120, "1 to 2 hours", TRUE, "More than 2 hours")</f>
        <v>1 to 2 hours</v>
      </c>
      <c r="L239">
        <f>ROUND(Call_Centre[[#This Row],[Satisfaction Rating]],0)</f>
        <v>4</v>
      </c>
    </row>
    <row r="240" spans="2:12">
      <c r="B240" t="s">
        <v>262</v>
      </c>
      <c r="C240" t="s">
        <v>20</v>
      </c>
      <c r="D240">
        <v>92</v>
      </c>
      <c r="E240" s="17" t="s">
        <v>11</v>
      </c>
      <c r="F240" s="18">
        <v>45002</v>
      </c>
      <c r="G240">
        <v>125</v>
      </c>
      <c r="H240">
        <v>4.9000000000000004</v>
      </c>
      <c r="I240">
        <f>IF(MONTH(Call_Centre[[#This Row],[Date of Call]])&lt;=6, YEAR(Call_Centre[[#This Row],[Date of Call]]), YEAR(Call_Centre[[#This Row],[Date of Call]])+1)</f>
        <v>2023</v>
      </c>
      <c r="J240" t="str">
        <f>TEXT(Call_Centre[[#This Row],[Date of Call]],"DDDD")</f>
        <v>Friday</v>
      </c>
      <c r="K240" t="str" cm="1">
        <f t="array" ref="K240">_xlfn.IFS(Call_Centre[[#This Row],[Duration]]&lt;=10,"Under 10 mins", Call_Centre[[#This Row],[Duration]]&lt;=30, "10 to 30 mins", Call_Centre[[#This Row],[Duration]]&lt;=60, "30 to 60 mins", Call_Centre[[#This Row],[Duration]]&lt;=120, "1 to 2 hours", TRUE, "More than 2 hours")</f>
        <v>1 to 2 hours</v>
      </c>
      <c r="L240">
        <f>ROUND(Call_Centre[[#This Row],[Satisfaction Rating]],0)</f>
        <v>5</v>
      </c>
    </row>
    <row r="241" spans="2:12">
      <c r="B241" t="s">
        <v>263</v>
      </c>
      <c r="C241" t="s">
        <v>18</v>
      </c>
      <c r="D241">
        <v>64</v>
      </c>
      <c r="E241" s="17" t="s">
        <v>10</v>
      </c>
      <c r="F241" s="18">
        <v>45002</v>
      </c>
      <c r="G241">
        <v>22</v>
      </c>
      <c r="H241">
        <v>4.0999999999999996</v>
      </c>
      <c r="I241">
        <f>IF(MONTH(Call_Centre[[#This Row],[Date of Call]])&lt;=6, YEAR(Call_Centre[[#This Row],[Date of Call]]), YEAR(Call_Centre[[#This Row],[Date of Call]])+1)</f>
        <v>2023</v>
      </c>
      <c r="J241" t="str">
        <f>TEXT(Call_Centre[[#This Row],[Date of Call]],"DDDD")</f>
        <v>Friday</v>
      </c>
      <c r="K241" t="str" cm="1">
        <f t="array" ref="K241">_xlfn.IFS(Call_Centre[[#This Row],[Duration]]&lt;=10,"Under 10 mins", Call_Centre[[#This Row],[Duration]]&lt;=30, "10 to 30 mins", Call_Centre[[#This Row],[Duration]]&lt;=60, "30 to 60 mins", Call_Centre[[#This Row],[Duration]]&lt;=120, "1 to 2 hours", TRUE, "More than 2 hours")</f>
        <v>1 to 2 hours</v>
      </c>
      <c r="L241">
        <f>ROUND(Call_Centre[[#This Row],[Satisfaction Rating]],0)</f>
        <v>4</v>
      </c>
    </row>
    <row r="242" spans="2:12">
      <c r="B242" t="s">
        <v>264</v>
      </c>
      <c r="C242" t="s">
        <v>23</v>
      </c>
      <c r="D242">
        <v>89</v>
      </c>
      <c r="E242" s="17" t="s">
        <v>13</v>
      </c>
      <c r="F242" s="18">
        <v>45003</v>
      </c>
      <c r="G242">
        <v>70</v>
      </c>
      <c r="H242">
        <v>4.9000000000000004</v>
      </c>
      <c r="I242">
        <f>IF(MONTH(Call_Centre[[#This Row],[Date of Call]])&lt;=6, YEAR(Call_Centre[[#This Row],[Date of Call]]), YEAR(Call_Centre[[#This Row],[Date of Call]])+1)</f>
        <v>2023</v>
      </c>
      <c r="J242" t="str">
        <f>TEXT(Call_Centre[[#This Row],[Date of Call]],"DDDD")</f>
        <v>Saturday</v>
      </c>
      <c r="K242" t="str" cm="1">
        <f t="array" ref="K242">_xlfn.IFS(Call_Centre[[#This Row],[Duration]]&lt;=10,"Under 10 mins", Call_Centre[[#This Row],[Duration]]&lt;=30, "10 to 30 mins", Call_Centre[[#This Row],[Duration]]&lt;=60, "30 to 60 mins", Call_Centre[[#This Row],[Duration]]&lt;=120, "1 to 2 hours", TRUE, "More than 2 hours")</f>
        <v>1 to 2 hours</v>
      </c>
      <c r="L242">
        <f>ROUND(Call_Centre[[#This Row],[Satisfaction Rating]],0)</f>
        <v>5</v>
      </c>
    </row>
    <row r="243" spans="2:12">
      <c r="B243" t="s">
        <v>265</v>
      </c>
      <c r="C243" t="s">
        <v>19</v>
      </c>
      <c r="D243">
        <v>40</v>
      </c>
      <c r="E243" s="17" t="s">
        <v>9</v>
      </c>
      <c r="F243" s="18">
        <v>45003</v>
      </c>
      <c r="G243">
        <v>24</v>
      </c>
      <c r="H243">
        <v>4.3</v>
      </c>
      <c r="I243">
        <f>IF(MONTH(Call_Centre[[#This Row],[Date of Call]])&lt;=6, YEAR(Call_Centre[[#This Row],[Date of Call]]), YEAR(Call_Centre[[#This Row],[Date of Call]])+1)</f>
        <v>2023</v>
      </c>
      <c r="J243" t="str">
        <f>TEXT(Call_Centre[[#This Row],[Date of Call]],"DDDD")</f>
        <v>Saturday</v>
      </c>
      <c r="K243" t="str" cm="1">
        <f t="array" ref="K243">_xlfn.IFS(Call_Centre[[#This Row],[Duration]]&lt;=10,"Under 10 mins", Call_Centre[[#This Row],[Duration]]&lt;=30, "10 to 30 mins", Call_Centre[[#This Row],[Duration]]&lt;=60, "30 to 60 mins", Call_Centre[[#This Row],[Duration]]&lt;=120, "1 to 2 hours", TRUE, "More than 2 hours")</f>
        <v>30 to 60 mins</v>
      </c>
      <c r="L243">
        <f>ROUND(Call_Centre[[#This Row],[Satisfaction Rating]],0)</f>
        <v>4</v>
      </c>
    </row>
    <row r="244" spans="2:12">
      <c r="B244" t="s">
        <v>266</v>
      </c>
      <c r="C244" t="s">
        <v>14</v>
      </c>
      <c r="D244">
        <v>75</v>
      </c>
      <c r="E244" s="17" t="s">
        <v>6</v>
      </c>
      <c r="F244" s="18">
        <v>45003</v>
      </c>
      <c r="G244">
        <v>32</v>
      </c>
      <c r="H244">
        <v>4.0999999999999996</v>
      </c>
      <c r="I244">
        <f>IF(MONTH(Call_Centre[[#This Row],[Date of Call]])&lt;=6, YEAR(Call_Centre[[#This Row],[Date of Call]]), YEAR(Call_Centre[[#This Row],[Date of Call]])+1)</f>
        <v>2023</v>
      </c>
      <c r="J244" t="str">
        <f>TEXT(Call_Centre[[#This Row],[Date of Call]],"DDDD")</f>
        <v>Saturday</v>
      </c>
      <c r="K244" t="str" cm="1">
        <f t="array" ref="K244">_xlfn.IFS(Call_Centre[[#This Row],[Duration]]&lt;=10,"Under 10 mins", Call_Centre[[#This Row],[Duration]]&lt;=30, "10 to 30 mins", Call_Centre[[#This Row],[Duration]]&lt;=60, "30 to 60 mins", Call_Centre[[#This Row],[Duration]]&lt;=120, "1 to 2 hours", TRUE, "More than 2 hours")</f>
        <v>1 to 2 hours</v>
      </c>
      <c r="L244">
        <f>ROUND(Call_Centre[[#This Row],[Satisfaction Rating]],0)</f>
        <v>4</v>
      </c>
    </row>
    <row r="245" spans="2:12">
      <c r="B245" t="s">
        <v>267</v>
      </c>
      <c r="C245" t="s">
        <v>17</v>
      </c>
      <c r="D245">
        <v>106</v>
      </c>
      <c r="E245" s="17" t="s">
        <v>11</v>
      </c>
      <c r="F245" s="18">
        <v>45003</v>
      </c>
      <c r="G245">
        <v>112</v>
      </c>
      <c r="H245">
        <v>4.4000000000000004</v>
      </c>
      <c r="I245">
        <f>IF(MONTH(Call_Centre[[#This Row],[Date of Call]])&lt;=6, YEAR(Call_Centre[[#This Row],[Date of Call]]), YEAR(Call_Centre[[#This Row],[Date of Call]])+1)</f>
        <v>2023</v>
      </c>
      <c r="J245" t="str">
        <f>TEXT(Call_Centre[[#This Row],[Date of Call]],"DDDD")</f>
        <v>Saturday</v>
      </c>
      <c r="K245" t="str" cm="1">
        <f t="array" ref="K245">_xlfn.IFS(Call_Centre[[#This Row],[Duration]]&lt;=10,"Under 10 mins", Call_Centre[[#This Row],[Duration]]&lt;=30, "10 to 30 mins", Call_Centre[[#This Row],[Duration]]&lt;=60, "30 to 60 mins", Call_Centre[[#This Row],[Duration]]&lt;=120, "1 to 2 hours", TRUE, "More than 2 hours")</f>
        <v>1 to 2 hours</v>
      </c>
      <c r="L245">
        <f>ROUND(Call_Centre[[#This Row],[Satisfaction Rating]],0)</f>
        <v>4</v>
      </c>
    </row>
    <row r="246" spans="2:12">
      <c r="B246" t="s">
        <v>268</v>
      </c>
      <c r="C246" t="s">
        <v>18</v>
      </c>
      <c r="D246">
        <v>58</v>
      </c>
      <c r="E246" s="17" t="s">
        <v>9</v>
      </c>
      <c r="F246" s="18">
        <v>45004</v>
      </c>
      <c r="G246">
        <v>43</v>
      </c>
      <c r="H246">
        <v>4.5</v>
      </c>
      <c r="I246">
        <f>IF(MONTH(Call_Centre[[#This Row],[Date of Call]])&lt;=6, YEAR(Call_Centre[[#This Row],[Date of Call]]), YEAR(Call_Centre[[#This Row],[Date of Call]])+1)</f>
        <v>2023</v>
      </c>
      <c r="J246" t="str">
        <f>TEXT(Call_Centre[[#This Row],[Date of Call]],"DDDD")</f>
        <v>Sunday</v>
      </c>
      <c r="K246" t="str" cm="1">
        <f t="array" ref="K246">_xlfn.IFS(Call_Centre[[#This Row],[Duration]]&lt;=10,"Under 10 mins", Call_Centre[[#This Row],[Duration]]&lt;=30, "10 to 30 mins", Call_Centre[[#This Row],[Duration]]&lt;=60, "30 to 60 mins", Call_Centre[[#This Row],[Duration]]&lt;=120, "1 to 2 hours", TRUE, "More than 2 hours")</f>
        <v>30 to 60 mins</v>
      </c>
      <c r="L246">
        <f>ROUND(Call_Centre[[#This Row],[Satisfaction Rating]],0)</f>
        <v>5</v>
      </c>
    </row>
    <row r="247" spans="2:12">
      <c r="B247" t="s">
        <v>269</v>
      </c>
      <c r="C247" t="s">
        <v>7</v>
      </c>
      <c r="D247">
        <v>84</v>
      </c>
      <c r="E247" s="17" t="s">
        <v>11</v>
      </c>
      <c r="F247" s="18">
        <v>45004</v>
      </c>
      <c r="G247">
        <v>22</v>
      </c>
      <c r="H247">
        <v>3.5</v>
      </c>
      <c r="I247">
        <f>IF(MONTH(Call_Centre[[#This Row],[Date of Call]])&lt;=6, YEAR(Call_Centre[[#This Row],[Date of Call]]), YEAR(Call_Centre[[#This Row],[Date of Call]])+1)</f>
        <v>2023</v>
      </c>
      <c r="J247" t="str">
        <f>TEXT(Call_Centre[[#This Row],[Date of Call]],"DDDD")</f>
        <v>Sunday</v>
      </c>
      <c r="K247" t="str" cm="1">
        <f t="array" ref="K247">_xlfn.IFS(Call_Centre[[#This Row],[Duration]]&lt;=10,"Under 10 mins", Call_Centre[[#This Row],[Duration]]&lt;=30, "10 to 30 mins", Call_Centre[[#This Row],[Duration]]&lt;=60, "30 to 60 mins", Call_Centre[[#This Row],[Duration]]&lt;=120, "1 to 2 hours", TRUE, "More than 2 hours")</f>
        <v>1 to 2 hours</v>
      </c>
      <c r="L247">
        <f>ROUND(Call_Centre[[#This Row],[Satisfaction Rating]],0)</f>
        <v>4</v>
      </c>
    </row>
    <row r="248" spans="2:12">
      <c r="B248" t="s">
        <v>270</v>
      </c>
      <c r="C248" t="s">
        <v>22</v>
      </c>
      <c r="D248">
        <v>140</v>
      </c>
      <c r="E248" s="17" t="s">
        <v>11</v>
      </c>
      <c r="F248" s="18">
        <v>45004</v>
      </c>
      <c r="G248">
        <v>93</v>
      </c>
      <c r="H248">
        <v>4.4000000000000004</v>
      </c>
      <c r="I248">
        <f>IF(MONTH(Call_Centre[[#This Row],[Date of Call]])&lt;=6, YEAR(Call_Centre[[#This Row],[Date of Call]]), YEAR(Call_Centre[[#This Row],[Date of Call]])+1)</f>
        <v>2023</v>
      </c>
      <c r="J248" t="str">
        <f>TEXT(Call_Centre[[#This Row],[Date of Call]],"DDDD")</f>
        <v>Sunday</v>
      </c>
      <c r="K248" t="str" cm="1">
        <f t="array" ref="K248">_xlfn.IFS(Call_Centre[[#This Row],[Duration]]&lt;=10,"Under 10 mins", Call_Centre[[#This Row],[Duration]]&lt;=30, "10 to 30 mins", Call_Centre[[#This Row],[Duration]]&lt;=60, "30 to 60 mins", Call_Centre[[#This Row],[Duration]]&lt;=120, "1 to 2 hours", TRUE, "More than 2 hours")</f>
        <v>More than 2 hours</v>
      </c>
      <c r="L248">
        <f>ROUND(Call_Centre[[#This Row],[Satisfaction Rating]],0)</f>
        <v>4</v>
      </c>
    </row>
    <row r="249" spans="2:12">
      <c r="B249" t="s">
        <v>271</v>
      </c>
      <c r="C249" t="s">
        <v>18</v>
      </c>
      <c r="D249">
        <v>67</v>
      </c>
      <c r="E249" s="17" t="s">
        <v>11</v>
      </c>
      <c r="F249" s="18">
        <v>45004</v>
      </c>
      <c r="G249">
        <v>45</v>
      </c>
      <c r="H249">
        <v>3.5</v>
      </c>
      <c r="I249">
        <f>IF(MONTH(Call_Centre[[#This Row],[Date of Call]])&lt;=6, YEAR(Call_Centre[[#This Row],[Date of Call]]), YEAR(Call_Centre[[#This Row],[Date of Call]])+1)</f>
        <v>2023</v>
      </c>
      <c r="J249" t="str">
        <f>TEXT(Call_Centre[[#This Row],[Date of Call]],"DDDD")</f>
        <v>Sunday</v>
      </c>
      <c r="K249" t="str" cm="1">
        <f t="array" ref="K249">_xlfn.IFS(Call_Centre[[#This Row],[Duration]]&lt;=10,"Under 10 mins", Call_Centre[[#This Row],[Duration]]&lt;=30, "10 to 30 mins", Call_Centre[[#This Row],[Duration]]&lt;=60, "30 to 60 mins", Call_Centre[[#This Row],[Duration]]&lt;=120, "1 to 2 hours", TRUE, "More than 2 hours")</f>
        <v>1 to 2 hours</v>
      </c>
      <c r="L249">
        <f>ROUND(Call_Centre[[#This Row],[Satisfaction Rating]],0)</f>
        <v>4</v>
      </c>
    </row>
    <row r="250" spans="2:12">
      <c r="B250" t="s">
        <v>272</v>
      </c>
      <c r="C250" t="s">
        <v>12</v>
      </c>
      <c r="D250">
        <v>126</v>
      </c>
      <c r="E250" s="17" t="s">
        <v>11</v>
      </c>
      <c r="F250" s="18">
        <v>45005</v>
      </c>
      <c r="G250">
        <v>96</v>
      </c>
      <c r="H250">
        <v>3.8</v>
      </c>
      <c r="I250">
        <f>IF(MONTH(Call_Centre[[#This Row],[Date of Call]])&lt;=6, YEAR(Call_Centre[[#This Row],[Date of Call]]), YEAR(Call_Centre[[#This Row],[Date of Call]])+1)</f>
        <v>2023</v>
      </c>
      <c r="J250" t="str">
        <f>TEXT(Call_Centre[[#This Row],[Date of Call]],"DDDD")</f>
        <v>Monday</v>
      </c>
      <c r="K250" t="str" cm="1">
        <f t="array" ref="K250">_xlfn.IFS(Call_Centre[[#This Row],[Duration]]&lt;=10,"Under 10 mins", Call_Centre[[#This Row],[Duration]]&lt;=30, "10 to 30 mins", Call_Centre[[#This Row],[Duration]]&lt;=60, "30 to 60 mins", Call_Centre[[#This Row],[Duration]]&lt;=120, "1 to 2 hours", TRUE, "More than 2 hours")</f>
        <v>More than 2 hours</v>
      </c>
      <c r="L250">
        <f>ROUND(Call_Centre[[#This Row],[Satisfaction Rating]],0)</f>
        <v>4</v>
      </c>
    </row>
    <row r="251" spans="2:12">
      <c r="B251" t="s">
        <v>273</v>
      </c>
      <c r="C251" t="s">
        <v>12</v>
      </c>
      <c r="D251">
        <v>89</v>
      </c>
      <c r="E251" s="17" t="s">
        <v>9</v>
      </c>
      <c r="F251" s="18">
        <v>45005</v>
      </c>
      <c r="G251">
        <v>96</v>
      </c>
      <c r="H251">
        <v>3.3</v>
      </c>
      <c r="I251">
        <f>IF(MONTH(Call_Centre[[#This Row],[Date of Call]])&lt;=6, YEAR(Call_Centre[[#This Row],[Date of Call]]), YEAR(Call_Centre[[#This Row],[Date of Call]])+1)</f>
        <v>2023</v>
      </c>
      <c r="J251" t="str">
        <f>TEXT(Call_Centre[[#This Row],[Date of Call]],"DDDD")</f>
        <v>Monday</v>
      </c>
      <c r="K251" t="str" cm="1">
        <f t="array" ref="K251">_xlfn.IFS(Call_Centre[[#This Row],[Duration]]&lt;=10,"Under 10 mins", Call_Centre[[#This Row],[Duration]]&lt;=30, "10 to 30 mins", Call_Centre[[#This Row],[Duration]]&lt;=60, "30 to 60 mins", Call_Centre[[#This Row],[Duration]]&lt;=120, "1 to 2 hours", TRUE, "More than 2 hours")</f>
        <v>1 to 2 hours</v>
      </c>
      <c r="L251">
        <f>ROUND(Call_Centre[[#This Row],[Satisfaction Rating]],0)</f>
        <v>3</v>
      </c>
    </row>
    <row r="252" spans="2:12">
      <c r="B252" t="s">
        <v>274</v>
      </c>
      <c r="C252" t="s">
        <v>23</v>
      </c>
      <c r="D252">
        <v>56</v>
      </c>
      <c r="E252" s="17" t="s">
        <v>10</v>
      </c>
      <c r="F252" s="18">
        <v>45005</v>
      </c>
      <c r="G252">
        <v>31</v>
      </c>
      <c r="H252">
        <v>4.4000000000000004</v>
      </c>
      <c r="I252">
        <f>IF(MONTH(Call_Centre[[#This Row],[Date of Call]])&lt;=6, YEAR(Call_Centre[[#This Row],[Date of Call]]), YEAR(Call_Centre[[#This Row],[Date of Call]])+1)</f>
        <v>2023</v>
      </c>
      <c r="J252" t="str">
        <f>TEXT(Call_Centre[[#This Row],[Date of Call]],"DDDD")</f>
        <v>Monday</v>
      </c>
      <c r="K252" t="str" cm="1">
        <f t="array" ref="K252">_xlfn.IFS(Call_Centre[[#This Row],[Duration]]&lt;=10,"Under 10 mins", Call_Centre[[#This Row],[Duration]]&lt;=30, "10 to 30 mins", Call_Centre[[#This Row],[Duration]]&lt;=60, "30 to 60 mins", Call_Centre[[#This Row],[Duration]]&lt;=120, "1 to 2 hours", TRUE, "More than 2 hours")</f>
        <v>30 to 60 mins</v>
      </c>
      <c r="L252">
        <f>ROUND(Call_Centre[[#This Row],[Satisfaction Rating]],0)</f>
        <v>4</v>
      </c>
    </row>
    <row r="253" spans="2:12">
      <c r="B253" t="s">
        <v>275</v>
      </c>
      <c r="C253" t="s">
        <v>8</v>
      </c>
      <c r="D253">
        <v>48</v>
      </c>
      <c r="E253" s="17" t="s">
        <v>9</v>
      </c>
      <c r="F253" s="18">
        <v>45005</v>
      </c>
      <c r="G253">
        <v>200</v>
      </c>
      <c r="H253">
        <v>3.9</v>
      </c>
      <c r="I253">
        <f>IF(MONTH(Call_Centre[[#This Row],[Date of Call]])&lt;=6, YEAR(Call_Centre[[#This Row],[Date of Call]]), YEAR(Call_Centre[[#This Row],[Date of Call]])+1)</f>
        <v>2023</v>
      </c>
      <c r="J253" t="str">
        <f>TEXT(Call_Centre[[#This Row],[Date of Call]],"DDDD")</f>
        <v>Monday</v>
      </c>
      <c r="K253" t="str" cm="1">
        <f t="array" ref="K253">_xlfn.IFS(Call_Centre[[#This Row],[Duration]]&lt;=10,"Under 10 mins", Call_Centre[[#This Row],[Duration]]&lt;=30, "10 to 30 mins", Call_Centre[[#This Row],[Duration]]&lt;=60, "30 to 60 mins", Call_Centre[[#This Row],[Duration]]&lt;=120, "1 to 2 hours", TRUE, "More than 2 hours")</f>
        <v>30 to 60 mins</v>
      </c>
      <c r="L253">
        <f>ROUND(Call_Centre[[#This Row],[Satisfaction Rating]],0)</f>
        <v>4</v>
      </c>
    </row>
    <row r="254" spans="2:12">
      <c r="B254" t="s">
        <v>276</v>
      </c>
      <c r="C254" t="s">
        <v>12</v>
      </c>
      <c r="D254">
        <v>55</v>
      </c>
      <c r="E254" s="17" t="s">
        <v>10</v>
      </c>
      <c r="F254" s="18">
        <v>45005</v>
      </c>
      <c r="G254">
        <v>99</v>
      </c>
      <c r="H254">
        <v>2.7</v>
      </c>
      <c r="I254">
        <f>IF(MONTH(Call_Centre[[#This Row],[Date of Call]])&lt;=6, YEAR(Call_Centre[[#This Row],[Date of Call]]), YEAR(Call_Centre[[#This Row],[Date of Call]])+1)</f>
        <v>2023</v>
      </c>
      <c r="J254" t="str">
        <f>TEXT(Call_Centre[[#This Row],[Date of Call]],"DDDD")</f>
        <v>Monday</v>
      </c>
      <c r="K254" t="str" cm="1">
        <f t="array" ref="K254">_xlfn.IFS(Call_Centre[[#This Row],[Duration]]&lt;=10,"Under 10 mins", Call_Centre[[#This Row],[Duration]]&lt;=30, "10 to 30 mins", Call_Centre[[#This Row],[Duration]]&lt;=60, "30 to 60 mins", Call_Centre[[#This Row],[Duration]]&lt;=120, "1 to 2 hours", TRUE, "More than 2 hours")</f>
        <v>30 to 60 mins</v>
      </c>
      <c r="L254">
        <f>ROUND(Call_Centre[[#This Row],[Satisfaction Rating]],0)</f>
        <v>3</v>
      </c>
    </row>
    <row r="255" spans="2:12">
      <c r="B255" t="s">
        <v>277</v>
      </c>
      <c r="C255" t="s">
        <v>21</v>
      </c>
      <c r="D255">
        <v>88</v>
      </c>
      <c r="E255" s="17" t="s">
        <v>6</v>
      </c>
      <c r="F255" s="18">
        <v>45005</v>
      </c>
      <c r="G255">
        <v>144</v>
      </c>
      <c r="H255">
        <v>2.9</v>
      </c>
      <c r="I255">
        <f>IF(MONTH(Call_Centre[[#This Row],[Date of Call]])&lt;=6, YEAR(Call_Centre[[#This Row],[Date of Call]]), YEAR(Call_Centre[[#This Row],[Date of Call]])+1)</f>
        <v>2023</v>
      </c>
      <c r="J255" t="str">
        <f>TEXT(Call_Centre[[#This Row],[Date of Call]],"DDDD")</f>
        <v>Monday</v>
      </c>
      <c r="K255" t="str" cm="1">
        <f t="array" ref="K255">_xlfn.IFS(Call_Centre[[#This Row],[Duration]]&lt;=10,"Under 10 mins", Call_Centre[[#This Row],[Duration]]&lt;=30, "10 to 30 mins", Call_Centre[[#This Row],[Duration]]&lt;=60, "30 to 60 mins", Call_Centre[[#This Row],[Duration]]&lt;=120, "1 to 2 hours", TRUE, "More than 2 hours")</f>
        <v>1 to 2 hours</v>
      </c>
      <c r="L255">
        <f>ROUND(Call_Centre[[#This Row],[Satisfaction Rating]],0)</f>
        <v>3</v>
      </c>
    </row>
    <row r="256" spans="2:12">
      <c r="B256" t="s">
        <v>278</v>
      </c>
      <c r="C256" t="s">
        <v>23</v>
      </c>
      <c r="D256">
        <v>102</v>
      </c>
      <c r="E256" s="17" t="s">
        <v>11</v>
      </c>
      <c r="F256" s="18">
        <v>45006</v>
      </c>
      <c r="G256">
        <v>81</v>
      </c>
      <c r="H256">
        <v>4</v>
      </c>
      <c r="I256">
        <f>IF(MONTH(Call_Centre[[#This Row],[Date of Call]])&lt;=6, YEAR(Call_Centre[[#This Row],[Date of Call]]), YEAR(Call_Centre[[#This Row],[Date of Call]])+1)</f>
        <v>2023</v>
      </c>
      <c r="J256" t="str">
        <f>TEXT(Call_Centre[[#This Row],[Date of Call]],"DDDD")</f>
        <v>Tuesday</v>
      </c>
      <c r="K256" t="str" cm="1">
        <f t="array" ref="K256">_xlfn.IFS(Call_Centre[[#This Row],[Duration]]&lt;=10,"Under 10 mins", Call_Centre[[#This Row],[Duration]]&lt;=30, "10 to 30 mins", Call_Centre[[#This Row],[Duration]]&lt;=60, "30 to 60 mins", Call_Centre[[#This Row],[Duration]]&lt;=120, "1 to 2 hours", TRUE, "More than 2 hours")</f>
        <v>1 to 2 hours</v>
      </c>
      <c r="L256">
        <f>ROUND(Call_Centre[[#This Row],[Satisfaction Rating]],0)</f>
        <v>4</v>
      </c>
    </row>
    <row r="257" spans="2:12">
      <c r="B257" t="s">
        <v>279</v>
      </c>
      <c r="C257" t="s">
        <v>21</v>
      </c>
      <c r="D257">
        <v>155</v>
      </c>
      <c r="E257" s="17" t="s">
        <v>6</v>
      </c>
      <c r="F257" s="18">
        <v>45006</v>
      </c>
      <c r="G257">
        <v>70</v>
      </c>
      <c r="H257">
        <v>4.4000000000000004</v>
      </c>
      <c r="I257">
        <f>IF(MONTH(Call_Centre[[#This Row],[Date of Call]])&lt;=6, YEAR(Call_Centre[[#This Row],[Date of Call]]), YEAR(Call_Centre[[#This Row],[Date of Call]])+1)</f>
        <v>2023</v>
      </c>
      <c r="J257" t="str">
        <f>TEXT(Call_Centre[[#This Row],[Date of Call]],"DDDD")</f>
        <v>Tuesday</v>
      </c>
      <c r="K257" t="str" cm="1">
        <f t="array" ref="K257">_xlfn.IFS(Call_Centre[[#This Row],[Duration]]&lt;=10,"Under 10 mins", Call_Centre[[#This Row],[Duration]]&lt;=30, "10 to 30 mins", Call_Centre[[#This Row],[Duration]]&lt;=60, "30 to 60 mins", Call_Centre[[#This Row],[Duration]]&lt;=120, "1 to 2 hours", TRUE, "More than 2 hours")</f>
        <v>More than 2 hours</v>
      </c>
      <c r="L257">
        <f>ROUND(Call_Centre[[#This Row],[Satisfaction Rating]],0)</f>
        <v>4</v>
      </c>
    </row>
    <row r="258" spans="2:12">
      <c r="B258" t="s">
        <v>280</v>
      </c>
      <c r="C258" t="s">
        <v>12</v>
      </c>
      <c r="D258">
        <v>63</v>
      </c>
      <c r="E258" s="17" t="s">
        <v>6</v>
      </c>
      <c r="F258" s="18">
        <v>45006</v>
      </c>
      <c r="G258">
        <v>148</v>
      </c>
      <c r="H258">
        <v>5</v>
      </c>
      <c r="I258">
        <f>IF(MONTH(Call_Centre[[#This Row],[Date of Call]])&lt;=6, YEAR(Call_Centre[[#This Row],[Date of Call]]), YEAR(Call_Centre[[#This Row],[Date of Call]])+1)</f>
        <v>2023</v>
      </c>
      <c r="J258" t="str">
        <f>TEXT(Call_Centre[[#This Row],[Date of Call]],"DDDD")</f>
        <v>Tuesday</v>
      </c>
      <c r="K258" t="str" cm="1">
        <f t="array" ref="K258">_xlfn.IFS(Call_Centre[[#This Row],[Duration]]&lt;=10,"Under 10 mins", Call_Centre[[#This Row],[Duration]]&lt;=30, "10 to 30 mins", Call_Centre[[#This Row],[Duration]]&lt;=60, "30 to 60 mins", Call_Centre[[#This Row],[Duration]]&lt;=120, "1 to 2 hours", TRUE, "More than 2 hours")</f>
        <v>1 to 2 hours</v>
      </c>
      <c r="L258">
        <f>ROUND(Call_Centre[[#This Row],[Satisfaction Rating]],0)</f>
        <v>5</v>
      </c>
    </row>
    <row r="259" spans="2:12">
      <c r="B259" t="s">
        <v>281</v>
      </c>
      <c r="C259" t="s">
        <v>15</v>
      </c>
      <c r="D259">
        <v>59</v>
      </c>
      <c r="E259" s="17" t="s">
        <v>11</v>
      </c>
      <c r="F259" s="18">
        <v>45006</v>
      </c>
      <c r="G259">
        <v>215</v>
      </c>
      <c r="H259">
        <v>4.0999999999999996</v>
      </c>
      <c r="I259">
        <f>IF(MONTH(Call_Centre[[#This Row],[Date of Call]])&lt;=6, YEAR(Call_Centre[[#This Row],[Date of Call]]), YEAR(Call_Centre[[#This Row],[Date of Call]])+1)</f>
        <v>2023</v>
      </c>
      <c r="J259" t="str">
        <f>TEXT(Call_Centre[[#This Row],[Date of Call]],"DDDD")</f>
        <v>Tuesday</v>
      </c>
      <c r="K259" t="str" cm="1">
        <f t="array" ref="K259">_xlfn.IFS(Call_Centre[[#This Row],[Duration]]&lt;=10,"Under 10 mins", Call_Centre[[#This Row],[Duration]]&lt;=30, "10 to 30 mins", Call_Centre[[#This Row],[Duration]]&lt;=60, "30 to 60 mins", Call_Centre[[#This Row],[Duration]]&lt;=120, "1 to 2 hours", TRUE, "More than 2 hours")</f>
        <v>30 to 60 mins</v>
      </c>
      <c r="L259">
        <f>ROUND(Call_Centre[[#This Row],[Satisfaction Rating]],0)</f>
        <v>4</v>
      </c>
    </row>
    <row r="260" spans="2:12">
      <c r="B260" t="s">
        <v>282</v>
      </c>
      <c r="C260" t="s">
        <v>15</v>
      </c>
      <c r="D260">
        <v>144</v>
      </c>
      <c r="E260" s="17" t="s">
        <v>9</v>
      </c>
      <c r="F260" s="18">
        <v>45006</v>
      </c>
      <c r="G260">
        <v>124</v>
      </c>
      <c r="H260">
        <v>4.4000000000000004</v>
      </c>
      <c r="I260">
        <f>IF(MONTH(Call_Centre[[#This Row],[Date of Call]])&lt;=6, YEAR(Call_Centre[[#This Row],[Date of Call]]), YEAR(Call_Centre[[#This Row],[Date of Call]])+1)</f>
        <v>2023</v>
      </c>
      <c r="J260" t="str">
        <f>TEXT(Call_Centre[[#This Row],[Date of Call]],"DDDD")</f>
        <v>Tuesday</v>
      </c>
      <c r="K260" t="str" cm="1">
        <f t="array" ref="K260">_xlfn.IFS(Call_Centre[[#This Row],[Duration]]&lt;=10,"Under 10 mins", Call_Centre[[#This Row],[Duration]]&lt;=30, "10 to 30 mins", Call_Centre[[#This Row],[Duration]]&lt;=60, "30 to 60 mins", Call_Centre[[#This Row],[Duration]]&lt;=120, "1 to 2 hours", TRUE, "More than 2 hours")</f>
        <v>More than 2 hours</v>
      </c>
      <c r="L260">
        <f>ROUND(Call_Centre[[#This Row],[Satisfaction Rating]],0)</f>
        <v>4</v>
      </c>
    </row>
    <row r="261" spans="2:12">
      <c r="B261" t="s">
        <v>283</v>
      </c>
      <c r="C261" t="s">
        <v>7</v>
      </c>
      <c r="D261">
        <v>113</v>
      </c>
      <c r="E261" s="17" t="s">
        <v>13</v>
      </c>
      <c r="F261" s="18">
        <v>45006</v>
      </c>
      <c r="G261">
        <v>168</v>
      </c>
      <c r="H261">
        <v>4.0999999999999996</v>
      </c>
      <c r="I261">
        <f>IF(MONTH(Call_Centre[[#This Row],[Date of Call]])&lt;=6, YEAR(Call_Centre[[#This Row],[Date of Call]]), YEAR(Call_Centre[[#This Row],[Date of Call]])+1)</f>
        <v>2023</v>
      </c>
      <c r="J261" t="str">
        <f>TEXT(Call_Centre[[#This Row],[Date of Call]],"DDDD")</f>
        <v>Tuesday</v>
      </c>
      <c r="K261" t="str" cm="1">
        <f t="array" ref="K261">_xlfn.IFS(Call_Centre[[#This Row],[Duration]]&lt;=10,"Under 10 mins", Call_Centre[[#This Row],[Duration]]&lt;=30, "10 to 30 mins", Call_Centre[[#This Row],[Duration]]&lt;=60, "30 to 60 mins", Call_Centre[[#This Row],[Duration]]&lt;=120, "1 to 2 hours", TRUE, "More than 2 hours")</f>
        <v>1 to 2 hours</v>
      </c>
      <c r="L261">
        <f>ROUND(Call_Centre[[#This Row],[Satisfaction Rating]],0)</f>
        <v>4</v>
      </c>
    </row>
    <row r="262" spans="2:12">
      <c r="B262" t="s">
        <v>284</v>
      </c>
      <c r="C262" t="s">
        <v>16</v>
      </c>
      <c r="D262">
        <v>154</v>
      </c>
      <c r="E262" s="17" t="s">
        <v>10</v>
      </c>
      <c r="F262" s="18">
        <v>45006</v>
      </c>
      <c r="G262">
        <v>90</v>
      </c>
      <c r="H262">
        <v>4.5</v>
      </c>
      <c r="I262">
        <f>IF(MONTH(Call_Centre[[#This Row],[Date of Call]])&lt;=6, YEAR(Call_Centre[[#This Row],[Date of Call]]), YEAR(Call_Centre[[#This Row],[Date of Call]])+1)</f>
        <v>2023</v>
      </c>
      <c r="J262" t="str">
        <f>TEXT(Call_Centre[[#This Row],[Date of Call]],"DDDD")</f>
        <v>Tuesday</v>
      </c>
      <c r="K262" t="str" cm="1">
        <f t="array" ref="K262">_xlfn.IFS(Call_Centre[[#This Row],[Duration]]&lt;=10,"Under 10 mins", Call_Centre[[#This Row],[Duration]]&lt;=30, "10 to 30 mins", Call_Centre[[#This Row],[Duration]]&lt;=60, "30 to 60 mins", Call_Centre[[#This Row],[Duration]]&lt;=120, "1 to 2 hours", TRUE, "More than 2 hours")</f>
        <v>More than 2 hours</v>
      </c>
      <c r="L262">
        <f>ROUND(Call_Centre[[#This Row],[Satisfaction Rating]],0)</f>
        <v>5</v>
      </c>
    </row>
    <row r="263" spans="2:12">
      <c r="B263" t="s">
        <v>285</v>
      </c>
      <c r="C263" t="s">
        <v>16</v>
      </c>
      <c r="D263">
        <v>58</v>
      </c>
      <c r="E263" s="17" t="s">
        <v>11</v>
      </c>
      <c r="F263" s="18">
        <v>45007</v>
      </c>
      <c r="G263">
        <v>176</v>
      </c>
      <c r="H263">
        <v>4.2</v>
      </c>
      <c r="I263">
        <f>IF(MONTH(Call_Centre[[#This Row],[Date of Call]])&lt;=6, YEAR(Call_Centre[[#This Row],[Date of Call]]), YEAR(Call_Centre[[#This Row],[Date of Call]])+1)</f>
        <v>2023</v>
      </c>
      <c r="J263" t="str">
        <f>TEXT(Call_Centre[[#This Row],[Date of Call]],"DDDD")</f>
        <v>Wednesday</v>
      </c>
      <c r="K263" t="str" cm="1">
        <f t="array" ref="K263">_xlfn.IFS(Call_Centre[[#This Row],[Duration]]&lt;=10,"Under 10 mins", Call_Centre[[#This Row],[Duration]]&lt;=30, "10 to 30 mins", Call_Centre[[#This Row],[Duration]]&lt;=60, "30 to 60 mins", Call_Centre[[#This Row],[Duration]]&lt;=120, "1 to 2 hours", TRUE, "More than 2 hours")</f>
        <v>30 to 60 mins</v>
      </c>
      <c r="L263">
        <f>ROUND(Call_Centre[[#This Row],[Satisfaction Rating]],0)</f>
        <v>4</v>
      </c>
    </row>
    <row r="264" spans="2:12">
      <c r="B264" t="s">
        <v>286</v>
      </c>
      <c r="C264" t="s">
        <v>8</v>
      </c>
      <c r="D264">
        <v>63</v>
      </c>
      <c r="E264" s="17" t="s">
        <v>6</v>
      </c>
      <c r="F264" s="18">
        <v>45007</v>
      </c>
      <c r="G264">
        <v>87</v>
      </c>
      <c r="H264">
        <v>4.5999999999999996</v>
      </c>
      <c r="I264">
        <f>IF(MONTH(Call_Centre[[#This Row],[Date of Call]])&lt;=6, YEAR(Call_Centre[[#This Row],[Date of Call]]), YEAR(Call_Centre[[#This Row],[Date of Call]])+1)</f>
        <v>2023</v>
      </c>
      <c r="J264" t="str">
        <f>TEXT(Call_Centre[[#This Row],[Date of Call]],"DDDD")</f>
        <v>Wednesday</v>
      </c>
      <c r="K264" t="str" cm="1">
        <f t="array" ref="K264">_xlfn.IFS(Call_Centre[[#This Row],[Duration]]&lt;=10,"Under 10 mins", Call_Centre[[#This Row],[Duration]]&lt;=30, "10 to 30 mins", Call_Centre[[#This Row],[Duration]]&lt;=60, "30 to 60 mins", Call_Centre[[#This Row],[Duration]]&lt;=120, "1 to 2 hours", TRUE, "More than 2 hours")</f>
        <v>1 to 2 hours</v>
      </c>
      <c r="L264">
        <f>ROUND(Call_Centre[[#This Row],[Satisfaction Rating]],0)</f>
        <v>5</v>
      </c>
    </row>
    <row r="265" spans="2:12">
      <c r="B265" t="s">
        <v>287</v>
      </c>
      <c r="C265" t="s">
        <v>22</v>
      </c>
      <c r="D265">
        <v>59</v>
      </c>
      <c r="E265" s="17" t="s">
        <v>9</v>
      </c>
      <c r="F265" s="18">
        <v>45007</v>
      </c>
      <c r="G265">
        <v>128</v>
      </c>
      <c r="H265">
        <v>4.5</v>
      </c>
      <c r="I265">
        <f>IF(MONTH(Call_Centre[[#This Row],[Date of Call]])&lt;=6, YEAR(Call_Centre[[#This Row],[Date of Call]]), YEAR(Call_Centre[[#This Row],[Date of Call]])+1)</f>
        <v>2023</v>
      </c>
      <c r="J265" t="str">
        <f>TEXT(Call_Centre[[#This Row],[Date of Call]],"DDDD")</f>
        <v>Wednesday</v>
      </c>
      <c r="K265" t="str" cm="1">
        <f t="array" ref="K265">_xlfn.IFS(Call_Centre[[#This Row],[Duration]]&lt;=10,"Under 10 mins", Call_Centre[[#This Row],[Duration]]&lt;=30, "10 to 30 mins", Call_Centre[[#This Row],[Duration]]&lt;=60, "30 to 60 mins", Call_Centre[[#This Row],[Duration]]&lt;=120, "1 to 2 hours", TRUE, "More than 2 hours")</f>
        <v>30 to 60 mins</v>
      </c>
      <c r="L265">
        <f>ROUND(Call_Centre[[#This Row],[Satisfaction Rating]],0)</f>
        <v>5</v>
      </c>
    </row>
    <row r="266" spans="2:12">
      <c r="B266" t="s">
        <v>288</v>
      </c>
      <c r="C266" t="s">
        <v>5</v>
      </c>
      <c r="D266">
        <v>129</v>
      </c>
      <c r="E266" s="17" t="s">
        <v>6</v>
      </c>
      <c r="F266" s="18">
        <v>45007</v>
      </c>
      <c r="G266">
        <v>120</v>
      </c>
      <c r="H266">
        <v>4.0999999999999996</v>
      </c>
      <c r="I266">
        <f>IF(MONTH(Call_Centre[[#This Row],[Date of Call]])&lt;=6, YEAR(Call_Centre[[#This Row],[Date of Call]]), YEAR(Call_Centre[[#This Row],[Date of Call]])+1)</f>
        <v>2023</v>
      </c>
      <c r="J266" t="str">
        <f>TEXT(Call_Centre[[#This Row],[Date of Call]],"DDDD")</f>
        <v>Wednesday</v>
      </c>
      <c r="K266" t="str" cm="1">
        <f t="array" ref="K266">_xlfn.IFS(Call_Centre[[#This Row],[Duration]]&lt;=10,"Under 10 mins", Call_Centre[[#This Row],[Duration]]&lt;=30, "10 to 30 mins", Call_Centre[[#This Row],[Duration]]&lt;=60, "30 to 60 mins", Call_Centre[[#This Row],[Duration]]&lt;=120, "1 to 2 hours", TRUE, "More than 2 hours")</f>
        <v>More than 2 hours</v>
      </c>
      <c r="L266">
        <f>ROUND(Call_Centre[[#This Row],[Satisfaction Rating]],0)</f>
        <v>4</v>
      </c>
    </row>
    <row r="267" spans="2:12">
      <c r="B267" t="s">
        <v>289</v>
      </c>
      <c r="C267" t="s">
        <v>24</v>
      </c>
      <c r="D267">
        <v>101</v>
      </c>
      <c r="E267" s="17" t="s">
        <v>13</v>
      </c>
      <c r="F267" s="18">
        <v>45007</v>
      </c>
      <c r="G267">
        <v>130</v>
      </c>
      <c r="H267">
        <v>4.8</v>
      </c>
      <c r="I267">
        <f>IF(MONTH(Call_Centre[[#This Row],[Date of Call]])&lt;=6, YEAR(Call_Centre[[#This Row],[Date of Call]]), YEAR(Call_Centre[[#This Row],[Date of Call]])+1)</f>
        <v>2023</v>
      </c>
      <c r="J267" t="str">
        <f>TEXT(Call_Centre[[#This Row],[Date of Call]],"DDDD")</f>
        <v>Wednesday</v>
      </c>
      <c r="K267" t="str" cm="1">
        <f t="array" ref="K267">_xlfn.IFS(Call_Centre[[#This Row],[Duration]]&lt;=10,"Under 10 mins", Call_Centre[[#This Row],[Duration]]&lt;=30, "10 to 30 mins", Call_Centre[[#This Row],[Duration]]&lt;=60, "30 to 60 mins", Call_Centre[[#This Row],[Duration]]&lt;=120, "1 to 2 hours", TRUE, "More than 2 hours")</f>
        <v>1 to 2 hours</v>
      </c>
      <c r="L267">
        <f>ROUND(Call_Centre[[#This Row],[Satisfaction Rating]],0)</f>
        <v>5</v>
      </c>
    </row>
    <row r="268" spans="2:12">
      <c r="B268" t="s">
        <v>290</v>
      </c>
      <c r="C268" t="s">
        <v>19</v>
      </c>
      <c r="D268">
        <v>154</v>
      </c>
      <c r="E268" s="17" t="s">
        <v>9</v>
      </c>
      <c r="F268" s="18">
        <v>45007</v>
      </c>
      <c r="G268">
        <v>172</v>
      </c>
      <c r="H268">
        <v>3.1</v>
      </c>
      <c r="I268">
        <f>IF(MONTH(Call_Centre[[#This Row],[Date of Call]])&lt;=6, YEAR(Call_Centre[[#This Row],[Date of Call]]), YEAR(Call_Centre[[#This Row],[Date of Call]])+1)</f>
        <v>2023</v>
      </c>
      <c r="J268" t="str">
        <f>TEXT(Call_Centre[[#This Row],[Date of Call]],"DDDD")</f>
        <v>Wednesday</v>
      </c>
      <c r="K268" t="str" cm="1">
        <f t="array" ref="K268">_xlfn.IFS(Call_Centre[[#This Row],[Duration]]&lt;=10,"Under 10 mins", Call_Centre[[#This Row],[Duration]]&lt;=30, "10 to 30 mins", Call_Centre[[#This Row],[Duration]]&lt;=60, "30 to 60 mins", Call_Centre[[#This Row],[Duration]]&lt;=120, "1 to 2 hours", TRUE, "More than 2 hours")</f>
        <v>More than 2 hours</v>
      </c>
      <c r="L268">
        <f>ROUND(Call_Centre[[#This Row],[Satisfaction Rating]],0)</f>
        <v>3</v>
      </c>
    </row>
    <row r="269" spans="2:12">
      <c r="B269" t="s">
        <v>291</v>
      </c>
      <c r="C269" t="s">
        <v>18</v>
      </c>
      <c r="D269">
        <v>131</v>
      </c>
      <c r="E269" s="17" t="s">
        <v>9</v>
      </c>
      <c r="F269" s="18">
        <v>45007</v>
      </c>
      <c r="G269">
        <v>58</v>
      </c>
      <c r="H269">
        <v>4.9000000000000004</v>
      </c>
      <c r="I269">
        <f>IF(MONTH(Call_Centre[[#This Row],[Date of Call]])&lt;=6, YEAR(Call_Centre[[#This Row],[Date of Call]]), YEAR(Call_Centre[[#This Row],[Date of Call]])+1)</f>
        <v>2023</v>
      </c>
      <c r="J269" t="str">
        <f>TEXT(Call_Centre[[#This Row],[Date of Call]],"DDDD")</f>
        <v>Wednesday</v>
      </c>
      <c r="K269" t="str" cm="1">
        <f t="array" ref="K269">_xlfn.IFS(Call_Centre[[#This Row],[Duration]]&lt;=10,"Under 10 mins", Call_Centre[[#This Row],[Duration]]&lt;=30, "10 to 30 mins", Call_Centre[[#This Row],[Duration]]&lt;=60, "30 to 60 mins", Call_Centre[[#This Row],[Duration]]&lt;=120, "1 to 2 hours", TRUE, "More than 2 hours")</f>
        <v>More than 2 hours</v>
      </c>
      <c r="L269">
        <f>ROUND(Call_Centre[[#This Row],[Satisfaction Rating]],0)</f>
        <v>5</v>
      </c>
    </row>
    <row r="270" spans="2:12">
      <c r="B270" t="s">
        <v>292</v>
      </c>
      <c r="C270" t="s">
        <v>15</v>
      </c>
      <c r="D270">
        <v>111</v>
      </c>
      <c r="E270" s="17" t="s">
        <v>13</v>
      </c>
      <c r="F270" s="18">
        <v>45008</v>
      </c>
      <c r="G270">
        <v>86</v>
      </c>
      <c r="H270">
        <v>4.0999999999999996</v>
      </c>
      <c r="I270">
        <f>IF(MONTH(Call_Centre[[#This Row],[Date of Call]])&lt;=6, YEAR(Call_Centre[[#This Row],[Date of Call]]), YEAR(Call_Centre[[#This Row],[Date of Call]])+1)</f>
        <v>2023</v>
      </c>
      <c r="J270" t="str">
        <f>TEXT(Call_Centre[[#This Row],[Date of Call]],"DDDD")</f>
        <v>Thursday</v>
      </c>
      <c r="K270" t="str" cm="1">
        <f t="array" ref="K270">_xlfn.IFS(Call_Centre[[#This Row],[Duration]]&lt;=10,"Under 10 mins", Call_Centre[[#This Row],[Duration]]&lt;=30, "10 to 30 mins", Call_Centre[[#This Row],[Duration]]&lt;=60, "30 to 60 mins", Call_Centre[[#This Row],[Duration]]&lt;=120, "1 to 2 hours", TRUE, "More than 2 hours")</f>
        <v>1 to 2 hours</v>
      </c>
      <c r="L270">
        <f>ROUND(Call_Centre[[#This Row],[Satisfaction Rating]],0)</f>
        <v>4</v>
      </c>
    </row>
    <row r="271" spans="2:12">
      <c r="B271" t="s">
        <v>293</v>
      </c>
      <c r="C271" t="s">
        <v>16</v>
      </c>
      <c r="D271">
        <v>142</v>
      </c>
      <c r="E271" s="17" t="s">
        <v>13</v>
      </c>
      <c r="F271" s="18">
        <v>45009</v>
      </c>
      <c r="G271">
        <v>31</v>
      </c>
      <c r="H271">
        <v>4.4000000000000004</v>
      </c>
      <c r="I271">
        <f>IF(MONTH(Call_Centre[[#This Row],[Date of Call]])&lt;=6, YEAR(Call_Centre[[#This Row],[Date of Call]]), YEAR(Call_Centre[[#This Row],[Date of Call]])+1)</f>
        <v>2023</v>
      </c>
      <c r="J271" t="str">
        <f>TEXT(Call_Centre[[#This Row],[Date of Call]],"DDDD")</f>
        <v>Friday</v>
      </c>
      <c r="K271" t="str" cm="1">
        <f t="array" ref="K271">_xlfn.IFS(Call_Centre[[#This Row],[Duration]]&lt;=10,"Under 10 mins", Call_Centre[[#This Row],[Duration]]&lt;=30, "10 to 30 mins", Call_Centre[[#This Row],[Duration]]&lt;=60, "30 to 60 mins", Call_Centre[[#This Row],[Duration]]&lt;=120, "1 to 2 hours", TRUE, "More than 2 hours")</f>
        <v>More than 2 hours</v>
      </c>
      <c r="L271">
        <f>ROUND(Call_Centre[[#This Row],[Satisfaction Rating]],0)</f>
        <v>4</v>
      </c>
    </row>
    <row r="272" spans="2:12">
      <c r="B272" t="s">
        <v>294</v>
      </c>
      <c r="C272" t="s">
        <v>23</v>
      </c>
      <c r="D272">
        <v>93</v>
      </c>
      <c r="E272" s="17" t="s">
        <v>6</v>
      </c>
      <c r="F272" s="18">
        <v>45009</v>
      </c>
      <c r="G272">
        <v>72</v>
      </c>
      <c r="H272">
        <v>4.4000000000000004</v>
      </c>
      <c r="I272">
        <f>IF(MONTH(Call_Centre[[#This Row],[Date of Call]])&lt;=6, YEAR(Call_Centre[[#This Row],[Date of Call]]), YEAR(Call_Centre[[#This Row],[Date of Call]])+1)</f>
        <v>2023</v>
      </c>
      <c r="J272" t="str">
        <f>TEXT(Call_Centre[[#This Row],[Date of Call]],"DDDD")</f>
        <v>Friday</v>
      </c>
      <c r="K272" t="str" cm="1">
        <f t="array" ref="K272">_xlfn.IFS(Call_Centre[[#This Row],[Duration]]&lt;=10,"Under 10 mins", Call_Centre[[#This Row],[Duration]]&lt;=30, "10 to 30 mins", Call_Centre[[#This Row],[Duration]]&lt;=60, "30 to 60 mins", Call_Centre[[#This Row],[Duration]]&lt;=120, "1 to 2 hours", TRUE, "More than 2 hours")</f>
        <v>1 to 2 hours</v>
      </c>
      <c r="L272">
        <f>ROUND(Call_Centre[[#This Row],[Satisfaction Rating]],0)</f>
        <v>4</v>
      </c>
    </row>
    <row r="273" spans="2:12">
      <c r="B273" t="s">
        <v>295</v>
      </c>
      <c r="C273" t="s">
        <v>16</v>
      </c>
      <c r="D273">
        <v>125</v>
      </c>
      <c r="E273" s="17" t="s">
        <v>10</v>
      </c>
      <c r="F273" s="18">
        <v>45010</v>
      </c>
      <c r="G273">
        <v>27</v>
      </c>
      <c r="H273">
        <v>3</v>
      </c>
      <c r="I273">
        <f>IF(MONTH(Call_Centre[[#This Row],[Date of Call]])&lt;=6, YEAR(Call_Centre[[#This Row],[Date of Call]]), YEAR(Call_Centre[[#This Row],[Date of Call]])+1)</f>
        <v>2023</v>
      </c>
      <c r="J273" t="str">
        <f>TEXT(Call_Centre[[#This Row],[Date of Call]],"DDDD")</f>
        <v>Saturday</v>
      </c>
      <c r="K273" t="str" cm="1">
        <f t="array" ref="K273">_xlfn.IFS(Call_Centre[[#This Row],[Duration]]&lt;=10,"Under 10 mins", Call_Centre[[#This Row],[Duration]]&lt;=30, "10 to 30 mins", Call_Centre[[#This Row],[Duration]]&lt;=60, "30 to 60 mins", Call_Centre[[#This Row],[Duration]]&lt;=120, "1 to 2 hours", TRUE, "More than 2 hours")</f>
        <v>More than 2 hours</v>
      </c>
      <c r="L273">
        <f>ROUND(Call_Centre[[#This Row],[Satisfaction Rating]],0)</f>
        <v>3</v>
      </c>
    </row>
    <row r="274" spans="2:12">
      <c r="B274" t="s">
        <v>296</v>
      </c>
      <c r="C274" t="s">
        <v>5</v>
      </c>
      <c r="D274">
        <v>76</v>
      </c>
      <c r="E274" s="17" t="s">
        <v>9</v>
      </c>
      <c r="F274" s="18">
        <v>45010</v>
      </c>
      <c r="G274">
        <v>110</v>
      </c>
      <c r="H274">
        <v>4.4000000000000004</v>
      </c>
      <c r="I274">
        <f>IF(MONTH(Call_Centre[[#This Row],[Date of Call]])&lt;=6, YEAR(Call_Centre[[#This Row],[Date of Call]]), YEAR(Call_Centre[[#This Row],[Date of Call]])+1)</f>
        <v>2023</v>
      </c>
      <c r="J274" t="str">
        <f>TEXT(Call_Centre[[#This Row],[Date of Call]],"DDDD")</f>
        <v>Saturday</v>
      </c>
      <c r="K274" t="str" cm="1">
        <f t="array" ref="K274">_xlfn.IFS(Call_Centre[[#This Row],[Duration]]&lt;=10,"Under 10 mins", Call_Centre[[#This Row],[Duration]]&lt;=30, "10 to 30 mins", Call_Centre[[#This Row],[Duration]]&lt;=60, "30 to 60 mins", Call_Centre[[#This Row],[Duration]]&lt;=120, "1 to 2 hours", TRUE, "More than 2 hours")</f>
        <v>1 to 2 hours</v>
      </c>
      <c r="L274">
        <f>ROUND(Call_Centre[[#This Row],[Satisfaction Rating]],0)</f>
        <v>4</v>
      </c>
    </row>
    <row r="275" spans="2:12">
      <c r="B275" t="s">
        <v>297</v>
      </c>
      <c r="C275" t="s">
        <v>7</v>
      </c>
      <c r="D275">
        <v>69</v>
      </c>
      <c r="E275" s="17" t="s">
        <v>6</v>
      </c>
      <c r="F275" s="18">
        <v>45010</v>
      </c>
      <c r="G275">
        <v>126</v>
      </c>
      <c r="H275">
        <v>3.7</v>
      </c>
      <c r="I275">
        <f>IF(MONTH(Call_Centre[[#This Row],[Date of Call]])&lt;=6, YEAR(Call_Centre[[#This Row],[Date of Call]]), YEAR(Call_Centre[[#This Row],[Date of Call]])+1)</f>
        <v>2023</v>
      </c>
      <c r="J275" t="str">
        <f>TEXT(Call_Centre[[#This Row],[Date of Call]],"DDDD")</f>
        <v>Saturday</v>
      </c>
      <c r="K275" t="str" cm="1">
        <f t="array" ref="K275">_xlfn.IFS(Call_Centre[[#This Row],[Duration]]&lt;=10,"Under 10 mins", Call_Centre[[#This Row],[Duration]]&lt;=30, "10 to 30 mins", Call_Centre[[#This Row],[Duration]]&lt;=60, "30 to 60 mins", Call_Centre[[#This Row],[Duration]]&lt;=120, "1 to 2 hours", TRUE, "More than 2 hours")</f>
        <v>1 to 2 hours</v>
      </c>
      <c r="L275">
        <f>ROUND(Call_Centre[[#This Row],[Satisfaction Rating]],0)</f>
        <v>4</v>
      </c>
    </row>
    <row r="276" spans="2:12">
      <c r="B276" t="s">
        <v>298</v>
      </c>
      <c r="C276" t="s">
        <v>22</v>
      </c>
      <c r="D276">
        <v>149</v>
      </c>
      <c r="E276" s="17" t="s">
        <v>10</v>
      </c>
      <c r="F276" s="18">
        <v>45010</v>
      </c>
      <c r="G276">
        <v>60</v>
      </c>
      <c r="H276">
        <v>3.9</v>
      </c>
      <c r="I276">
        <f>IF(MONTH(Call_Centre[[#This Row],[Date of Call]])&lt;=6, YEAR(Call_Centre[[#This Row],[Date of Call]]), YEAR(Call_Centre[[#This Row],[Date of Call]])+1)</f>
        <v>2023</v>
      </c>
      <c r="J276" t="str">
        <f>TEXT(Call_Centre[[#This Row],[Date of Call]],"DDDD")</f>
        <v>Saturday</v>
      </c>
      <c r="K276" t="str" cm="1">
        <f t="array" ref="K276">_xlfn.IFS(Call_Centre[[#This Row],[Duration]]&lt;=10,"Under 10 mins", Call_Centre[[#This Row],[Duration]]&lt;=30, "10 to 30 mins", Call_Centre[[#This Row],[Duration]]&lt;=60, "30 to 60 mins", Call_Centre[[#This Row],[Duration]]&lt;=120, "1 to 2 hours", TRUE, "More than 2 hours")</f>
        <v>More than 2 hours</v>
      </c>
      <c r="L276">
        <f>ROUND(Call_Centre[[#This Row],[Satisfaction Rating]],0)</f>
        <v>4</v>
      </c>
    </row>
    <row r="277" spans="2:12">
      <c r="B277" t="s">
        <v>299</v>
      </c>
      <c r="C277" t="s">
        <v>16</v>
      </c>
      <c r="D277">
        <v>57</v>
      </c>
      <c r="E277" s="17" t="s">
        <v>6</v>
      </c>
      <c r="F277" s="18">
        <v>45010</v>
      </c>
      <c r="G277">
        <v>35</v>
      </c>
      <c r="H277">
        <v>3.5</v>
      </c>
      <c r="I277">
        <f>IF(MONTH(Call_Centre[[#This Row],[Date of Call]])&lt;=6, YEAR(Call_Centre[[#This Row],[Date of Call]]), YEAR(Call_Centre[[#This Row],[Date of Call]])+1)</f>
        <v>2023</v>
      </c>
      <c r="J277" t="str">
        <f>TEXT(Call_Centre[[#This Row],[Date of Call]],"DDDD")</f>
        <v>Saturday</v>
      </c>
      <c r="K277" t="str" cm="1">
        <f t="array" ref="K277">_xlfn.IFS(Call_Centre[[#This Row],[Duration]]&lt;=10,"Under 10 mins", Call_Centre[[#This Row],[Duration]]&lt;=30, "10 to 30 mins", Call_Centre[[#This Row],[Duration]]&lt;=60, "30 to 60 mins", Call_Centre[[#This Row],[Duration]]&lt;=120, "1 to 2 hours", TRUE, "More than 2 hours")</f>
        <v>30 to 60 mins</v>
      </c>
      <c r="L277">
        <f>ROUND(Call_Centre[[#This Row],[Satisfaction Rating]],0)</f>
        <v>4</v>
      </c>
    </row>
    <row r="278" spans="2:12">
      <c r="B278" t="s">
        <v>300</v>
      </c>
      <c r="C278" t="s">
        <v>12</v>
      </c>
      <c r="D278">
        <v>113</v>
      </c>
      <c r="E278" s="17" t="s">
        <v>9</v>
      </c>
      <c r="F278" s="18">
        <v>45010</v>
      </c>
      <c r="G278">
        <v>81</v>
      </c>
      <c r="H278">
        <v>3.5</v>
      </c>
      <c r="I278">
        <f>IF(MONTH(Call_Centre[[#This Row],[Date of Call]])&lt;=6, YEAR(Call_Centre[[#This Row],[Date of Call]]), YEAR(Call_Centre[[#This Row],[Date of Call]])+1)</f>
        <v>2023</v>
      </c>
      <c r="J278" t="str">
        <f>TEXT(Call_Centre[[#This Row],[Date of Call]],"DDDD")</f>
        <v>Saturday</v>
      </c>
      <c r="K278" t="str" cm="1">
        <f t="array" ref="K278">_xlfn.IFS(Call_Centre[[#This Row],[Duration]]&lt;=10,"Under 10 mins", Call_Centre[[#This Row],[Duration]]&lt;=30, "10 to 30 mins", Call_Centre[[#This Row],[Duration]]&lt;=60, "30 to 60 mins", Call_Centre[[#This Row],[Duration]]&lt;=120, "1 to 2 hours", TRUE, "More than 2 hours")</f>
        <v>1 to 2 hours</v>
      </c>
      <c r="L278">
        <f>ROUND(Call_Centre[[#This Row],[Satisfaction Rating]],0)</f>
        <v>4</v>
      </c>
    </row>
    <row r="279" spans="2:12">
      <c r="B279" t="s">
        <v>301</v>
      </c>
      <c r="C279" t="s">
        <v>20</v>
      </c>
      <c r="D279">
        <v>160</v>
      </c>
      <c r="E279" s="17" t="s">
        <v>10</v>
      </c>
      <c r="F279" s="18">
        <v>45010</v>
      </c>
      <c r="G279">
        <v>116</v>
      </c>
      <c r="H279">
        <v>3.4</v>
      </c>
      <c r="I279">
        <f>IF(MONTH(Call_Centre[[#This Row],[Date of Call]])&lt;=6, YEAR(Call_Centre[[#This Row],[Date of Call]]), YEAR(Call_Centre[[#This Row],[Date of Call]])+1)</f>
        <v>2023</v>
      </c>
      <c r="J279" t="str">
        <f>TEXT(Call_Centre[[#This Row],[Date of Call]],"DDDD")</f>
        <v>Saturday</v>
      </c>
      <c r="K279" t="str" cm="1">
        <f t="array" ref="K279">_xlfn.IFS(Call_Centre[[#This Row],[Duration]]&lt;=10,"Under 10 mins", Call_Centre[[#This Row],[Duration]]&lt;=30, "10 to 30 mins", Call_Centre[[#This Row],[Duration]]&lt;=60, "30 to 60 mins", Call_Centre[[#This Row],[Duration]]&lt;=120, "1 to 2 hours", TRUE, "More than 2 hours")</f>
        <v>More than 2 hours</v>
      </c>
      <c r="L279">
        <f>ROUND(Call_Centre[[#This Row],[Satisfaction Rating]],0)</f>
        <v>3</v>
      </c>
    </row>
    <row r="280" spans="2:12">
      <c r="B280" t="s">
        <v>302</v>
      </c>
      <c r="C280" t="s">
        <v>8</v>
      </c>
      <c r="D280">
        <v>158</v>
      </c>
      <c r="E280" s="17" t="s">
        <v>11</v>
      </c>
      <c r="F280" s="18">
        <v>45010</v>
      </c>
      <c r="G280">
        <v>60</v>
      </c>
      <c r="H280">
        <v>4.5</v>
      </c>
      <c r="I280">
        <f>IF(MONTH(Call_Centre[[#This Row],[Date of Call]])&lt;=6, YEAR(Call_Centre[[#This Row],[Date of Call]]), YEAR(Call_Centre[[#This Row],[Date of Call]])+1)</f>
        <v>2023</v>
      </c>
      <c r="J280" t="str">
        <f>TEXT(Call_Centre[[#This Row],[Date of Call]],"DDDD")</f>
        <v>Saturday</v>
      </c>
      <c r="K280" t="str" cm="1">
        <f t="array" ref="K280">_xlfn.IFS(Call_Centre[[#This Row],[Duration]]&lt;=10,"Under 10 mins", Call_Centre[[#This Row],[Duration]]&lt;=30, "10 to 30 mins", Call_Centre[[#This Row],[Duration]]&lt;=60, "30 to 60 mins", Call_Centre[[#This Row],[Duration]]&lt;=120, "1 to 2 hours", TRUE, "More than 2 hours")</f>
        <v>More than 2 hours</v>
      </c>
      <c r="L280">
        <f>ROUND(Call_Centre[[#This Row],[Satisfaction Rating]],0)</f>
        <v>5</v>
      </c>
    </row>
    <row r="281" spans="2:12">
      <c r="B281" t="s">
        <v>303</v>
      </c>
      <c r="C281" t="s">
        <v>7</v>
      </c>
      <c r="D281">
        <v>77</v>
      </c>
      <c r="E281" s="17" t="s">
        <v>10</v>
      </c>
      <c r="F281" s="18">
        <v>45011</v>
      </c>
      <c r="G281">
        <v>130</v>
      </c>
      <c r="H281">
        <v>4.2</v>
      </c>
      <c r="I281">
        <f>IF(MONTH(Call_Centre[[#This Row],[Date of Call]])&lt;=6, YEAR(Call_Centre[[#This Row],[Date of Call]]), YEAR(Call_Centre[[#This Row],[Date of Call]])+1)</f>
        <v>2023</v>
      </c>
      <c r="J281" t="str">
        <f>TEXT(Call_Centre[[#This Row],[Date of Call]],"DDDD")</f>
        <v>Sunday</v>
      </c>
      <c r="K281" t="str" cm="1">
        <f t="array" ref="K281">_xlfn.IFS(Call_Centre[[#This Row],[Duration]]&lt;=10,"Under 10 mins", Call_Centre[[#This Row],[Duration]]&lt;=30, "10 to 30 mins", Call_Centre[[#This Row],[Duration]]&lt;=60, "30 to 60 mins", Call_Centre[[#This Row],[Duration]]&lt;=120, "1 to 2 hours", TRUE, "More than 2 hours")</f>
        <v>1 to 2 hours</v>
      </c>
      <c r="L281">
        <f>ROUND(Call_Centre[[#This Row],[Satisfaction Rating]],0)</f>
        <v>4</v>
      </c>
    </row>
    <row r="282" spans="2:12">
      <c r="B282" t="s">
        <v>304</v>
      </c>
      <c r="C282" t="s">
        <v>14</v>
      </c>
      <c r="D282">
        <v>118</v>
      </c>
      <c r="E282" s="17" t="s">
        <v>13</v>
      </c>
      <c r="F282" s="18">
        <v>45011</v>
      </c>
      <c r="G282">
        <v>99</v>
      </c>
      <c r="H282">
        <v>5</v>
      </c>
      <c r="I282">
        <f>IF(MONTH(Call_Centre[[#This Row],[Date of Call]])&lt;=6, YEAR(Call_Centre[[#This Row],[Date of Call]]), YEAR(Call_Centre[[#This Row],[Date of Call]])+1)</f>
        <v>2023</v>
      </c>
      <c r="J282" t="str">
        <f>TEXT(Call_Centre[[#This Row],[Date of Call]],"DDDD")</f>
        <v>Sunday</v>
      </c>
      <c r="K282" t="str" cm="1">
        <f t="array" ref="K282">_xlfn.IFS(Call_Centre[[#This Row],[Duration]]&lt;=10,"Under 10 mins", Call_Centre[[#This Row],[Duration]]&lt;=30, "10 to 30 mins", Call_Centre[[#This Row],[Duration]]&lt;=60, "30 to 60 mins", Call_Centre[[#This Row],[Duration]]&lt;=120, "1 to 2 hours", TRUE, "More than 2 hours")</f>
        <v>1 to 2 hours</v>
      </c>
      <c r="L282">
        <f>ROUND(Call_Centre[[#This Row],[Satisfaction Rating]],0)</f>
        <v>5</v>
      </c>
    </row>
    <row r="283" spans="2:12">
      <c r="B283" t="s">
        <v>305</v>
      </c>
      <c r="C283" t="s">
        <v>19</v>
      </c>
      <c r="D283">
        <v>75</v>
      </c>
      <c r="E283" s="17" t="s">
        <v>9</v>
      </c>
      <c r="F283" s="18">
        <v>45011</v>
      </c>
      <c r="G283">
        <v>135</v>
      </c>
      <c r="H283">
        <v>4.7</v>
      </c>
      <c r="I283">
        <f>IF(MONTH(Call_Centre[[#This Row],[Date of Call]])&lt;=6, YEAR(Call_Centre[[#This Row],[Date of Call]]), YEAR(Call_Centre[[#This Row],[Date of Call]])+1)</f>
        <v>2023</v>
      </c>
      <c r="J283" t="str">
        <f>TEXT(Call_Centre[[#This Row],[Date of Call]],"DDDD")</f>
        <v>Sunday</v>
      </c>
      <c r="K283" t="str" cm="1">
        <f t="array" ref="K283">_xlfn.IFS(Call_Centre[[#This Row],[Duration]]&lt;=10,"Under 10 mins", Call_Centre[[#This Row],[Duration]]&lt;=30, "10 to 30 mins", Call_Centre[[#This Row],[Duration]]&lt;=60, "30 to 60 mins", Call_Centre[[#This Row],[Duration]]&lt;=120, "1 to 2 hours", TRUE, "More than 2 hours")</f>
        <v>1 to 2 hours</v>
      </c>
      <c r="L283">
        <f>ROUND(Call_Centre[[#This Row],[Satisfaction Rating]],0)</f>
        <v>5</v>
      </c>
    </row>
    <row r="284" spans="2:12">
      <c r="B284" t="s">
        <v>306</v>
      </c>
      <c r="C284" t="s">
        <v>12</v>
      </c>
      <c r="D284">
        <v>103</v>
      </c>
      <c r="E284" s="17" t="s">
        <v>10</v>
      </c>
      <c r="F284" s="18">
        <v>45011</v>
      </c>
      <c r="G284">
        <v>42</v>
      </c>
      <c r="H284">
        <v>2.8</v>
      </c>
      <c r="I284">
        <f>IF(MONTH(Call_Centre[[#This Row],[Date of Call]])&lt;=6, YEAR(Call_Centre[[#This Row],[Date of Call]]), YEAR(Call_Centre[[#This Row],[Date of Call]])+1)</f>
        <v>2023</v>
      </c>
      <c r="J284" t="str">
        <f>TEXT(Call_Centre[[#This Row],[Date of Call]],"DDDD")</f>
        <v>Sunday</v>
      </c>
      <c r="K284" t="str" cm="1">
        <f t="array" ref="K284">_xlfn.IFS(Call_Centre[[#This Row],[Duration]]&lt;=10,"Under 10 mins", Call_Centre[[#This Row],[Duration]]&lt;=30, "10 to 30 mins", Call_Centre[[#This Row],[Duration]]&lt;=60, "30 to 60 mins", Call_Centre[[#This Row],[Duration]]&lt;=120, "1 to 2 hours", TRUE, "More than 2 hours")</f>
        <v>1 to 2 hours</v>
      </c>
      <c r="L284">
        <f>ROUND(Call_Centre[[#This Row],[Satisfaction Rating]],0)</f>
        <v>3</v>
      </c>
    </row>
    <row r="285" spans="2:12">
      <c r="B285" t="s">
        <v>307</v>
      </c>
      <c r="C285" t="s">
        <v>7</v>
      </c>
      <c r="D285">
        <v>116</v>
      </c>
      <c r="E285" s="17" t="s">
        <v>13</v>
      </c>
      <c r="F285" s="18">
        <v>45012</v>
      </c>
      <c r="G285">
        <v>63</v>
      </c>
      <c r="H285">
        <v>3.4</v>
      </c>
      <c r="I285">
        <f>IF(MONTH(Call_Centre[[#This Row],[Date of Call]])&lt;=6, YEAR(Call_Centre[[#This Row],[Date of Call]]), YEAR(Call_Centre[[#This Row],[Date of Call]])+1)</f>
        <v>2023</v>
      </c>
      <c r="J285" t="str">
        <f>TEXT(Call_Centre[[#This Row],[Date of Call]],"DDDD")</f>
        <v>Monday</v>
      </c>
      <c r="K285" t="str" cm="1">
        <f t="array" ref="K285">_xlfn.IFS(Call_Centre[[#This Row],[Duration]]&lt;=10,"Under 10 mins", Call_Centre[[#This Row],[Duration]]&lt;=30, "10 to 30 mins", Call_Centre[[#This Row],[Duration]]&lt;=60, "30 to 60 mins", Call_Centre[[#This Row],[Duration]]&lt;=120, "1 to 2 hours", TRUE, "More than 2 hours")</f>
        <v>1 to 2 hours</v>
      </c>
      <c r="L285">
        <f>ROUND(Call_Centre[[#This Row],[Satisfaction Rating]],0)</f>
        <v>3</v>
      </c>
    </row>
    <row r="286" spans="2:12">
      <c r="B286" t="s">
        <v>308</v>
      </c>
      <c r="C286" t="s">
        <v>15</v>
      </c>
      <c r="D286">
        <v>61</v>
      </c>
      <c r="E286" s="17" t="s">
        <v>11</v>
      </c>
      <c r="F286" s="18">
        <v>45012</v>
      </c>
      <c r="G286">
        <v>140</v>
      </c>
      <c r="H286">
        <v>1.8</v>
      </c>
      <c r="I286">
        <f>IF(MONTH(Call_Centre[[#This Row],[Date of Call]])&lt;=6, YEAR(Call_Centre[[#This Row],[Date of Call]]), YEAR(Call_Centre[[#This Row],[Date of Call]])+1)</f>
        <v>2023</v>
      </c>
      <c r="J286" t="str">
        <f>TEXT(Call_Centre[[#This Row],[Date of Call]],"DDDD")</f>
        <v>Monday</v>
      </c>
      <c r="K286" t="str" cm="1">
        <f t="array" ref="K286">_xlfn.IFS(Call_Centre[[#This Row],[Duration]]&lt;=10,"Under 10 mins", Call_Centre[[#This Row],[Duration]]&lt;=30, "10 to 30 mins", Call_Centre[[#This Row],[Duration]]&lt;=60, "30 to 60 mins", Call_Centre[[#This Row],[Duration]]&lt;=120, "1 to 2 hours", TRUE, "More than 2 hours")</f>
        <v>1 to 2 hours</v>
      </c>
      <c r="L286">
        <f>ROUND(Call_Centre[[#This Row],[Satisfaction Rating]],0)</f>
        <v>2</v>
      </c>
    </row>
    <row r="287" spans="2:12">
      <c r="B287" t="s">
        <v>309</v>
      </c>
      <c r="C287" t="s">
        <v>16</v>
      </c>
      <c r="D287">
        <v>126</v>
      </c>
      <c r="E287" s="17" t="s">
        <v>9</v>
      </c>
      <c r="F287" s="18">
        <v>45012</v>
      </c>
      <c r="G287">
        <v>128</v>
      </c>
      <c r="H287">
        <v>4.2</v>
      </c>
      <c r="I287">
        <f>IF(MONTH(Call_Centre[[#This Row],[Date of Call]])&lt;=6, YEAR(Call_Centre[[#This Row],[Date of Call]]), YEAR(Call_Centre[[#This Row],[Date of Call]])+1)</f>
        <v>2023</v>
      </c>
      <c r="J287" t="str">
        <f>TEXT(Call_Centre[[#This Row],[Date of Call]],"DDDD")</f>
        <v>Monday</v>
      </c>
      <c r="K287" t="str" cm="1">
        <f t="array" ref="K287">_xlfn.IFS(Call_Centre[[#This Row],[Duration]]&lt;=10,"Under 10 mins", Call_Centre[[#This Row],[Duration]]&lt;=30, "10 to 30 mins", Call_Centre[[#This Row],[Duration]]&lt;=60, "30 to 60 mins", Call_Centre[[#This Row],[Duration]]&lt;=120, "1 to 2 hours", TRUE, "More than 2 hours")</f>
        <v>More than 2 hours</v>
      </c>
      <c r="L287">
        <f>ROUND(Call_Centre[[#This Row],[Satisfaction Rating]],0)</f>
        <v>4</v>
      </c>
    </row>
    <row r="288" spans="2:12">
      <c r="B288" t="s">
        <v>310</v>
      </c>
      <c r="C288" t="s">
        <v>24</v>
      </c>
      <c r="D288">
        <v>141</v>
      </c>
      <c r="E288" s="17" t="s">
        <v>6</v>
      </c>
      <c r="F288" s="18">
        <v>45012</v>
      </c>
      <c r="G288">
        <v>80</v>
      </c>
      <c r="H288">
        <v>4.4000000000000004</v>
      </c>
      <c r="I288">
        <f>IF(MONTH(Call_Centre[[#This Row],[Date of Call]])&lt;=6, YEAR(Call_Centre[[#This Row],[Date of Call]]), YEAR(Call_Centre[[#This Row],[Date of Call]])+1)</f>
        <v>2023</v>
      </c>
      <c r="J288" t="str">
        <f>TEXT(Call_Centre[[#This Row],[Date of Call]],"DDDD")</f>
        <v>Monday</v>
      </c>
      <c r="K288" t="str" cm="1">
        <f t="array" ref="K288">_xlfn.IFS(Call_Centre[[#This Row],[Duration]]&lt;=10,"Under 10 mins", Call_Centre[[#This Row],[Duration]]&lt;=30, "10 to 30 mins", Call_Centre[[#This Row],[Duration]]&lt;=60, "30 to 60 mins", Call_Centre[[#This Row],[Duration]]&lt;=120, "1 to 2 hours", TRUE, "More than 2 hours")</f>
        <v>More than 2 hours</v>
      </c>
      <c r="L288">
        <f>ROUND(Call_Centre[[#This Row],[Satisfaction Rating]],0)</f>
        <v>4</v>
      </c>
    </row>
    <row r="289" spans="2:12">
      <c r="B289" t="s">
        <v>311</v>
      </c>
      <c r="C289" t="s">
        <v>8</v>
      </c>
      <c r="D289">
        <v>95</v>
      </c>
      <c r="E289" s="17" t="s">
        <v>13</v>
      </c>
      <c r="F289" s="18">
        <v>45012</v>
      </c>
      <c r="G289">
        <v>28</v>
      </c>
      <c r="H289">
        <v>2.7</v>
      </c>
      <c r="I289">
        <f>IF(MONTH(Call_Centre[[#This Row],[Date of Call]])&lt;=6, YEAR(Call_Centre[[#This Row],[Date of Call]]), YEAR(Call_Centre[[#This Row],[Date of Call]])+1)</f>
        <v>2023</v>
      </c>
      <c r="J289" t="str">
        <f>TEXT(Call_Centre[[#This Row],[Date of Call]],"DDDD")</f>
        <v>Monday</v>
      </c>
      <c r="K289" t="str" cm="1">
        <f t="array" ref="K289">_xlfn.IFS(Call_Centre[[#This Row],[Duration]]&lt;=10,"Under 10 mins", Call_Centre[[#This Row],[Duration]]&lt;=30, "10 to 30 mins", Call_Centre[[#This Row],[Duration]]&lt;=60, "30 to 60 mins", Call_Centre[[#This Row],[Duration]]&lt;=120, "1 to 2 hours", TRUE, "More than 2 hours")</f>
        <v>1 to 2 hours</v>
      </c>
      <c r="L289">
        <f>ROUND(Call_Centre[[#This Row],[Satisfaction Rating]],0)</f>
        <v>3</v>
      </c>
    </row>
    <row r="290" spans="2:12">
      <c r="B290" t="s">
        <v>312</v>
      </c>
      <c r="C290" t="s">
        <v>19</v>
      </c>
      <c r="D290">
        <v>39</v>
      </c>
      <c r="E290" s="17" t="s">
        <v>11</v>
      </c>
      <c r="F290" s="18">
        <v>45013</v>
      </c>
      <c r="G290">
        <v>81</v>
      </c>
      <c r="H290">
        <v>5</v>
      </c>
      <c r="I290">
        <f>IF(MONTH(Call_Centre[[#This Row],[Date of Call]])&lt;=6, YEAR(Call_Centre[[#This Row],[Date of Call]]), YEAR(Call_Centre[[#This Row],[Date of Call]])+1)</f>
        <v>2023</v>
      </c>
      <c r="J290" t="str">
        <f>TEXT(Call_Centre[[#This Row],[Date of Call]],"DDDD")</f>
        <v>Tuesday</v>
      </c>
      <c r="K290" t="str" cm="1">
        <f t="array" ref="K290">_xlfn.IFS(Call_Centre[[#This Row],[Duration]]&lt;=10,"Under 10 mins", Call_Centre[[#This Row],[Duration]]&lt;=30, "10 to 30 mins", Call_Centre[[#This Row],[Duration]]&lt;=60, "30 to 60 mins", Call_Centre[[#This Row],[Duration]]&lt;=120, "1 to 2 hours", TRUE, "More than 2 hours")</f>
        <v>30 to 60 mins</v>
      </c>
      <c r="L290">
        <f>ROUND(Call_Centre[[#This Row],[Satisfaction Rating]],0)</f>
        <v>5</v>
      </c>
    </row>
    <row r="291" spans="2:12">
      <c r="B291" t="s">
        <v>313</v>
      </c>
      <c r="C291" t="s">
        <v>12</v>
      </c>
      <c r="D291">
        <v>127</v>
      </c>
      <c r="E291" s="17" t="s">
        <v>9</v>
      </c>
      <c r="F291" s="18">
        <v>45013</v>
      </c>
      <c r="G291">
        <v>99</v>
      </c>
      <c r="H291">
        <v>3.9</v>
      </c>
      <c r="I291">
        <f>IF(MONTH(Call_Centre[[#This Row],[Date of Call]])&lt;=6, YEAR(Call_Centre[[#This Row],[Date of Call]]), YEAR(Call_Centre[[#This Row],[Date of Call]])+1)</f>
        <v>2023</v>
      </c>
      <c r="J291" t="str">
        <f>TEXT(Call_Centre[[#This Row],[Date of Call]],"DDDD")</f>
        <v>Tuesday</v>
      </c>
      <c r="K291" t="str" cm="1">
        <f t="array" ref="K291">_xlfn.IFS(Call_Centre[[#This Row],[Duration]]&lt;=10,"Under 10 mins", Call_Centre[[#This Row],[Duration]]&lt;=30, "10 to 30 mins", Call_Centre[[#This Row],[Duration]]&lt;=60, "30 to 60 mins", Call_Centre[[#This Row],[Duration]]&lt;=120, "1 to 2 hours", TRUE, "More than 2 hours")</f>
        <v>More than 2 hours</v>
      </c>
      <c r="L291">
        <f>ROUND(Call_Centre[[#This Row],[Satisfaction Rating]],0)</f>
        <v>4</v>
      </c>
    </row>
    <row r="292" spans="2:12">
      <c r="B292" t="s">
        <v>314</v>
      </c>
      <c r="C292" t="s">
        <v>15</v>
      </c>
      <c r="D292">
        <v>78</v>
      </c>
      <c r="E292" s="17" t="s">
        <v>9</v>
      </c>
      <c r="F292" s="18">
        <v>45013</v>
      </c>
      <c r="G292">
        <v>43</v>
      </c>
      <c r="H292">
        <v>3.8</v>
      </c>
      <c r="I292">
        <f>IF(MONTH(Call_Centre[[#This Row],[Date of Call]])&lt;=6, YEAR(Call_Centre[[#This Row],[Date of Call]]), YEAR(Call_Centre[[#This Row],[Date of Call]])+1)</f>
        <v>2023</v>
      </c>
      <c r="J292" t="str">
        <f>TEXT(Call_Centre[[#This Row],[Date of Call]],"DDDD")</f>
        <v>Tuesday</v>
      </c>
      <c r="K292" t="str" cm="1">
        <f t="array" ref="K292">_xlfn.IFS(Call_Centre[[#This Row],[Duration]]&lt;=10,"Under 10 mins", Call_Centre[[#This Row],[Duration]]&lt;=30, "10 to 30 mins", Call_Centre[[#This Row],[Duration]]&lt;=60, "30 to 60 mins", Call_Centre[[#This Row],[Duration]]&lt;=120, "1 to 2 hours", TRUE, "More than 2 hours")</f>
        <v>1 to 2 hours</v>
      </c>
      <c r="L292">
        <f>ROUND(Call_Centre[[#This Row],[Satisfaction Rating]],0)</f>
        <v>4</v>
      </c>
    </row>
    <row r="293" spans="2:12">
      <c r="B293" t="s">
        <v>315</v>
      </c>
      <c r="C293" t="s">
        <v>14</v>
      </c>
      <c r="D293">
        <v>40</v>
      </c>
      <c r="E293" s="17" t="s">
        <v>9</v>
      </c>
      <c r="F293" s="18">
        <v>45013</v>
      </c>
      <c r="G293">
        <v>34</v>
      </c>
      <c r="H293">
        <v>4.5999999999999996</v>
      </c>
      <c r="I293">
        <f>IF(MONTH(Call_Centre[[#This Row],[Date of Call]])&lt;=6, YEAR(Call_Centre[[#This Row],[Date of Call]]), YEAR(Call_Centre[[#This Row],[Date of Call]])+1)</f>
        <v>2023</v>
      </c>
      <c r="J293" t="str">
        <f>TEXT(Call_Centre[[#This Row],[Date of Call]],"DDDD")</f>
        <v>Tuesday</v>
      </c>
      <c r="K293" t="str" cm="1">
        <f t="array" ref="K293">_xlfn.IFS(Call_Centre[[#This Row],[Duration]]&lt;=10,"Under 10 mins", Call_Centre[[#This Row],[Duration]]&lt;=30, "10 to 30 mins", Call_Centre[[#This Row],[Duration]]&lt;=60, "30 to 60 mins", Call_Centre[[#This Row],[Duration]]&lt;=120, "1 to 2 hours", TRUE, "More than 2 hours")</f>
        <v>30 to 60 mins</v>
      </c>
      <c r="L293">
        <f>ROUND(Call_Centre[[#This Row],[Satisfaction Rating]],0)</f>
        <v>5</v>
      </c>
    </row>
    <row r="294" spans="2:12">
      <c r="B294" t="s">
        <v>316</v>
      </c>
      <c r="C294" t="s">
        <v>15</v>
      </c>
      <c r="D294">
        <v>56</v>
      </c>
      <c r="E294" s="17" t="s">
        <v>11</v>
      </c>
      <c r="F294" s="18">
        <v>45013</v>
      </c>
      <c r="G294">
        <v>225</v>
      </c>
      <c r="H294">
        <v>4.5999999999999996</v>
      </c>
      <c r="I294">
        <f>IF(MONTH(Call_Centre[[#This Row],[Date of Call]])&lt;=6, YEAR(Call_Centre[[#This Row],[Date of Call]]), YEAR(Call_Centre[[#This Row],[Date of Call]])+1)</f>
        <v>2023</v>
      </c>
      <c r="J294" t="str">
        <f>TEXT(Call_Centre[[#This Row],[Date of Call]],"DDDD")</f>
        <v>Tuesday</v>
      </c>
      <c r="K294" t="str" cm="1">
        <f t="array" ref="K294">_xlfn.IFS(Call_Centre[[#This Row],[Duration]]&lt;=10,"Under 10 mins", Call_Centre[[#This Row],[Duration]]&lt;=30, "10 to 30 mins", Call_Centre[[#This Row],[Duration]]&lt;=60, "30 to 60 mins", Call_Centre[[#This Row],[Duration]]&lt;=120, "1 to 2 hours", TRUE, "More than 2 hours")</f>
        <v>30 to 60 mins</v>
      </c>
      <c r="L294">
        <f>ROUND(Call_Centre[[#This Row],[Satisfaction Rating]],0)</f>
        <v>5</v>
      </c>
    </row>
    <row r="295" spans="2:12">
      <c r="B295" t="s">
        <v>317</v>
      </c>
      <c r="C295" t="s">
        <v>19</v>
      </c>
      <c r="D295">
        <v>59</v>
      </c>
      <c r="E295" s="17" t="s">
        <v>6</v>
      </c>
      <c r="F295" s="18">
        <v>45013</v>
      </c>
      <c r="G295">
        <v>210</v>
      </c>
      <c r="H295">
        <v>4.5</v>
      </c>
      <c r="I295">
        <f>IF(MONTH(Call_Centre[[#This Row],[Date of Call]])&lt;=6, YEAR(Call_Centre[[#This Row],[Date of Call]]), YEAR(Call_Centre[[#This Row],[Date of Call]])+1)</f>
        <v>2023</v>
      </c>
      <c r="J295" t="str">
        <f>TEXT(Call_Centre[[#This Row],[Date of Call]],"DDDD")</f>
        <v>Tuesday</v>
      </c>
      <c r="K295" t="str" cm="1">
        <f t="array" ref="K295">_xlfn.IFS(Call_Centre[[#This Row],[Duration]]&lt;=10,"Under 10 mins", Call_Centre[[#This Row],[Duration]]&lt;=30, "10 to 30 mins", Call_Centre[[#This Row],[Duration]]&lt;=60, "30 to 60 mins", Call_Centre[[#This Row],[Duration]]&lt;=120, "1 to 2 hours", TRUE, "More than 2 hours")</f>
        <v>30 to 60 mins</v>
      </c>
      <c r="L295">
        <f>ROUND(Call_Centre[[#This Row],[Satisfaction Rating]],0)</f>
        <v>5</v>
      </c>
    </row>
    <row r="296" spans="2:12">
      <c r="B296" t="s">
        <v>318</v>
      </c>
      <c r="C296" t="s">
        <v>16</v>
      </c>
      <c r="D296">
        <v>30</v>
      </c>
      <c r="E296" s="17" t="s">
        <v>9</v>
      </c>
      <c r="F296" s="18">
        <v>45013</v>
      </c>
      <c r="G296">
        <v>168</v>
      </c>
      <c r="H296">
        <v>4.2</v>
      </c>
      <c r="I296">
        <f>IF(MONTH(Call_Centre[[#This Row],[Date of Call]])&lt;=6, YEAR(Call_Centre[[#This Row],[Date of Call]]), YEAR(Call_Centre[[#This Row],[Date of Call]])+1)</f>
        <v>2023</v>
      </c>
      <c r="J296" t="str">
        <f>TEXT(Call_Centre[[#This Row],[Date of Call]],"DDDD")</f>
        <v>Tuesday</v>
      </c>
      <c r="K296" t="str" cm="1">
        <f t="array" ref="K296">_xlfn.IFS(Call_Centre[[#This Row],[Duration]]&lt;=10,"Under 10 mins", Call_Centre[[#This Row],[Duration]]&lt;=30, "10 to 30 mins", Call_Centre[[#This Row],[Duration]]&lt;=60, "30 to 60 mins", Call_Centre[[#This Row],[Duration]]&lt;=120, "1 to 2 hours", TRUE, "More than 2 hours")</f>
        <v>10 to 30 mins</v>
      </c>
      <c r="L296">
        <f>ROUND(Call_Centre[[#This Row],[Satisfaction Rating]],0)</f>
        <v>4</v>
      </c>
    </row>
    <row r="297" spans="2:12">
      <c r="B297" t="s">
        <v>319</v>
      </c>
      <c r="C297" t="s">
        <v>14</v>
      </c>
      <c r="D297">
        <v>63</v>
      </c>
      <c r="E297" s="17" t="s">
        <v>10</v>
      </c>
      <c r="F297" s="18">
        <v>45014</v>
      </c>
      <c r="G297">
        <v>82</v>
      </c>
      <c r="H297">
        <v>4.5</v>
      </c>
      <c r="I297">
        <f>IF(MONTH(Call_Centre[[#This Row],[Date of Call]])&lt;=6, YEAR(Call_Centre[[#This Row],[Date of Call]]), YEAR(Call_Centre[[#This Row],[Date of Call]])+1)</f>
        <v>2023</v>
      </c>
      <c r="J297" t="str">
        <f>TEXT(Call_Centre[[#This Row],[Date of Call]],"DDDD")</f>
        <v>Wednesday</v>
      </c>
      <c r="K297" t="str" cm="1">
        <f t="array" ref="K297">_xlfn.IFS(Call_Centre[[#This Row],[Duration]]&lt;=10,"Under 10 mins", Call_Centre[[#This Row],[Duration]]&lt;=30, "10 to 30 mins", Call_Centre[[#This Row],[Duration]]&lt;=60, "30 to 60 mins", Call_Centre[[#This Row],[Duration]]&lt;=120, "1 to 2 hours", TRUE, "More than 2 hours")</f>
        <v>1 to 2 hours</v>
      </c>
      <c r="L297">
        <f>ROUND(Call_Centre[[#This Row],[Satisfaction Rating]],0)</f>
        <v>5</v>
      </c>
    </row>
    <row r="298" spans="2:12">
      <c r="B298" t="s">
        <v>320</v>
      </c>
      <c r="C298" t="s">
        <v>23</v>
      </c>
      <c r="D298">
        <v>56</v>
      </c>
      <c r="E298" s="17" t="s">
        <v>13</v>
      </c>
      <c r="F298" s="18">
        <v>45014</v>
      </c>
      <c r="G298">
        <v>88</v>
      </c>
      <c r="H298">
        <v>4.0999999999999996</v>
      </c>
      <c r="I298">
        <f>IF(MONTH(Call_Centre[[#This Row],[Date of Call]])&lt;=6, YEAR(Call_Centre[[#This Row],[Date of Call]]), YEAR(Call_Centre[[#This Row],[Date of Call]])+1)</f>
        <v>2023</v>
      </c>
      <c r="J298" t="str">
        <f>TEXT(Call_Centre[[#This Row],[Date of Call]],"DDDD")</f>
        <v>Wednesday</v>
      </c>
      <c r="K298" t="str" cm="1">
        <f t="array" ref="K298">_xlfn.IFS(Call_Centre[[#This Row],[Duration]]&lt;=10,"Under 10 mins", Call_Centre[[#This Row],[Duration]]&lt;=30, "10 to 30 mins", Call_Centre[[#This Row],[Duration]]&lt;=60, "30 to 60 mins", Call_Centre[[#This Row],[Duration]]&lt;=120, "1 to 2 hours", TRUE, "More than 2 hours")</f>
        <v>30 to 60 mins</v>
      </c>
      <c r="L298">
        <f>ROUND(Call_Centre[[#This Row],[Satisfaction Rating]],0)</f>
        <v>4</v>
      </c>
    </row>
    <row r="299" spans="2:12">
      <c r="B299" t="s">
        <v>321</v>
      </c>
      <c r="C299" t="s">
        <v>5</v>
      </c>
      <c r="D299">
        <v>95</v>
      </c>
      <c r="E299" s="17" t="s">
        <v>10</v>
      </c>
      <c r="F299" s="18">
        <v>45014</v>
      </c>
      <c r="G299">
        <v>111</v>
      </c>
      <c r="H299">
        <v>3.3</v>
      </c>
      <c r="I299">
        <f>IF(MONTH(Call_Centre[[#This Row],[Date of Call]])&lt;=6, YEAR(Call_Centre[[#This Row],[Date of Call]]), YEAR(Call_Centre[[#This Row],[Date of Call]])+1)</f>
        <v>2023</v>
      </c>
      <c r="J299" t="str">
        <f>TEXT(Call_Centre[[#This Row],[Date of Call]],"DDDD")</f>
        <v>Wednesday</v>
      </c>
      <c r="K299" t="str" cm="1">
        <f t="array" ref="K299">_xlfn.IFS(Call_Centre[[#This Row],[Duration]]&lt;=10,"Under 10 mins", Call_Centre[[#This Row],[Duration]]&lt;=30, "10 to 30 mins", Call_Centre[[#This Row],[Duration]]&lt;=60, "30 to 60 mins", Call_Centre[[#This Row],[Duration]]&lt;=120, "1 to 2 hours", TRUE, "More than 2 hours")</f>
        <v>1 to 2 hours</v>
      </c>
      <c r="L299">
        <f>ROUND(Call_Centre[[#This Row],[Satisfaction Rating]],0)</f>
        <v>3</v>
      </c>
    </row>
    <row r="300" spans="2:12">
      <c r="B300" t="s">
        <v>322</v>
      </c>
      <c r="C300" t="s">
        <v>17</v>
      </c>
      <c r="D300">
        <v>128</v>
      </c>
      <c r="E300" s="17" t="s">
        <v>6</v>
      </c>
      <c r="F300" s="18">
        <v>45014</v>
      </c>
      <c r="G300">
        <v>60</v>
      </c>
      <c r="H300">
        <v>3.8</v>
      </c>
      <c r="I300">
        <f>IF(MONTH(Call_Centre[[#This Row],[Date of Call]])&lt;=6, YEAR(Call_Centre[[#This Row],[Date of Call]]), YEAR(Call_Centre[[#This Row],[Date of Call]])+1)</f>
        <v>2023</v>
      </c>
      <c r="J300" t="str">
        <f>TEXT(Call_Centre[[#This Row],[Date of Call]],"DDDD")</f>
        <v>Wednesday</v>
      </c>
      <c r="K300" t="str" cm="1">
        <f t="array" ref="K300">_xlfn.IFS(Call_Centre[[#This Row],[Duration]]&lt;=10,"Under 10 mins", Call_Centre[[#This Row],[Duration]]&lt;=30, "10 to 30 mins", Call_Centre[[#This Row],[Duration]]&lt;=60, "30 to 60 mins", Call_Centre[[#This Row],[Duration]]&lt;=120, "1 to 2 hours", TRUE, "More than 2 hours")</f>
        <v>More than 2 hours</v>
      </c>
      <c r="L300">
        <f>ROUND(Call_Centre[[#This Row],[Satisfaction Rating]],0)</f>
        <v>4</v>
      </c>
    </row>
    <row r="301" spans="2:12">
      <c r="B301" t="s">
        <v>323</v>
      </c>
      <c r="C301" t="s">
        <v>8</v>
      </c>
      <c r="D301">
        <v>49</v>
      </c>
      <c r="E301" s="17" t="s">
        <v>10</v>
      </c>
      <c r="F301" s="18">
        <v>45014</v>
      </c>
      <c r="G301">
        <v>80</v>
      </c>
      <c r="H301">
        <v>3</v>
      </c>
      <c r="I301">
        <f>IF(MONTH(Call_Centre[[#This Row],[Date of Call]])&lt;=6, YEAR(Call_Centre[[#This Row],[Date of Call]]), YEAR(Call_Centre[[#This Row],[Date of Call]])+1)</f>
        <v>2023</v>
      </c>
      <c r="J301" t="str">
        <f>TEXT(Call_Centre[[#This Row],[Date of Call]],"DDDD")</f>
        <v>Wednesday</v>
      </c>
      <c r="K301" t="str" cm="1">
        <f t="array" ref="K301">_xlfn.IFS(Call_Centre[[#This Row],[Duration]]&lt;=10,"Under 10 mins", Call_Centre[[#This Row],[Duration]]&lt;=30, "10 to 30 mins", Call_Centre[[#This Row],[Duration]]&lt;=60, "30 to 60 mins", Call_Centre[[#This Row],[Duration]]&lt;=120, "1 to 2 hours", TRUE, "More than 2 hours")</f>
        <v>30 to 60 mins</v>
      </c>
      <c r="L301">
        <f>ROUND(Call_Centre[[#This Row],[Satisfaction Rating]],0)</f>
        <v>3</v>
      </c>
    </row>
    <row r="302" spans="2:12">
      <c r="B302" t="s">
        <v>324</v>
      </c>
      <c r="C302" t="s">
        <v>17</v>
      </c>
      <c r="D302">
        <v>89</v>
      </c>
      <c r="E302" s="17" t="s">
        <v>11</v>
      </c>
      <c r="F302" s="18">
        <v>45016</v>
      </c>
      <c r="G302">
        <v>90</v>
      </c>
      <c r="H302">
        <v>4.5999999999999996</v>
      </c>
      <c r="I302">
        <f>IF(MONTH(Call_Centre[[#This Row],[Date of Call]])&lt;=6, YEAR(Call_Centre[[#This Row],[Date of Call]]), YEAR(Call_Centre[[#This Row],[Date of Call]])+1)</f>
        <v>2023</v>
      </c>
      <c r="J302" t="str">
        <f>TEXT(Call_Centre[[#This Row],[Date of Call]],"DDDD")</f>
        <v>Friday</v>
      </c>
      <c r="K302" t="str" cm="1">
        <f t="array" ref="K302">_xlfn.IFS(Call_Centre[[#This Row],[Duration]]&lt;=10,"Under 10 mins", Call_Centre[[#This Row],[Duration]]&lt;=30, "10 to 30 mins", Call_Centre[[#This Row],[Duration]]&lt;=60, "30 to 60 mins", Call_Centre[[#This Row],[Duration]]&lt;=120, "1 to 2 hours", TRUE, "More than 2 hours")</f>
        <v>1 to 2 hours</v>
      </c>
      <c r="L302">
        <f>ROUND(Call_Centre[[#This Row],[Satisfaction Rating]],0)</f>
        <v>5</v>
      </c>
    </row>
    <row r="303" spans="2:12">
      <c r="B303" t="s">
        <v>325</v>
      </c>
      <c r="C303" t="s">
        <v>22</v>
      </c>
      <c r="D303">
        <v>87</v>
      </c>
      <c r="E303" s="17" t="s">
        <v>10</v>
      </c>
      <c r="F303" s="18">
        <v>45016</v>
      </c>
      <c r="G303">
        <v>225</v>
      </c>
      <c r="H303">
        <v>2.9</v>
      </c>
      <c r="I303">
        <f>IF(MONTH(Call_Centre[[#This Row],[Date of Call]])&lt;=6, YEAR(Call_Centre[[#This Row],[Date of Call]]), YEAR(Call_Centre[[#This Row],[Date of Call]])+1)</f>
        <v>2023</v>
      </c>
      <c r="J303" t="str">
        <f>TEXT(Call_Centre[[#This Row],[Date of Call]],"DDDD")</f>
        <v>Friday</v>
      </c>
      <c r="K303" t="str" cm="1">
        <f t="array" ref="K303">_xlfn.IFS(Call_Centre[[#This Row],[Duration]]&lt;=10,"Under 10 mins", Call_Centre[[#This Row],[Duration]]&lt;=30, "10 to 30 mins", Call_Centre[[#This Row],[Duration]]&lt;=60, "30 to 60 mins", Call_Centre[[#This Row],[Duration]]&lt;=120, "1 to 2 hours", TRUE, "More than 2 hours")</f>
        <v>1 to 2 hours</v>
      </c>
      <c r="L303">
        <f>ROUND(Call_Centre[[#This Row],[Satisfaction Rating]],0)</f>
        <v>3</v>
      </c>
    </row>
    <row r="304" spans="2:12">
      <c r="B304" t="s">
        <v>326</v>
      </c>
      <c r="C304" t="s">
        <v>20</v>
      </c>
      <c r="D304">
        <v>60</v>
      </c>
      <c r="E304" s="17" t="s">
        <v>9</v>
      </c>
      <c r="F304" s="18">
        <v>45017</v>
      </c>
      <c r="G304">
        <v>215</v>
      </c>
      <c r="H304">
        <v>3.2</v>
      </c>
      <c r="I304">
        <f>IF(MONTH(Call_Centre[[#This Row],[Date of Call]])&lt;=6, YEAR(Call_Centre[[#This Row],[Date of Call]]), YEAR(Call_Centre[[#This Row],[Date of Call]])+1)</f>
        <v>2023</v>
      </c>
      <c r="J304" t="str">
        <f>TEXT(Call_Centre[[#This Row],[Date of Call]],"DDDD")</f>
        <v>Saturday</v>
      </c>
      <c r="K304" t="str" cm="1">
        <f t="array" ref="K304">_xlfn.IFS(Call_Centre[[#This Row],[Duration]]&lt;=10,"Under 10 mins", Call_Centre[[#This Row],[Duration]]&lt;=30, "10 to 30 mins", Call_Centre[[#This Row],[Duration]]&lt;=60, "30 to 60 mins", Call_Centre[[#This Row],[Duration]]&lt;=120, "1 to 2 hours", TRUE, "More than 2 hours")</f>
        <v>30 to 60 mins</v>
      </c>
      <c r="L304">
        <f>ROUND(Call_Centre[[#This Row],[Satisfaction Rating]],0)</f>
        <v>3</v>
      </c>
    </row>
    <row r="305" spans="2:12">
      <c r="B305" t="s">
        <v>327</v>
      </c>
      <c r="C305" t="s">
        <v>21</v>
      </c>
      <c r="D305">
        <v>42</v>
      </c>
      <c r="E305" s="17" t="s">
        <v>11</v>
      </c>
      <c r="F305" s="18">
        <v>45017</v>
      </c>
      <c r="G305">
        <v>45</v>
      </c>
      <c r="H305">
        <v>1.5</v>
      </c>
      <c r="I305">
        <f>IF(MONTH(Call_Centre[[#This Row],[Date of Call]])&lt;=6, YEAR(Call_Centre[[#This Row],[Date of Call]]), YEAR(Call_Centre[[#This Row],[Date of Call]])+1)</f>
        <v>2023</v>
      </c>
      <c r="J305" t="str">
        <f>TEXT(Call_Centre[[#This Row],[Date of Call]],"DDDD")</f>
        <v>Saturday</v>
      </c>
      <c r="K305" t="str" cm="1">
        <f t="array" ref="K305">_xlfn.IFS(Call_Centre[[#This Row],[Duration]]&lt;=10,"Under 10 mins", Call_Centre[[#This Row],[Duration]]&lt;=30, "10 to 30 mins", Call_Centre[[#This Row],[Duration]]&lt;=60, "30 to 60 mins", Call_Centre[[#This Row],[Duration]]&lt;=120, "1 to 2 hours", TRUE, "More than 2 hours")</f>
        <v>30 to 60 mins</v>
      </c>
      <c r="L305">
        <f>ROUND(Call_Centre[[#This Row],[Satisfaction Rating]],0)</f>
        <v>2</v>
      </c>
    </row>
    <row r="306" spans="2:12">
      <c r="B306" t="s">
        <v>328</v>
      </c>
      <c r="C306" t="s">
        <v>18</v>
      </c>
      <c r="D306">
        <v>99</v>
      </c>
      <c r="E306" s="17" t="s">
        <v>9</v>
      </c>
      <c r="F306" s="18">
        <v>45017</v>
      </c>
      <c r="G306">
        <v>74</v>
      </c>
      <c r="H306">
        <v>4</v>
      </c>
      <c r="I306">
        <f>IF(MONTH(Call_Centre[[#This Row],[Date of Call]])&lt;=6, YEAR(Call_Centre[[#This Row],[Date of Call]]), YEAR(Call_Centre[[#This Row],[Date of Call]])+1)</f>
        <v>2023</v>
      </c>
      <c r="J306" t="str">
        <f>TEXT(Call_Centre[[#This Row],[Date of Call]],"DDDD")</f>
        <v>Saturday</v>
      </c>
      <c r="K306" t="str" cm="1">
        <f t="array" ref="K306">_xlfn.IFS(Call_Centre[[#This Row],[Duration]]&lt;=10,"Under 10 mins", Call_Centre[[#This Row],[Duration]]&lt;=30, "10 to 30 mins", Call_Centre[[#This Row],[Duration]]&lt;=60, "30 to 60 mins", Call_Centre[[#This Row],[Duration]]&lt;=120, "1 to 2 hours", TRUE, "More than 2 hours")</f>
        <v>1 to 2 hours</v>
      </c>
      <c r="L306">
        <f>ROUND(Call_Centre[[#This Row],[Satisfaction Rating]],0)</f>
        <v>4</v>
      </c>
    </row>
    <row r="307" spans="2:12">
      <c r="B307" t="s">
        <v>329</v>
      </c>
      <c r="C307" t="s">
        <v>23</v>
      </c>
      <c r="D307">
        <v>20</v>
      </c>
      <c r="E307" s="17" t="s">
        <v>11</v>
      </c>
      <c r="F307" s="18">
        <v>45017</v>
      </c>
      <c r="G307">
        <v>60</v>
      </c>
      <c r="H307">
        <v>3.6</v>
      </c>
      <c r="I307">
        <f>IF(MONTH(Call_Centre[[#This Row],[Date of Call]])&lt;=6, YEAR(Call_Centre[[#This Row],[Date of Call]]), YEAR(Call_Centre[[#This Row],[Date of Call]])+1)</f>
        <v>2023</v>
      </c>
      <c r="J307" t="str">
        <f>TEXT(Call_Centre[[#This Row],[Date of Call]],"DDDD")</f>
        <v>Saturday</v>
      </c>
      <c r="K307" t="str" cm="1">
        <f t="array" ref="K307">_xlfn.IFS(Call_Centre[[#This Row],[Duration]]&lt;=10,"Under 10 mins", Call_Centre[[#This Row],[Duration]]&lt;=30, "10 to 30 mins", Call_Centre[[#This Row],[Duration]]&lt;=60, "30 to 60 mins", Call_Centre[[#This Row],[Duration]]&lt;=120, "1 to 2 hours", TRUE, "More than 2 hours")</f>
        <v>10 to 30 mins</v>
      </c>
      <c r="L307">
        <f>ROUND(Call_Centre[[#This Row],[Satisfaction Rating]],0)</f>
        <v>4</v>
      </c>
    </row>
    <row r="308" spans="2:12">
      <c r="B308" t="s">
        <v>330</v>
      </c>
      <c r="C308" t="s">
        <v>14</v>
      </c>
      <c r="D308">
        <v>65</v>
      </c>
      <c r="E308" s="17" t="s">
        <v>9</v>
      </c>
      <c r="F308" s="18">
        <v>45017</v>
      </c>
      <c r="G308">
        <v>64</v>
      </c>
      <c r="H308">
        <v>3.7</v>
      </c>
      <c r="I308">
        <f>IF(MONTH(Call_Centre[[#This Row],[Date of Call]])&lt;=6, YEAR(Call_Centre[[#This Row],[Date of Call]]), YEAR(Call_Centre[[#This Row],[Date of Call]])+1)</f>
        <v>2023</v>
      </c>
      <c r="J308" t="str">
        <f>TEXT(Call_Centre[[#This Row],[Date of Call]],"DDDD")</f>
        <v>Saturday</v>
      </c>
      <c r="K308" t="str" cm="1">
        <f t="array" ref="K308">_xlfn.IFS(Call_Centre[[#This Row],[Duration]]&lt;=10,"Under 10 mins", Call_Centre[[#This Row],[Duration]]&lt;=30, "10 to 30 mins", Call_Centre[[#This Row],[Duration]]&lt;=60, "30 to 60 mins", Call_Centre[[#This Row],[Duration]]&lt;=120, "1 to 2 hours", TRUE, "More than 2 hours")</f>
        <v>1 to 2 hours</v>
      </c>
      <c r="L308">
        <f>ROUND(Call_Centre[[#This Row],[Satisfaction Rating]],0)</f>
        <v>4</v>
      </c>
    </row>
    <row r="309" spans="2:12">
      <c r="B309" t="s">
        <v>331</v>
      </c>
      <c r="C309" t="s">
        <v>16</v>
      </c>
      <c r="D309">
        <v>71</v>
      </c>
      <c r="E309" s="17" t="s">
        <v>10</v>
      </c>
      <c r="F309" s="18">
        <v>45018</v>
      </c>
      <c r="G309">
        <v>110</v>
      </c>
      <c r="H309">
        <v>4.8</v>
      </c>
      <c r="I309">
        <f>IF(MONTH(Call_Centre[[#This Row],[Date of Call]])&lt;=6, YEAR(Call_Centre[[#This Row],[Date of Call]]), YEAR(Call_Centre[[#This Row],[Date of Call]])+1)</f>
        <v>2023</v>
      </c>
      <c r="J309" t="str">
        <f>TEXT(Call_Centre[[#This Row],[Date of Call]],"DDDD")</f>
        <v>Sunday</v>
      </c>
      <c r="K309" t="str" cm="1">
        <f t="array" ref="K309">_xlfn.IFS(Call_Centre[[#This Row],[Duration]]&lt;=10,"Under 10 mins", Call_Centre[[#This Row],[Duration]]&lt;=30, "10 to 30 mins", Call_Centre[[#This Row],[Duration]]&lt;=60, "30 to 60 mins", Call_Centre[[#This Row],[Duration]]&lt;=120, "1 to 2 hours", TRUE, "More than 2 hours")</f>
        <v>1 to 2 hours</v>
      </c>
      <c r="L309">
        <f>ROUND(Call_Centre[[#This Row],[Satisfaction Rating]],0)</f>
        <v>5</v>
      </c>
    </row>
    <row r="310" spans="2:12">
      <c r="B310" t="s">
        <v>332</v>
      </c>
      <c r="C310" t="s">
        <v>12</v>
      </c>
      <c r="D310">
        <v>95</v>
      </c>
      <c r="E310" s="17" t="s">
        <v>6</v>
      </c>
      <c r="F310" s="18">
        <v>45018</v>
      </c>
      <c r="G310">
        <v>52</v>
      </c>
      <c r="H310">
        <v>1.2</v>
      </c>
      <c r="I310">
        <f>IF(MONTH(Call_Centre[[#This Row],[Date of Call]])&lt;=6, YEAR(Call_Centre[[#This Row],[Date of Call]]), YEAR(Call_Centre[[#This Row],[Date of Call]])+1)</f>
        <v>2023</v>
      </c>
      <c r="J310" t="str">
        <f>TEXT(Call_Centre[[#This Row],[Date of Call]],"DDDD")</f>
        <v>Sunday</v>
      </c>
      <c r="K310" t="str" cm="1">
        <f t="array" ref="K310">_xlfn.IFS(Call_Centre[[#This Row],[Duration]]&lt;=10,"Under 10 mins", Call_Centre[[#This Row],[Duration]]&lt;=30, "10 to 30 mins", Call_Centre[[#This Row],[Duration]]&lt;=60, "30 to 60 mins", Call_Centre[[#This Row],[Duration]]&lt;=120, "1 to 2 hours", TRUE, "More than 2 hours")</f>
        <v>1 to 2 hours</v>
      </c>
      <c r="L310">
        <f>ROUND(Call_Centre[[#This Row],[Satisfaction Rating]],0)</f>
        <v>1</v>
      </c>
    </row>
    <row r="311" spans="2:12">
      <c r="B311" t="s">
        <v>333</v>
      </c>
      <c r="C311" t="s">
        <v>23</v>
      </c>
      <c r="D311">
        <v>81</v>
      </c>
      <c r="E311" s="17" t="s">
        <v>13</v>
      </c>
      <c r="F311" s="18">
        <v>45019</v>
      </c>
      <c r="G311">
        <v>160</v>
      </c>
      <c r="H311">
        <v>4.7</v>
      </c>
      <c r="I311">
        <f>IF(MONTH(Call_Centre[[#This Row],[Date of Call]])&lt;=6, YEAR(Call_Centre[[#This Row],[Date of Call]]), YEAR(Call_Centre[[#This Row],[Date of Call]])+1)</f>
        <v>2023</v>
      </c>
      <c r="J311" t="str">
        <f>TEXT(Call_Centre[[#This Row],[Date of Call]],"DDDD")</f>
        <v>Monday</v>
      </c>
      <c r="K311" t="str" cm="1">
        <f t="array" ref="K311">_xlfn.IFS(Call_Centre[[#This Row],[Duration]]&lt;=10,"Under 10 mins", Call_Centre[[#This Row],[Duration]]&lt;=30, "10 to 30 mins", Call_Centre[[#This Row],[Duration]]&lt;=60, "30 to 60 mins", Call_Centre[[#This Row],[Duration]]&lt;=120, "1 to 2 hours", TRUE, "More than 2 hours")</f>
        <v>1 to 2 hours</v>
      </c>
      <c r="L311">
        <f>ROUND(Call_Centre[[#This Row],[Satisfaction Rating]],0)</f>
        <v>5</v>
      </c>
    </row>
    <row r="312" spans="2:12">
      <c r="B312" t="s">
        <v>334</v>
      </c>
      <c r="C312" t="s">
        <v>7</v>
      </c>
      <c r="D312">
        <v>137</v>
      </c>
      <c r="E312" s="17" t="s">
        <v>13</v>
      </c>
      <c r="F312" s="18">
        <v>45019</v>
      </c>
      <c r="G312">
        <v>215</v>
      </c>
      <c r="H312">
        <v>4.7</v>
      </c>
      <c r="I312">
        <f>IF(MONTH(Call_Centre[[#This Row],[Date of Call]])&lt;=6, YEAR(Call_Centre[[#This Row],[Date of Call]]), YEAR(Call_Centre[[#This Row],[Date of Call]])+1)</f>
        <v>2023</v>
      </c>
      <c r="J312" t="str">
        <f>TEXT(Call_Centre[[#This Row],[Date of Call]],"DDDD")</f>
        <v>Monday</v>
      </c>
      <c r="K312" t="str" cm="1">
        <f t="array" ref="K312">_xlfn.IFS(Call_Centre[[#This Row],[Duration]]&lt;=10,"Under 10 mins", Call_Centre[[#This Row],[Duration]]&lt;=30, "10 to 30 mins", Call_Centre[[#This Row],[Duration]]&lt;=60, "30 to 60 mins", Call_Centre[[#This Row],[Duration]]&lt;=120, "1 to 2 hours", TRUE, "More than 2 hours")</f>
        <v>More than 2 hours</v>
      </c>
      <c r="L312">
        <f>ROUND(Call_Centre[[#This Row],[Satisfaction Rating]],0)</f>
        <v>5</v>
      </c>
    </row>
    <row r="313" spans="2:12">
      <c r="B313" t="s">
        <v>335</v>
      </c>
      <c r="C313" t="s">
        <v>7</v>
      </c>
      <c r="D313">
        <v>40</v>
      </c>
      <c r="E313" s="17" t="s">
        <v>6</v>
      </c>
      <c r="F313" s="18">
        <v>45019</v>
      </c>
      <c r="G313">
        <v>220</v>
      </c>
      <c r="H313">
        <v>4.5</v>
      </c>
      <c r="I313">
        <f>IF(MONTH(Call_Centre[[#This Row],[Date of Call]])&lt;=6, YEAR(Call_Centre[[#This Row],[Date of Call]]), YEAR(Call_Centre[[#This Row],[Date of Call]])+1)</f>
        <v>2023</v>
      </c>
      <c r="J313" t="str">
        <f>TEXT(Call_Centre[[#This Row],[Date of Call]],"DDDD")</f>
        <v>Monday</v>
      </c>
      <c r="K313" t="str" cm="1">
        <f t="array" ref="K313">_xlfn.IFS(Call_Centre[[#This Row],[Duration]]&lt;=10,"Under 10 mins", Call_Centre[[#This Row],[Duration]]&lt;=30, "10 to 30 mins", Call_Centre[[#This Row],[Duration]]&lt;=60, "30 to 60 mins", Call_Centre[[#This Row],[Duration]]&lt;=120, "1 to 2 hours", TRUE, "More than 2 hours")</f>
        <v>30 to 60 mins</v>
      </c>
      <c r="L313">
        <f>ROUND(Call_Centre[[#This Row],[Satisfaction Rating]],0)</f>
        <v>5</v>
      </c>
    </row>
    <row r="314" spans="2:12">
      <c r="B314" t="s">
        <v>336</v>
      </c>
      <c r="C314" t="s">
        <v>18</v>
      </c>
      <c r="D314">
        <v>111</v>
      </c>
      <c r="E314" s="17" t="s">
        <v>9</v>
      </c>
      <c r="F314" s="18">
        <v>45020</v>
      </c>
      <c r="G314">
        <v>175</v>
      </c>
      <c r="H314">
        <v>3.5</v>
      </c>
      <c r="I314">
        <f>IF(MONTH(Call_Centre[[#This Row],[Date of Call]])&lt;=6, YEAR(Call_Centre[[#This Row],[Date of Call]]), YEAR(Call_Centre[[#This Row],[Date of Call]])+1)</f>
        <v>2023</v>
      </c>
      <c r="J314" t="str">
        <f>TEXT(Call_Centre[[#This Row],[Date of Call]],"DDDD")</f>
        <v>Tuesday</v>
      </c>
      <c r="K314" t="str" cm="1">
        <f t="array" ref="K314">_xlfn.IFS(Call_Centre[[#This Row],[Duration]]&lt;=10,"Under 10 mins", Call_Centre[[#This Row],[Duration]]&lt;=30, "10 to 30 mins", Call_Centre[[#This Row],[Duration]]&lt;=60, "30 to 60 mins", Call_Centre[[#This Row],[Duration]]&lt;=120, "1 to 2 hours", TRUE, "More than 2 hours")</f>
        <v>1 to 2 hours</v>
      </c>
      <c r="L314">
        <f>ROUND(Call_Centre[[#This Row],[Satisfaction Rating]],0)</f>
        <v>4</v>
      </c>
    </row>
    <row r="315" spans="2:12">
      <c r="B315" t="s">
        <v>337</v>
      </c>
      <c r="C315" t="s">
        <v>16</v>
      </c>
      <c r="D315">
        <v>106</v>
      </c>
      <c r="E315" s="17" t="s">
        <v>9</v>
      </c>
      <c r="F315" s="18">
        <v>45020</v>
      </c>
      <c r="G315">
        <v>145</v>
      </c>
      <c r="H315">
        <v>4.0999999999999996</v>
      </c>
      <c r="I315">
        <f>IF(MONTH(Call_Centre[[#This Row],[Date of Call]])&lt;=6, YEAR(Call_Centre[[#This Row],[Date of Call]]), YEAR(Call_Centre[[#This Row],[Date of Call]])+1)</f>
        <v>2023</v>
      </c>
      <c r="J315" t="str">
        <f>TEXT(Call_Centre[[#This Row],[Date of Call]],"DDDD")</f>
        <v>Tuesday</v>
      </c>
      <c r="K315" t="str" cm="1">
        <f t="array" ref="K315">_xlfn.IFS(Call_Centre[[#This Row],[Duration]]&lt;=10,"Under 10 mins", Call_Centre[[#This Row],[Duration]]&lt;=30, "10 to 30 mins", Call_Centre[[#This Row],[Duration]]&lt;=60, "30 to 60 mins", Call_Centre[[#This Row],[Duration]]&lt;=120, "1 to 2 hours", TRUE, "More than 2 hours")</f>
        <v>1 to 2 hours</v>
      </c>
      <c r="L315">
        <f>ROUND(Call_Centre[[#This Row],[Satisfaction Rating]],0)</f>
        <v>4</v>
      </c>
    </row>
    <row r="316" spans="2:12">
      <c r="B316" t="s">
        <v>338</v>
      </c>
      <c r="C316" t="s">
        <v>21</v>
      </c>
      <c r="D316">
        <v>133</v>
      </c>
      <c r="E316" s="17" t="s">
        <v>11</v>
      </c>
      <c r="F316" s="18">
        <v>45020</v>
      </c>
      <c r="G316">
        <v>72</v>
      </c>
      <c r="H316">
        <v>4.4000000000000004</v>
      </c>
      <c r="I316">
        <f>IF(MONTH(Call_Centre[[#This Row],[Date of Call]])&lt;=6, YEAR(Call_Centre[[#This Row],[Date of Call]]), YEAR(Call_Centre[[#This Row],[Date of Call]])+1)</f>
        <v>2023</v>
      </c>
      <c r="J316" t="str">
        <f>TEXT(Call_Centre[[#This Row],[Date of Call]],"DDDD")</f>
        <v>Tuesday</v>
      </c>
      <c r="K316" t="str" cm="1">
        <f t="array" ref="K316">_xlfn.IFS(Call_Centre[[#This Row],[Duration]]&lt;=10,"Under 10 mins", Call_Centre[[#This Row],[Duration]]&lt;=30, "10 to 30 mins", Call_Centre[[#This Row],[Duration]]&lt;=60, "30 to 60 mins", Call_Centre[[#This Row],[Duration]]&lt;=120, "1 to 2 hours", TRUE, "More than 2 hours")</f>
        <v>More than 2 hours</v>
      </c>
      <c r="L316">
        <f>ROUND(Call_Centre[[#This Row],[Satisfaction Rating]],0)</f>
        <v>4</v>
      </c>
    </row>
    <row r="317" spans="2:12">
      <c r="B317" t="s">
        <v>339</v>
      </c>
      <c r="C317" t="s">
        <v>15</v>
      </c>
      <c r="D317">
        <v>38</v>
      </c>
      <c r="E317" s="17" t="s">
        <v>9</v>
      </c>
      <c r="F317" s="18">
        <v>45021</v>
      </c>
      <c r="G317">
        <v>81</v>
      </c>
      <c r="H317">
        <v>3.6</v>
      </c>
      <c r="I317">
        <f>IF(MONTH(Call_Centre[[#This Row],[Date of Call]])&lt;=6, YEAR(Call_Centre[[#This Row],[Date of Call]]), YEAR(Call_Centre[[#This Row],[Date of Call]])+1)</f>
        <v>2023</v>
      </c>
      <c r="J317" t="str">
        <f>TEXT(Call_Centre[[#This Row],[Date of Call]],"DDDD")</f>
        <v>Wednesday</v>
      </c>
      <c r="K317" t="str" cm="1">
        <f t="array" ref="K317">_xlfn.IFS(Call_Centre[[#This Row],[Duration]]&lt;=10,"Under 10 mins", Call_Centre[[#This Row],[Duration]]&lt;=30, "10 to 30 mins", Call_Centre[[#This Row],[Duration]]&lt;=60, "30 to 60 mins", Call_Centre[[#This Row],[Duration]]&lt;=120, "1 to 2 hours", TRUE, "More than 2 hours")</f>
        <v>30 to 60 mins</v>
      </c>
      <c r="L317">
        <f>ROUND(Call_Centre[[#This Row],[Satisfaction Rating]],0)</f>
        <v>4</v>
      </c>
    </row>
    <row r="318" spans="2:12">
      <c r="B318" t="s">
        <v>340</v>
      </c>
      <c r="C318" t="s">
        <v>19</v>
      </c>
      <c r="D318">
        <v>130</v>
      </c>
      <c r="E318" s="17" t="s">
        <v>6</v>
      </c>
      <c r="F318" s="18">
        <v>45021</v>
      </c>
      <c r="G318">
        <v>54</v>
      </c>
      <c r="H318">
        <v>4.0999999999999996</v>
      </c>
      <c r="I318">
        <f>IF(MONTH(Call_Centre[[#This Row],[Date of Call]])&lt;=6, YEAR(Call_Centre[[#This Row],[Date of Call]]), YEAR(Call_Centre[[#This Row],[Date of Call]])+1)</f>
        <v>2023</v>
      </c>
      <c r="J318" t="str">
        <f>TEXT(Call_Centre[[#This Row],[Date of Call]],"DDDD")</f>
        <v>Wednesday</v>
      </c>
      <c r="K318" t="str" cm="1">
        <f t="array" ref="K318">_xlfn.IFS(Call_Centre[[#This Row],[Duration]]&lt;=10,"Under 10 mins", Call_Centre[[#This Row],[Duration]]&lt;=30, "10 to 30 mins", Call_Centre[[#This Row],[Duration]]&lt;=60, "30 to 60 mins", Call_Centre[[#This Row],[Duration]]&lt;=120, "1 to 2 hours", TRUE, "More than 2 hours")</f>
        <v>More than 2 hours</v>
      </c>
      <c r="L318">
        <f>ROUND(Call_Centre[[#This Row],[Satisfaction Rating]],0)</f>
        <v>4</v>
      </c>
    </row>
    <row r="319" spans="2:12">
      <c r="B319" t="s">
        <v>341</v>
      </c>
      <c r="C319" t="s">
        <v>14</v>
      </c>
      <c r="D319">
        <v>23</v>
      </c>
      <c r="E319" s="17" t="s">
        <v>11</v>
      </c>
      <c r="F319" s="18">
        <v>45021</v>
      </c>
      <c r="G319">
        <v>105</v>
      </c>
      <c r="H319">
        <v>4.8</v>
      </c>
      <c r="I319">
        <f>IF(MONTH(Call_Centre[[#This Row],[Date of Call]])&lt;=6, YEAR(Call_Centre[[#This Row],[Date of Call]]), YEAR(Call_Centre[[#This Row],[Date of Call]])+1)</f>
        <v>2023</v>
      </c>
      <c r="J319" t="str">
        <f>TEXT(Call_Centre[[#This Row],[Date of Call]],"DDDD")</f>
        <v>Wednesday</v>
      </c>
      <c r="K319" t="str" cm="1">
        <f t="array" ref="K319">_xlfn.IFS(Call_Centre[[#This Row],[Duration]]&lt;=10,"Under 10 mins", Call_Centre[[#This Row],[Duration]]&lt;=30, "10 to 30 mins", Call_Centre[[#This Row],[Duration]]&lt;=60, "30 to 60 mins", Call_Centre[[#This Row],[Duration]]&lt;=120, "1 to 2 hours", TRUE, "More than 2 hours")</f>
        <v>10 to 30 mins</v>
      </c>
      <c r="L319">
        <f>ROUND(Call_Centre[[#This Row],[Satisfaction Rating]],0)</f>
        <v>5</v>
      </c>
    </row>
    <row r="320" spans="2:12">
      <c r="B320" t="s">
        <v>342</v>
      </c>
      <c r="C320" t="s">
        <v>19</v>
      </c>
      <c r="D320">
        <v>124</v>
      </c>
      <c r="E320" s="17" t="s">
        <v>9</v>
      </c>
      <c r="F320" s="18">
        <v>45022</v>
      </c>
      <c r="G320">
        <v>176</v>
      </c>
      <c r="H320">
        <v>3.9</v>
      </c>
      <c r="I320">
        <f>IF(MONTH(Call_Centre[[#This Row],[Date of Call]])&lt;=6, YEAR(Call_Centre[[#This Row],[Date of Call]]), YEAR(Call_Centre[[#This Row],[Date of Call]])+1)</f>
        <v>2023</v>
      </c>
      <c r="J320" t="str">
        <f>TEXT(Call_Centre[[#This Row],[Date of Call]],"DDDD")</f>
        <v>Thursday</v>
      </c>
      <c r="K320" t="str" cm="1">
        <f t="array" ref="K320">_xlfn.IFS(Call_Centre[[#This Row],[Duration]]&lt;=10,"Under 10 mins", Call_Centre[[#This Row],[Duration]]&lt;=30, "10 to 30 mins", Call_Centre[[#This Row],[Duration]]&lt;=60, "30 to 60 mins", Call_Centre[[#This Row],[Duration]]&lt;=120, "1 to 2 hours", TRUE, "More than 2 hours")</f>
        <v>More than 2 hours</v>
      </c>
      <c r="L320">
        <f>ROUND(Call_Centre[[#This Row],[Satisfaction Rating]],0)</f>
        <v>4</v>
      </c>
    </row>
    <row r="321" spans="2:12">
      <c r="B321" t="s">
        <v>343</v>
      </c>
      <c r="C321" t="s">
        <v>23</v>
      </c>
      <c r="D321">
        <v>107</v>
      </c>
      <c r="E321" s="17" t="s">
        <v>9</v>
      </c>
      <c r="F321" s="18">
        <v>45022</v>
      </c>
      <c r="G321">
        <v>115</v>
      </c>
      <c r="H321">
        <v>3.8</v>
      </c>
      <c r="I321">
        <f>IF(MONTH(Call_Centre[[#This Row],[Date of Call]])&lt;=6, YEAR(Call_Centre[[#This Row],[Date of Call]]), YEAR(Call_Centre[[#This Row],[Date of Call]])+1)</f>
        <v>2023</v>
      </c>
      <c r="J321" t="str">
        <f>TEXT(Call_Centre[[#This Row],[Date of Call]],"DDDD")</f>
        <v>Thursday</v>
      </c>
      <c r="K321" t="str" cm="1">
        <f t="array" ref="K321">_xlfn.IFS(Call_Centre[[#This Row],[Duration]]&lt;=10,"Under 10 mins", Call_Centre[[#This Row],[Duration]]&lt;=30, "10 to 30 mins", Call_Centre[[#This Row],[Duration]]&lt;=60, "30 to 60 mins", Call_Centre[[#This Row],[Duration]]&lt;=120, "1 to 2 hours", TRUE, "More than 2 hours")</f>
        <v>1 to 2 hours</v>
      </c>
      <c r="L321">
        <f>ROUND(Call_Centre[[#This Row],[Satisfaction Rating]],0)</f>
        <v>4</v>
      </c>
    </row>
    <row r="322" spans="2:12">
      <c r="B322" t="s">
        <v>344</v>
      </c>
      <c r="C322" t="s">
        <v>7</v>
      </c>
      <c r="D322">
        <v>60</v>
      </c>
      <c r="E322" s="17" t="s">
        <v>10</v>
      </c>
      <c r="F322" s="18">
        <v>45022</v>
      </c>
      <c r="G322">
        <v>116</v>
      </c>
      <c r="H322">
        <v>3.9</v>
      </c>
      <c r="I322">
        <f>IF(MONTH(Call_Centre[[#This Row],[Date of Call]])&lt;=6, YEAR(Call_Centre[[#This Row],[Date of Call]]), YEAR(Call_Centre[[#This Row],[Date of Call]])+1)</f>
        <v>2023</v>
      </c>
      <c r="J322" t="str">
        <f>TEXT(Call_Centre[[#This Row],[Date of Call]],"DDDD")</f>
        <v>Thursday</v>
      </c>
      <c r="K322" t="str" cm="1">
        <f t="array" ref="K322">_xlfn.IFS(Call_Centre[[#This Row],[Duration]]&lt;=10,"Under 10 mins", Call_Centre[[#This Row],[Duration]]&lt;=30, "10 to 30 mins", Call_Centre[[#This Row],[Duration]]&lt;=60, "30 to 60 mins", Call_Centre[[#This Row],[Duration]]&lt;=120, "1 to 2 hours", TRUE, "More than 2 hours")</f>
        <v>30 to 60 mins</v>
      </c>
      <c r="L322">
        <f>ROUND(Call_Centre[[#This Row],[Satisfaction Rating]],0)</f>
        <v>4</v>
      </c>
    </row>
    <row r="323" spans="2:12">
      <c r="B323" t="s">
        <v>345</v>
      </c>
      <c r="C323" t="s">
        <v>7</v>
      </c>
      <c r="D323">
        <v>158</v>
      </c>
      <c r="E323" s="17" t="s">
        <v>6</v>
      </c>
      <c r="F323" s="18">
        <v>45022</v>
      </c>
      <c r="G323">
        <v>100</v>
      </c>
      <c r="H323">
        <v>4.0999999999999996</v>
      </c>
      <c r="I323">
        <f>IF(MONTH(Call_Centre[[#This Row],[Date of Call]])&lt;=6, YEAR(Call_Centre[[#This Row],[Date of Call]]), YEAR(Call_Centre[[#This Row],[Date of Call]])+1)</f>
        <v>2023</v>
      </c>
      <c r="J323" t="str">
        <f>TEXT(Call_Centre[[#This Row],[Date of Call]],"DDDD")</f>
        <v>Thursday</v>
      </c>
      <c r="K323" t="str" cm="1">
        <f t="array" ref="K323">_xlfn.IFS(Call_Centre[[#This Row],[Duration]]&lt;=10,"Under 10 mins", Call_Centre[[#This Row],[Duration]]&lt;=30, "10 to 30 mins", Call_Centre[[#This Row],[Duration]]&lt;=60, "30 to 60 mins", Call_Centre[[#This Row],[Duration]]&lt;=120, "1 to 2 hours", TRUE, "More than 2 hours")</f>
        <v>More than 2 hours</v>
      </c>
      <c r="L323">
        <f>ROUND(Call_Centre[[#This Row],[Satisfaction Rating]],0)</f>
        <v>4</v>
      </c>
    </row>
    <row r="324" spans="2:12">
      <c r="B324" t="s">
        <v>346</v>
      </c>
      <c r="C324" t="s">
        <v>22</v>
      </c>
      <c r="D324">
        <v>110</v>
      </c>
      <c r="E324" s="17" t="s">
        <v>6</v>
      </c>
      <c r="F324" s="18">
        <v>45023</v>
      </c>
      <c r="G324">
        <v>36</v>
      </c>
      <c r="H324">
        <v>2.2000000000000002</v>
      </c>
      <c r="I324">
        <f>IF(MONTH(Call_Centre[[#This Row],[Date of Call]])&lt;=6, YEAR(Call_Centre[[#This Row],[Date of Call]]), YEAR(Call_Centre[[#This Row],[Date of Call]])+1)</f>
        <v>2023</v>
      </c>
      <c r="J324" t="str">
        <f>TEXT(Call_Centre[[#This Row],[Date of Call]],"DDDD")</f>
        <v>Friday</v>
      </c>
      <c r="K324" t="str" cm="1">
        <f t="array" ref="K324">_xlfn.IFS(Call_Centre[[#This Row],[Duration]]&lt;=10,"Under 10 mins", Call_Centre[[#This Row],[Duration]]&lt;=30, "10 to 30 mins", Call_Centre[[#This Row],[Duration]]&lt;=60, "30 to 60 mins", Call_Centre[[#This Row],[Duration]]&lt;=120, "1 to 2 hours", TRUE, "More than 2 hours")</f>
        <v>1 to 2 hours</v>
      </c>
      <c r="L324">
        <f>ROUND(Call_Centre[[#This Row],[Satisfaction Rating]],0)</f>
        <v>2</v>
      </c>
    </row>
    <row r="325" spans="2:12">
      <c r="B325" t="s">
        <v>347</v>
      </c>
      <c r="C325" t="s">
        <v>17</v>
      </c>
      <c r="D325">
        <v>70</v>
      </c>
      <c r="E325" s="17" t="s">
        <v>6</v>
      </c>
      <c r="F325" s="18">
        <v>45023</v>
      </c>
      <c r="G325">
        <v>114</v>
      </c>
      <c r="H325">
        <v>5</v>
      </c>
      <c r="I325">
        <f>IF(MONTH(Call_Centre[[#This Row],[Date of Call]])&lt;=6, YEAR(Call_Centre[[#This Row],[Date of Call]]), YEAR(Call_Centre[[#This Row],[Date of Call]])+1)</f>
        <v>2023</v>
      </c>
      <c r="J325" t="str">
        <f>TEXT(Call_Centre[[#This Row],[Date of Call]],"DDDD")</f>
        <v>Friday</v>
      </c>
      <c r="K325" t="str" cm="1">
        <f t="array" ref="K325">_xlfn.IFS(Call_Centre[[#This Row],[Duration]]&lt;=10,"Under 10 mins", Call_Centre[[#This Row],[Duration]]&lt;=30, "10 to 30 mins", Call_Centre[[#This Row],[Duration]]&lt;=60, "30 to 60 mins", Call_Centre[[#This Row],[Duration]]&lt;=120, "1 to 2 hours", TRUE, "More than 2 hours")</f>
        <v>1 to 2 hours</v>
      </c>
      <c r="L325">
        <f>ROUND(Call_Centre[[#This Row],[Satisfaction Rating]],0)</f>
        <v>5</v>
      </c>
    </row>
    <row r="326" spans="2:12">
      <c r="B326" t="s">
        <v>348</v>
      </c>
      <c r="C326" t="s">
        <v>17</v>
      </c>
      <c r="D326">
        <v>150</v>
      </c>
      <c r="E326" s="17" t="s">
        <v>10</v>
      </c>
      <c r="F326" s="18">
        <v>45023</v>
      </c>
      <c r="G326">
        <v>24</v>
      </c>
      <c r="H326">
        <v>3.8</v>
      </c>
      <c r="I326">
        <f>IF(MONTH(Call_Centre[[#This Row],[Date of Call]])&lt;=6, YEAR(Call_Centre[[#This Row],[Date of Call]]), YEAR(Call_Centre[[#This Row],[Date of Call]])+1)</f>
        <v>2023</v>
      </c>
      <c r="J326" t="str">
        <f>TEXT(Call_Centre[[#This Row],[Date of Call]],"DDDD")</f>
        <v>Friday</v>
      </c>
      <c r="K326" t="str" cm="1">
        <f t="array" ref="K326">_xlfn.IFS(Call_Centre[[#This Row],[Duration]]&lt;=10,"Under 10 mins", Call_Centre[[#This Row],[Duration]]&lt;=30, "10 to 30 mins", Call_Centre[[#This Row],[Duration]]&lt;=60, "30 to 60 mins", Call_Centre[[#This Row],[Duration]]&lt;=120, "1 to 2 hours", TRUE, "More than 2 hours")</f>
        <v>More than 2 hours</v>
      </c>
      <c r="L326">
        <f>ROUND(Call_Centre[[#This Row],[Satisfaction Rating]],0)</f>
        <v>4</v>
      </c>
    </row>
    <row r="327" spans="2:12">
      <c r="B327" t="s">
        <v>349</v>
      </c>
      <c r="C327" t="s">
        <v>15</v>
      </c>
      <c r="D327">
        <v>36</v>
      </c>
      <c r="E327" s="17" t="s">
        <v>9</v>
      </c>
      <c r="F327" s="18">
        <v>45023</v>
      </c>
      <c r="G327">
        <v>135</v>
      </c>
      <c r="H327">
        <v>4.5999999999999996</v>
      </c>
      <c r="I327">
        <f>IF(MONTH(Call_Centre[[#This Row],[Date of Call]])&lt;=6, YEAR(Call_Centre[[#This Row],[Date of Call]]), YEAR(Call_Centre[[#This Row],[Date of Call]])+1)</f>
        <v>2023</v>
      </c>
      <c r="J327" t="str">
        <f>TEXT(Call_Centre[[#This Row],[Date of Call]],"DDDD")</f>
        <v>Friday</v>
      </c>
      <c r="K327" t="str" cm="1">
        <f t="array" ref="K327">_xlfn.IFS(Call_Centre[[#This Row],[Duration]]&lt;=10,"Under 10 mins", Call_Centre[[#This Row],[Duration]]&lt;=30, "10 to 30 mins", Call_Centre[[#This Row],[Duration]]&lt;=60, "30 to 60 mins", Call_Centre[[#This Row],[Duration]]&lt;=120, "1 to 2 hours", TRUE, "More than 2 hours")</f>
        <v>30 to 60 mins</v>
      </c>
      <c r="L327">
        <f>ROUND(Call_Centre[[#This Row],[Satisfaction Rating]],0)</f>
        <v>5</v>
      </c>
    </row>
    <row r="328" spans="2:12">
      <c r="B328" t="s">
        <v>350</v>
      </c>
      <c r="C328" t="s">
        <v>19</v>
      </c>
      <c r="D328">
        <v>74</v>
      </c>
      <c r="E328" s="17" t="s">
        <v>9</v>
      </c>
      <c r="F328" s="18">
        <v>45023</v>
      </c>
      <c r="G328">
        <v>30</v>
      </c>
      <c r="H328">
        <v>4</v>
      </c>
      <c r="I328">
        <f>IF(MONTH(Call_Centre[[#This Row],[Date of Call]])&lt;=6, YEAR(Call_Centre[[#This Row],[Date of Call]]), YEAR(Call_Centre[[#This Row],[Date of Call]])+1)</f>
        <v>2023</v>
      </c>
      <c r="J328" t="str">
        <f>TEXT(Call_Centre[[#This Row],[Date of Call]],"DDDD")</f>
        <v>Friday</v>
      </c>
      <c r="K328" t="str" cm="1">
        <f t="array" ref="K328">_xlfn.IFS(Call_Centre[[#This Row],[Duration]]&lt;=10,"Under 10 mins", Call_Centre[[#This Row],[Duration]]&lt;=30, "10 to 30 mins", Call_Centre[[#This Row],[Duration]]&lt;=60, "30 to 60 mins", Call_Centre[[#This Row],[Duration]]&lt;=120, "1 to 2 hours", TRUE, "More than 2 hours")</f>
        <v>1 to 2 hours</v>
      </c>
      <c r="L328">
        <f>ROUND(Call_Centre[[#This Row],[Satisfaction Rating]],0)</f>
        <v>4</v>
      </c>
    </row>
    <row r="329" spans="2:12">
      <c r="B329" t="s">
        <v>351</v>
      </c>
      <c r="C329" t="s">
        <v>12</v>
      </c>
      <c r="D329">
        <v>75</v>
      </c>
      <c r="E329" s="17" t="s">
        <v>9</v>
      </c>
      <c r="F329" s="18">
        <v>45023</v>
      </c>
      <c r="G329">
        <v>84</v>
      </c>
      <c r="H329">
        <v>2.8</v>
      </c>
      <c r="I329">
        <f>IF(MONTH(Call_Centre[[#This Row],[Date of Call]])&lt;=6, YEAR(Call_Centre[[#This Row],[Date of Call]]), YEAR(Call_Centre[[#This Row],[Date of Call]])+1)</f>
        <v>2023</v>
      </c>
      <c r="J329" t="str">
        <f>TEXT(Call_Centre[[#This Row],[Date of Call]],"DDDD")</f>
        <v>Friday</v>
      </c>
      <c r="K329" t="str" cm="1">
        <f t="array" ref="K329">_xlfn.IFS(Call_Centre[[#This Row],[Duration]]&lt;=10,"Under 10 mins", Call_Centre[[#This Row],[Duration]]&lt;=30, "10 to 30 mins", Call_Centre[[#This Row],[Duration]]&lt;=60, "30 to 60 mins", Call_Centre[[#This Row],[Duration]]&lt;=120, "1 to 2 hours", TRUE, "More than 2 hours")</f>
        <v>1 to 2 hours</v>
      </c>
      <c r="L329">
        <f>ROUND(Call_Centre[[#This Row],[Satisfaction Rating]],0)</f>
        <v>3</v>
      </c>
    </row>
    <row r="330" spans="2:12">
      <c r="B330" t="s">
        <v>352</v>
      </c>
      <c r="C330" t="s">
        <v>5</v>
      </c>
      <c r="D330">
        <v>70</v>
      </c>
      <c r="E330" s="17" t="s">
        <v>13</v>
      </c>
      <c r="F330" s="18">
        <v>45023</v>
      </c>
      <c r="G330">
        <v>42</v>
      </c>
      <c r="H330">
        <v>4.4000000000000004</v>
      </c>
      <c r="I330">
        <f>IF(MONTH(Call_Centre[[#This Row],[Date of Call]])&lt;=6, YEAR(Call_Centre[[#This Row],[Date of Call]]), YEAR(Call_Centre[[#This Row],[Date of Call]])+1)</f>
        <v>2023</v>
      </c>
      <c r="J330" t="str">
        <f>TEXT(Call_Centre[[#This Row],[Date of Call]],"DDDD")</f>
        <v>Friday</v>
      </c>
      <c r="K330" t="str" cm="1">
        <f t="array" ref="K330">_xlfn.IFS(Call_Centre[[#This Row],[Duration]]&lt;=10,"Under 10 mins", Call_Centre[[#This Row],[Duration]]&lt;=30, "10 to 30 mins", Call_Centre[[#This Row],[Duration]]&lt;=60, "30 to 60 mins", Call_Centre[[#This Row],[Duration]]&lt;=120, "1 to 2 hours", TRUE, "More than 2 hours")</f>
        <v>1 to 2 hours</v>
      </c>
      <c r="L330">
        <f>ROUND(Call_Centre[[#This Row],[Satisfaction Rating]],0)</f>
        <v>4</v>
      </c>
    </row>
    <row r="331" spans="2:12">
      <c r="B331" t="s">
        <v>353</v>
      </c>
      <c r="C331" t="s">
        <v>22</v>
      </c>
      <c r="D331">
        <v>23</v>
      </c>
      <c r="E331" s="17" t="s">
        <v>6</v>
      </c>
      <c r="F331" s="18">
        <v>45023</v>
      </c>
      <c r="G331">
        <v>117</v>
      </c>
      <c r="H331">
        <v>2.4</v>
      </c>
      <c r="I331">
        <f>IF(MONTH(Call_Centre[[#This Row],[Date of Call]])&lt;=6, YEAR(Call_Centre[[#This Row],[Date of Call]]), YEAR(Call_Centre[[#This Row],[Date of Call]])+1)</f>
        <v>2023</v>
      </c>
      <c r="J331" t="str">
        <f>TEXT(Call_Centre[[#This Row],[Date of Call]],"DDDD")</f>
        <v>Friday</v>
      </c>
      <c r="K331" t="str" cm="1">
        <f t="array" ref="K331">_xlfn.IFS(Call_Centre[[#This Row],[Duration]]&lt;=10,"Under 10 mins", Call_Centre[[#This Row],[Duration]]&lt;=30, "10 to 30 mins", Call_Centre[[#This Row],[Duration]]&lt;=60, "30 to 60 mins", Call_Centre[[#This Row],[Duration]]&lt;=120, "1 to 2 hours", TRUE, "More than 2 hours")</f>
        <v>10 to 30 mins</v>
      </c>
      <c r="L331">
        <f>ROUND(Call_Centre[[#This Row],[Satisfaction Rating]],0)</f>
        <v>2</v>
      </c>
    </row>
    <row r="332" spans="2:12">
      <c r="B332" t="s">
        <v>354</v>
      </c>
      <c r="C332" t="s">
        <v>18</v>
      </c>
      <c r="D332">
        <v>104</v>
      </c>
      <c r="E332" s="17" t="s">
        <v>11</v>
      </c>
      <c r="F332" s="18">
        <v>45023</v>
      </c>
      <c r="G332">
        <v>164</v>
      </c>
      <c r="H332">
        <v>4</v>
      </c>
      <c r="I332">
        <f>IF(MONTH(Call_Centre[[#This Row],[Date of Call]])&lt;=6, YEAR(Call_Centre[[#This Row],[Date of Call]]), YEAR(Call_Centre[[#This Row],[Date of Call]])+1)</f>
        <v>2023</v>
      </c>
      <c r="J332" t="str">
        <f>TEXT(Call_Centre[[#This Row],[Date of Call]],"DDDD")</f>
        <v>Friday</v>
      </c>
      <c r="K332" t="str" cm="1">
        <f t="array" ref="K332">_xlfn.IFS(Call_Centre[[#This Row],[Duration]]&lt;=10,"Under 10 mins", Call_Centre[[#This Row],[Duration]]&lt;=30, "10 to 30 mins", Call_Centre[[#This Row],[Duration]]&lt;=60, "30 to 60 mins", Call_Centre[[#This Row],[Duration]]&lt;=120, "1 to 2 hours", TRUE, "More than 2 hours")</f>
        <v>1 to 2 hours</v>
      </c>
      <c r="L332">
        <f>ROUND(Call_Centre[[#This Row],[Satisfaction Rating]],0)</f>
        <v>4</v>
      </c>
    </row>
    <row r="333" spans="2:12">
      <c r="B333" t="s">
        <v>355</v>
      </c>
      <c r="C333" t="s">
        <v>17</v>
      </c>
      <c r="D333">
        <v>95</v>
      </c>
      <c r="E333" s="17" t="s">
        <v>13</v>
      </c>
      <c r="F333" s="18">
        <v>45024</v>
      </c>
      <c r="G333">
        <v>123</v>
      </c>
      <c r="H333">
        <v>4.4000000000000004</v>
      </c>
      <c r="I333">
        <f>IF(MONTH(Call_Centre[[#This Row],[Date of Call]])&lt;=6, YEAR(Call_Centre[[#This Row],[Date of Call]]), YEAR(Call_Centre[[#This Row],[Date of Call]])+1)</f>
        <v>2023</v>
      </c>
      <c r="J333" t="str">
        <f>TEXT(Call_Centre[[#This Row],[Date of Call]],"DDDD")</f>
        <v>Saturday</v>
      </c>
      <c r="K333" t="str" cm="1">
        <f t="array" ref="K333">_xlfn.IFS(Call_Centre[[#This Row],[Duration]]&lt;=10,"Under 10 mins", Call_Centre[[#This Row],[Duration]]&lt;=30, "10 to 30 mins", Call_Centre[[#This Row],[Duration]]&lt;=60, "30 to 60 mins", Call_Centre[[#This Row],[Duration]]&lt;=120, "1 to 2 hours", TRUE, "More than 2 hours")</f>
        <v>1 to 2 hours</v>
      </c>
      <c r="L333">
        <f>ROUND(Call_Centre[[#This Row],[Satisfaction Rating]],0)</f>
        <v>4</v>
      </c>
    </row>
    <row r="334" spans="2:12">
      <c r="B334" t="s">
        <v>356</v>
      </c>
      <c r="C334" t="s">
        <v>8</v>
      </c>
      <c r="D334">
        <v>49</v>
      </c>
      <c r="E334" s="17" t="s">
        <v>10</v>
      </c>
      <c r="F334" s="18">
        <v>45024</v>
      </c>
      <c r="G334">
        <v>172</v>
      </c>
      <c r="H334">
        <v>2.9</v>
      </c>
      <c r="I334">
        <f>IF(MONTH(Call_Centre[[#This Row],[Date of Call]])&lt;=6, YEAR(Call_Centre[[#This Row],[Date of Call]]), YEAR(Call_Centre[[#This Row],[Date of Call]])+1)</f>
        <v>2023</v>
      </c>
      <c r="J334" t="str">
        <f>TEXT(Call_Centre[[#This Row],[Date of Call]],"DDDD")</f>
        <v>Saturday</v>
      </c>
      <c r="K334" t="str" cm="1">
        <f t="array" ref="K334">_xlfn.IFS(Call_Centre[[#This Row],[Duration]]&lt;=10,"Under 10 mins", Call_Centre[[#This Row],[Duration]]&lt;=30, "10 to 30 mins", Call_Centre[[#This Row],[Duration]]&lt;=60, "30 to 60 mins", Call_Centre[[#This Row],[Duration]]&lt;=120, "1 to 2 hours", TRUE, "More than 2 hours")</f>
        <v>30 to 60 mins</v>
      </c>
      <c r="L334">
        <f>ROUND(Call_Centre[[#This Row],[Satisfaction Rating]],0)</f>
        <v>3</v>
      </c>
    </row>
    <row r="335" spans="2:12">
      <c r="B335" t="s">
        <v>357</v>
      </c>
      <c r="C335" t="s">
        <v>16</v>
      </c>
      <c r="D335">
        <v>8</v>
      </c>
      <c r="E335" s="17" t="s">
        <v>6</v>
      </c>
      <c r="F335" s="18">
        <v>45024</v>
      </c>
      <c r="G335">
        <v>20</v>
      </c>
      <c r="H335">
        <v>4.8</v>
      </c>
      <c r="I335">
        <f>IF(MONTH(Call_Centre[[#This Row],[Date of Call]])&lt;=6, YEAR(Call_Centre[[#This Row],[Date of Call]]), YEAR(Call_Centre[[#This Row],[Date of Call]])+1)</f>
        <v>2023</v>
      </c>
      <c r="J335" t="str">
        <f>TEXT(Call_Centre[[#This Row],[Date of Call]],"DDDD")</f>
        <v>Saturday</v>
      </c>
      <c r="K335" t="str" cm="1">
        <f t="array" ref="K335">_xlfn.IFS(Call_Centre[[#This Row],[Duration]]&lt;=10,"Under 10 mins", Call_Centre[[#This Row],[Duration]]&lt;=30, "10 to 30 mins", Call_Centre[[#This Row],[Duration]]&lt;=60, "30 to 60 mins", Call_Centre[[#This Row],[Duration]]&lt;=120, "1 to 2 hours", TRUE, "More than 2 hours")</f>
        <v>Under 10 mins</v>
      </c>
      <c r="L335">
        <f>ROUND(Call_Centre[[#This Row],[Satisfaction Rating]],0)</f>
        <v>5</v>
      </c>
    </row>
    <row r="336" spans="2:12">
      <c r="B336" t="s">
        <v>358</v>
      </c>
      <c r="C336" t="s">
        <v>17</v>
      </c>
      <c r="D336">
        <v>157</v>
      </c>
      <c r="E336" s="17" t="s">
        <v>10</v>
      </c>
      <c r="F336" s="18">
        <v>45024</v>
      </c>
      <c r="G336">
        <v>72</v>
      </c>
      <c r="H336">
        <v>3.7</v>
      </c>
      <c r="I336">
        <f>IF(MONTH(Call_Centre[[#This Row],[Date of Call]])&lt;=6, YEAR(Call_Centre[[#This Row],[Date of Call]]), YEAR(Call_Centre[[#This Row],[Date of Call]])+1)</f>
        <v>2023</v>
      </c>
      <c r="J336" t="str">
        <f>TEXT(Call_Centre[[#This Row],[Date of Call]],"DDDD")</f>
        <v>Saturday</v>
      </c>
      <c r="K336" t="str" cm="1">
        <f t="array" ref="K336">_xlfn.IFS(Call_Centre[[#This Row],[Duration]]&lt;=10,"Under 10 mins", Call_Centre[[#This Row],[Duration]]&lt;=30, "10 to 30 mins", Call_Centre[[#This Row],[Duration]]&lt;=60, "30 to 60 mins", Call_Centre[[#This Row],[Duration]]&lt;=120, "1 to 2 hours", TRUE, "More than 2 hours")</f>
        <v>More than 2 hours</v>
      </c>
      <c r="L336">
        <f>ROUND(Call_Centre[[#This Row],[Satisfaction Rating]],0)</f>
        <v>4</v>
      </c>
    </row>
    <row r="337" spans="2:12">
      <c r="B337" t="s">
        <v>359</v>
      </c>
      <c r="C337" t="s">
        <v>23</v>
      </c>
      <c r="D337">
        <v>74</v>
      </c>
      <c r="E337" s="17" t="s">
        <v>9</v>
      </c>
      <c r="F337" s="18">
        <v>45024</v>
      </c>
      <c r="G337">
        <v>32</v>
      </c>
      <c r="H337">
        <v>4.8</v>
      </c>
      <c r="I337">
        <f>IF(MONTH(Call_Centre[[#This Row],[Date of Call]])&lt;=6, YEAR(Call_Centre[[#This Row],[Date of Call]]), YEAR(Call_Centre[[#This Row],[Date of Call]])+1)</f>
        <v>2023</v>
      </c>
      <c r="J337" t="str">
        <f>TEXT(Call_Centre[[#This Row],[Date of Call]],"DDDD")</f>
        <v>Saturday</v>
      </c>
      <c r="K337" t="str" cm="1">
        <f t="array" ref="K337">_xlfn.IFS(Call_Centre[[#This Row],[Duration]]&lt;=10,"Under 10 mins", Call_Centre[[#This Row],[Duration]]&lt;=30, "10 to 30 mins", Call_Centre[[#This Row],[Duration]]&lt;=60, "30 to 60 mins", Call_Centre[[#This Row],[Duration]]&lt;=120, "1 to 2 hours", TRUE, "More than 2 hours")</f>
        <v>1 to 2 hours</v>
      </c>
      <c r="L337">
        <f>ROUND(Call_Centre[[#This Row],[Satisfaction Rating]],0)</f>
        <v>5</v>
      </c>
    </row>
    <row r="338" spans="2:12">
      <c r="B338" t="s">
        <v>360</v>
      </c>
      <c r="C338" t="s">
        <v>22</v>
      </c>
      <c r="D338">
        <v>72</v>
      </c>
      <c r="E338" s="17" t="s">
        <v>13</v>
      </c>
      <c r="F338" s="18">
        <v>45024</v>
      </c>
      <c r="G338">
        <v>140</v>
      </c>
      <c r="H338">
        <v>3.2</v>
      </c>
      <c r="I338">
        <f>IF(MONTH(Call_Centre[[#This Row],[Date of Call]])&lt;=6, YEAR(Call_Centre[[#This Row],[Date of Call]]), YEAR(Call_Centre[[#This Row],[Date of Call]])+1)</f>
        <v>2023</v>
      </c>
      <c r="J338" t="str">
        <f>TEXT(Call_Centre[[#This Row],[Date of Call]],"DDDD")</f>
        <v>Saturday</v>
      </c>
      <c r="K338" t="str" cm="1">
        <f t="array" ref="K338">_xlfn.IFS(Call_Centre[[#This Row],[Duration]]&lt;=10,"Under 10 mins", Call_Centre[[#This Row],[Duration]]&lt;=30, "10 to 30 mins", Call_Centre[[#This Row],[Duration]]&lt;=60, "30 to 60 mins", Call_Centre[[#This Row],[Duration]]&lt;=120, "1 to 2 hours", TRUE, "More than 2 hours")</f>
        <v>1 to 2 hours</v>
      </c>
      <c r="L338">
        <f>ROUND(Call_Centre[[#This Row],[Satisfaction Rating]],0)</f>
        <v>3</v>
      </c>
    </row>
    <row r="339" spans="2:12">
      <c r="B339" t="s">
        <v>361</v>
      </c>
      <c r="C339" t="s">
        <v>23</v>
      </c>
      <c r="D339">
        <v>79</v>
      </c>
      <c r="E339" s="17" t="s">
        <v>9</v>
      </c>
      <c r="F339" s="18">
        <v>45025</v>
      </c>
      <c r="G339">
        <v>120</v>
      </c>
      <c r="H339">
        <v>4.9000000000000004</v>
      </c>
      <c r="I339">
        <f>IF(MONTH(Call_Centre[[#This Row],[Date of Call]])&lt;=6, YEAR(Call_Centre[[#This Row],[Date of Call]]), YEAR(Call_Centre[[#This Row],[Date of Call]])+1)</f>
        <v>2023</v>
      </c>
      <c r="J339" t="str">
        <f>TEXT(Call_Centre[[#This Row],[Date of Call]],"DDDD")</f>
        <v>Sunday</v>
      </c>
      <c r="K339" t="str" cm="1">
        <f t="array" ref="K339">_xlfn.IFS(Call_Centre[[#This Row],[Duration]]&lt;=10,"Under 10 mins", Call_Centre[[#This Row],[Duration]]&lt;=30, "10 to 30 mins", Call_Centre[[#This Row],[Duration]]&lt;=60, "30 to 60 mins", Call_Centre[[#This Row],[Duration]]&lt;=120, "1 to 2 hours", TRUE, "More than 2 hours")</f>
        <v>1 to 2 hours</v>
      </c>
      <c r="L339">
        <f>ROUND(Call_Centre[[#This Row],[Satisfaction Rating]],0)</f>
        <v>5</v>
      </c>
    </row>
    <row r="340" spans="2:12">
      <c r="B340" t="s">
        <v>362</v>
      </c>
      <c r="C340" t="s">
        <v>19</v>
      </c>
      <c r="D340">
        <v>23</v>
      </c>
      <c r="E340" s="17" t="s">
        <v>9</v>
      </c>
      <c r="F340" s="18">
        <v>45025</v>
      </c>
      <c r="G340">
        <v>86</v>
      </c>
      <c r="H340">
        <v>2.2000000000000002</v>
      </c>
      <c r="I340">
        <f>IF(MONTH(Call_Centre[[#This Row],[Date of Call]])&lt;=6, YEAR(Call_Centre[[#This Row],[Date of Call]]), YEAR(Call_Centre[[#This Row],[Date of Call]])+1)</f>
        <v>2023</v>
      </c>
      <c r="J340" t="str">
        <f>TEXT(Call_Centre[[#This Row],[Date of Call]],"DDDD")</f>
        <v>Sunday</v>
      </c>
      <c r="K340" t="str" cm="1">
        <f t="array" ref="K340">_xlfn.IFS(Call_Centre[[#This Row],[Duration]]&lt;=10,"Under 10 mins", Call_Centre[[#This Row],[Duration]]&lt;=30, "10 to 30 mins", Call_Centre[[#This Row],[Duration]]&lt;=60, "30 to 60 mins", Call_Centre[[#This Row],[Duration]]&lt;=120, "1 to 2 hours", TRUE, "More than 2 hours")</f>
        <v>10 to 30 mins</v>
      </c>
      <c r="L340">
        <f>ROUND(Call_Centre[[#This Row],[Satisfaction Rating]],0)</f>
        <v>2</v>
      </c>
    </row>
    <row r="341" spans="2:12">
      <c r="B341" t="s">
        <v>363</v>
      </c>
      <c r="C341" t="s">
        <v>12</v>
      </c>
      <c r="D341">
        <v>69</v>
      </c>
      <c r="E341" s="17" t="s">
        <v>9</v>
      </c>
      <c r="F341" s="18">
        <v>45025</v>
      </c>
      <c r="G341">
        <v>132</v>
      </c>
      <c r="H341">
        <v>5</v>
      </c>
      <c r="I341">
        <f>IF(MONTH(Call_Centre[[#This Row],[Date of Call]])&lt;=6, YEAR(Call_Centre[[#This Row],[Date of Call]]), YEAR(Call_Centre[[#This Row],[Date of Call]])+1)</f>
        <v>2023</v>
      </c>
      <c r="J341" t="str">
        <f>TEXT(Call_Centre[[#This Row],[Date of Call]],"DDDD")</f>
        <v>Sunday</v>
      </c>
      <c r="K341" t="str" cm="1">
        <f t="array" ref="K341">_xlfn.IFS(Call_Centre[[#This Row],[Duration]]&lt;=10,"Under 10 mins", Call_Centre[[#This Row],[Duration]]&lt;=30, "10 to 30 mins", Call_Centre[[#This Row],[Duration]]&lt;=60, "30 to 60 mins", Call_Centre[[#This Row],[Duration]]&lt;=120, "1 to 2 hours", TRUE, "More than 2 hours")</f>
        <v>1 to 2 hours</v>
      </c>
      <c r="L341">
        <f>ROUND(Call_Centre[[#This Row],[Satisfaction Rating]],0)</f>
        <v>5</v>
      </c>
    </row>
    <row r="342" spans="2:12">
      <c r="B342" t="s">
        <v>364</v>
      </c>
      <c r="C342" t="s">
        <v>7</v>
      </c>
      <c r="D342">
        <v>64</v>
      </c>
      <c r="E342" s="17" t="s">
        <v>9</v>
      </c>
      <c r="F342" s="18">
        <v>45025</v>
      </c>
      <c r="G342">
        <v>80</v>
      </c>
      <c r="H342">
        <v>3.3</v>
      </c>
      <c r="I342">
        <f>IF(MONTH(Call_Centre[[#This Row],[Date of Call]])&lt;=6, YEAR(Call_Centre[[#This Row],[Date of Call]]), YEAR(Call_Centre[[#This Row],[Date of Call]])+1)</f>
        <v>2023</v>
      </c>
      <c r="J342" t="str">
        <f>TEXT(Call_Centre[[#This Row],[Date of Call]],"DDDD")</f>
        <v>Sunday</v>
      </c>
      <c r="K342" t="str" cm="1">
        <f t="array" ref="K342">_xlfn.IFS(Call_Centre[[#This Row],[Duration]]&lt;=10,"Under 10 mins", Call_Centre[[#This Row],[Duration]]&lt;=30, "10 to 30 mins", Call_Centre[[#This Row],[Duration]]&lt;=60, "30 to 60 mins", Call_Centre[[#This Row],[Duration]]&lt;=120, "1 to 2 hours", TRUE, "More than 2 hours")</f>
        <v>1 to 2 hours</v>
      </c>
      <c r="L342">
        <f>ROUND(Call_Centre[[#This Row],[Satisfaction Rating]],0)</f>
        <v>3</v>
      </c>
    </row>
    <row r="343" spans="2:12">
      <c r="B343" t="s">
        <v>365</v>
      </c>
      <c r="C343" t="s">
        <v>24</v>
      </c>
      <c r="D343">
        <v>47</v>
      </c>
      <c r="E343" s="17" t="s">
        <v>10</v>
      </c>
      <c r="F343" s="18">
        <v>45025</v>
      </c>
      <c r="G343">
        <v>132</v>
      </c>
      <c r="H343">
        <v>3.7</v>
      </c>
      <c r="I343">
        <f>IF(MONTH(Call_Centre[[#This Row],[Date of Call]])&lt;=6, YEAR(Call_Centre[[#This Row],[Date of Call]]), YEAR(Call_Centre[[#This Row],[Date of Call]])+1)</f>
        <v>2023</v>
      </c>
      <c r="J343" t="str">
        <f>TEXT(Call_Centre[[#This Row],[Date of Call]],"DDDD")</f>
        <v>Sunday</v>
      </c>
      <c r="K343" t="str" cm="1">
        <f t="array" ref="K343">_xlfn.IFS(Call_Centre[[#This Row],[Duration]]&lt;=10,"Under 10 mins", Call_Centre[[#This Row],[Duration]]&lt;=30, "10 to 30 mins", Call_Centre[[#This Row],[Duration]]&lt;=60, "30 to 60 mins", Call_Centre[[#This Row],[Duration]]&lt;=120, "1 to 2 hours", TRUE, "More than 2 hours")</f>
        <v>30 to 60 mins</v>
      </c>
      <c r="L343">
        <f>ROUND(Call_Centre[[#This Row],[Satisfaction Rating]],0)</f>
        <v>4</v>
      </c>
    </row>
    <row r="344" spans="2:12">
      <c r="B344" t="s">
        <v>366</v>
      </c>
      <c r="C344" t="s">
        <v>23</v>
      </c>
      <c r="D344">
        <v>55</v>
      </c>
      <c r="E344" s="17" t="s">
        <v>13</v>
      </c>
      <c r="F344" s="18">
        <v>45025</v>
      </c>
      <c r="G344">
        <v>27</v>
      </c>
      <c r="H344">
        <v>3.7</v>
      </c>
      <c r="I344">
        <f>IF(MONTH(Call_Centre[[#This Row],[Date of Call]])&lt;=6, YEAR(Call_Centre[[#This Row],[Date of Call]]), YEAR(Call_Centre[[#This Row],[Date of Call]])+1)</f>
        <v>2023</v>
      </c>
      <c r="J344" t="str">
        <f>TEXT(Call_Centre[[#This Row],[Date of Call]],"DDDD")</f>
        <v>Sunday</v>
      </c>
      <c r="K344" t="str" cm="1">
        <f t="array" ref="K344">_xlfn.IFS(Call_Centre[[#This Row],[Duration]]&lt;=10,"Under 10 mins", Call_Centre[[#This Row],[Duration]]&lt;=30, "10 to 30 mins", Call_Centre[[#This Row],[Duration]]&lt;=60, "30 to 60 mins", Call_Centre[[#This Row],[Duration]]&lt;=120, "1 to 2 hours", TRUE, "More than 2 hours")</f>
        <v>30 to 60 mins</v>
      </c>
      <c r="L344">
        <f>ROUND(Call_Centre[[#This Row],[Satisfaction Rating]],0)</f>
        <v>4</v>
      </c>
    </row>
    <row r="345" spans="2:12">
      <c r="B345" t="s">
        <v>367</v>
      </c>
      <c r="C345" t="s">
        <v>18</v>
      </c>
      <c r="D345">
        <v>104</v>
      </c>
      <c r="E345" s="17" t="s">
        <v>13</v>
      </c>
      <c r="F345" s="18">
        <v>45026</v>
      </c>
      <c r="G345">
        <v>68</v>
      </c>
      <c r="H345">
        <v>3.6</v>
      </c>
      <c r="I345">
        <f>IF(MONTH(Call_Centre[[#This Row],[Date of Call]])&lt;=6, YEAR(Call_Centre[[#This Row],[Date of Call]]), YEAR(Call_Centre[[#This Row],[Date of Call]])+1)</f>
        <v>2023</v>
      </c>
      <c r="J345" t="str">
        <f>TEXT(Call_Centre[[#This Row],[Date of Call]],"DDDD")</f>
        <v>Monday</v>
      </c>
      <c r="K345" t="str" cm="1">
        <f t="array" ref="K345">_xlfn.IFS(Call_Centre[[#This Row],[Duration]]&lt;=10,"Under 10 mins", Call_Centre[[#This Row],[Duration]]&lt;=30, "10 to 30 mins", Call_Centre[[#This Row],[Duration]]&lt;=60, "30 to 60 mins", Call_Centre[[#This Row],[Duration]]&lt;=120, "1 to 2 hours", TRUE, "More than 2 hours")</f>
        <v>1 to 2 hours</v>
      </c>
      <c r="L345">
        <f>ROUND(Call_Centre[[#This Row],[Satisfaction Rating]],0)</f>
        <v>4</v>
      </c>
    </row>
    <row r="346" spans="2:12">
      <c r="B346" t="s">
        <v>368</v>
      </c>
      <c r="C346" t="s">
        <v>24</v>
      </c>
      <c r="D346">
        <v>116</v>
      </c>
      <c r="E346" s="17" t="s">
        <v>9</v>
      </c>
      <c r="F346" s="18">
        <v>45026</v>
      </c>
      <c r="G346">
        <v>22</v>
      </c>
      <c r="H346">
        <v>4.7</v>
      </c>
      <c r="I346">
        <f>IF(MONTH(Call_Centre[[#This Row],[Date of Call]])&lt;=6, YEAR(Call_Centre[[#This Row],[Date of Call]]), YEAR(Call_Centre[[#This Row],[Date of Call]])+1)</f>
        <v>2023</v>
      </c>
      <c r="J346" t="str">
        <f>TEXT(Call_Centre[[#This Row],[Date of Call]],"DDDD")</f>
        <v>Monday</v>
      </c>
      <c r="K346" t="str" cm="1">
        <f t="array" ref="K346">_xlfn.IFS(Call_Centre[[#This Row],[Duration]]&lt;=10,"Under 10 mins", Call_Centre[[#This Row],[Duration]]&lt;=30, "10 to 30 mins", Call_Centre[[#This Row],[Duration]]&lt;=60, "30 to 60 mins", Call_Centre[[#This Row],[Duration]]&lt;=120, "1 to 2 hours", TRUE, "More than 2 hours")</f>
        <v>1 to 2 hours</v>
      </c>
      <c r="L346">
        <f>ROUND(Call_Centre[[#This Row],[Satisfaction Rating]],0)</f>
        <v>5</v>
      </c>
    </row>
    <row r="347" spans="2:12">
      <c r="B347" t="s">
        <v>369</v>
      </c>
      <c r="C347" t="s">
        <v>19</v>
      </c>
      <c r="D347">
        <v>99</v>
      </c>
      <c r="E347" s="17" t="s">
        <v>13</v>
      </c>
      <c r="F347" s="18">
        <v>45026</v>
      </c>
      <c r="G347">
        <v>42</v>
      </c>
      <c r="H347">
        <v>3.1</v>
      </c>
      <c r="I347">
        <f>IF(MONTH(Call_Centre[[#This Row],[Date of Call]])&lt;=6, YEAR(Call_Centre[[#This Row],[Date of Call]]), YEAR(Call_Centre[[#This Row],[Date of Call]])+1)</f>
        <v>2023</v>
      </c>
      <c r="J347" t="str">
        <f>TEXT(Call_Centre[[#This Row],[Date of Call]],"DDDD")</f>
        <v>Monday</v>
      </c>
      <c r="K347" t="str" cm="1">
        <f t="array" ref="K347">_xlfn.IFS(Call_Centre[[#This Row],[Duration]]&lt;=10,"Under 10 mins", Call_Centre[[#This Row],[Duration]]&lt;=30, "10 to 30 mins", Call_Centre[[#This Row],[Duration]]&lt;=60, "30 to 60 mins", Call_Centre[[#This Row],[Duration]]&lt;=120, "1 to 2 hours", TRUE, "More than 2 hours")</f>
        <v>1 to 2 hours</v>
      </c>
      <c r="L347">
        <f>ROUND(Call_Centre[[#This Row],[Satisfaction Rating]],0)</f>
        <v>3</v>
      </c>
    </row>
    <row r="348" spans="2:12">
      <c r="B348" t="s">
        <v>370</v>
      </c>
      <c r="C348" t="s">
        <v>18</v>
      </c>
      <c r="D348">
        <v>84</v>
      </c>
      <c r="E348" s="17" t="s">
        <v>13</v>
      </c>
      <c r="F348" s="18">
        <v>45027</v>
      </c>
      <c r="G348">
        <v>38</v>
      </c>
      <c r="H348">
        <v>3.3</v>
      </c>
      <c r="I348">
        <f>IF(MONTH(Call_Centre[[#This Row],[Date of Call]])&lt;=6, YEAR(Call_Centre[[#This Row],[Date of Call]]), YEAR(Call_Centre[[#This Row],[Date of Call]])+1)</f>
        <v>2023</v>
      </c>
      <c r="J348" t="str">
        <f>TEXT(Call_Centre[[#This Row],[Date of Call]],"DDDD")</f>
        <v>Tuesday</v>
      </c>
      <c r="K348" t="str" cm="1">
        <f t="array" ref="K348">_xlfn.IFS(Call_Centre[[#This Row],[Duration]]&lt;=10,"Under 10 mins", Call_Centre[[#This Row],[Duration]]&lt;=30, "10 to 30 mins", Call_Centre[[#This Row],[Duration]]&lt;=60, "30 to 60 mins", Call_Centre[[#This Row],[Duration]]&lt;=120, "1 to 2 hours", TRUE, "More than 2 hours")</f>
        <v>1 to 2 hours</v>
      </c>
      <c r="L348">
        <f>ROUND(Call_Centre[[#This Row],[Satisfaction Rating]],0)</f>
        <v>3</v>
      </c>
    </row>
    <row r="349" spans="2:12">
      <c r="B349" t="s">
        <v>371</v>
      </c>
      <c r="C349" t="s">
        <v>16</v>
      </c>
      <c r="D349">
        <v>159</v>
      </c>
      <c r="E349" s="17" t="s">
        <v>13</v>
      </c>
      <c r="F349" s="18">
        <v>45027</v>
      </c>
      <c r="G349">
        <v>42</v>
      </c>
      <c r="H349">
        <v>4.5</v>
      </c>
      <c r="I349">
        <f>IF(MONTH(Call_Centre[[#This Row],[Date of Call]])&lt;=6, YEAR(Call_Centre[[#This Row],[Date of Call]]), YEAR(Call_Centre[[#This Row],[Date of Call]])+1)</f>
        <v>2023</v>
      </c>
      <c r="J349" t="str">
        <f>TEXT(Call_Centre[[#This Row],[Date of Call]],"DDDD")</f>
        <v>Tuesday</v>
      </c>
      <c r="K349" t="str" cm="1">
        <f t="array" ref="K349">_xlfn.IFS(Call_Centre[[#This Row],[Duration]]&lt;=10,"Under 10 mins", Call_Centre[[#This Row],[Duration]]&lt;=30, "10 to 30 mins", Call_Centre[[#This Row],[Duration]]&lt;=60, "30 to 60 mins", Call_Centre[[#This Row],[Duration]]&lt;=120, "1 to 2 hours", TRUE, "More than 2 hours")</f>
        <v>More than 2 hours</v>
      </c>
      <c r="L349">
        <f>ROUND(Call_Centre[[#This Row],[Satisfaction Rating]],0)</f>
        <v>5</v>
      </c>
    </row>
    <row r="350" spans="2:12">
      <c r="B350" t="s">
        <v>372</v>
      </c>
      <c r="C350" t="s">
        <v>15</v>
      </c>
      <c r="D350">
        <v>25</v>
      </c>
      <c r="E350" s="17" t="s">
        <v>10</v>
      </c>
      <c r="F350" s="18">
        <v>45027</v>
      </c>
      <c r="G350">
        <v>75</v>
      </c>
      <c r="H350">
        <v>3.9</v>
      </c>
      <c r="I350">
        <f>IF(MONTH(Call_Centre[[#This Row],[Date of Call]])&lt;=6, YEAR(Call_Centre[[#This Row],[Date of Call]]), YEAR(Call_Centre[[#This Row],[Date of Call]])+1)</f>
        <v>2023</v>
      </c>
      <c r="J350" t="str">
        <f>TEXT(Call_Centre[[#This Row],[Date of Call]],"DDDD")</f>
        <v>Tuesday</v>
      </c>
      <c r="K350" t="str" cm="1">
        <f t="array" ref="K350">_xlfn.IFS(Call_Centre[[#This Row],[Duration]]&lt;=10,"Under 10 mins", Call_Centre[[#This Row],[Duration]]&lt;=30, "10 to 30 mins", Call_Centre[[#This Row],[Duration]]&lt;=60, "30 to 60 mins", Call_Centre[[#This Row],[Duration]]&lt;=120, "1 to 2 hours", TRUE, "More than 2 hours")</f>
        <v>10 to 30 mins</v>
      </c>
      <c r="L350">
        <f>ROUND(Call_Centre[[#This Row],[Satisfaction Rating]],0)</f>
        <v>4</v>
      </c>
    </row>
    <row r="351" spans="2:12">
      <c r="B351" t="s">
        <v>373</v>
      </c>
      <c r="C351" t="s">
        <v>16</v>
      </c>
      <c r="D351">
        <v>53</v>
      </c>
      <c r="E351" s="17" t="s">
        <v>6</v>
      </c>
      <c r="F351" s="18">
        <v>45028</v>
      </c>
      <c r="G351">
        <v>23</v>
      </c>
      <c r="H351">
        <v>4.9000000000000004</v>
      </c>
      <c r="I351">
        <f>IF(MONTH(Call_Centre[[#This Row],[Date of Call]])&lt;=6, YEAR(Call_Centre[[#This Row],[Date of Call]]), YEAR(Call_Centre[[#This Row],[Date of Call]])+1)</f>
        <v>2023</v>
      </c>
      <c r="J351" t="str">
        <f>TEXT(Call_Centre[[#This Row],[Date of Call]],"DDDD")</f>
        <v>Wednesday</v>
      </c>
      <c r="K351" t="str" cm="1">
        <f t="array" ref="K351">_xlfn.IFS(Call_Centre[[#This Row],[Duration]]&lt;=10,"Under 10 mins", Call_Centre[[#This Row],[Duration]]&lt;=30, "10 to 30 mins", Call_Centre[[#This Row],[Duration]]&lt;=60, "30 to 60 mins", Call_Centre[[#This Row],[Duration]]&lt;=120, "1 to 2 hours", TRUE, "More than 2 hours")</f>
        <v>30 to 60 mins</v>
      </c>
      <c r="L351">
        <f>ROUND(Call_Centre[[#This Row],[Satisfaction Rating]],0)</f>
        <v>5</v>
      </c>
    </row>
    <row r="352" spans="2:12">
      <c r="B352" t="s">
        <v>374</v>
      </c>
      <c r="C352" t="s">
        <v>16</v>
      </c>
      <c r="D352">
        <v>89</v>
      </c>
      <c r="E352" s="17" t="s">
        <v>10</v>
      </c>
      <c r="F352" s="18">
        <v>45028</v>
      </c>
      <c r="G352">
        <v>200</v>
      </c>
      <c r="H352">
        <v>4.8</v>
      </c>
      <c r="I352">
        <f>IF(MONTH(Call_Centre[[#This Row],[Date of Call]])&lt;=6, YEAR(Call_Centre[[#This Row],[Date of Call]]), YEAR(Call_Centre[[#This Row],[Date of Call]])+1)</f>
        <v>2023</v>
      </c>
      <c r="J352" t="str">
        <f>TEXT(Call_Centre[[#This Row],[Date of Call]],"DDDD")</f>
        <v>Wednesday</v>
      </c>
      <c r="K352" t="str" cm="1">
        <f t="array" ref="K352">_xlfn.IFS(Call_Centre[[#This Row],[Duration]]&lt;=10,"Under 10 mins", Call_Centre[[#This Row],[Duration]]&lt;=30, "10 to 30 mins", Call_Centre[[#This Row],[Duration]]&lt;=60, "30 to 60 mins", Call_Centre[[#This Row],[Duration]]&lt;=120, "1 to 2 hours", TRUE, "More than 2 hours")</f>
        <v>1 to 2 hours</v>
      </c>
      <c r="L352">
        <f>ROUND(Call_Centre[[#This Row],[Satisfaction Rating]],0)</f>
        <v>5</v>
      </c>
    </row>
    <row r="353" spans="2:12">
      <c r="B353" t="s">
        <v>375</v>
      </c>
      <c r="C353" t="s">
        <v>21</v>
      </c>
      <c r="D353">
        <v>73</v>
      </c>
      <c r="E353" s="17" t="s">
        <v>9</v>
      </c>
      <c r="F353" s="18">
        <v>45029</v>
      </c>
      <c r="G353">
        <v>45</v>
      </c>
      <c r="H353">
        <v>3.6</v>
      </c>
      <c r="I353">
        <f>IF(MONTH(Call_Centre[[#This Row],[Date of Call]])&lt;=6, YEAR(Call_Centre[[#This Row],[Date of Call]]), YEAR(Call_Centre[[#This Row],[Date of Call]])+1)</f>
        <v>2023</v>
      </c>
      <c r="J353" t="str">
        <f>TEXT(Call_Centre[[#This Row],[Date of Call]],"DDDD")</f>
        <v>Thursday</v>
      </c>
      <c r="K353" t="str" cm="1">
        <f t="array" ref="K353">_xlfn.IFS(Call_Centre[[#This Row],[Duration]]&lt;=10,"Under 10 mins", Call_Centre[[#This Row],[Duration]]&lt;=30, "10 to 30 mins", Call_Centre[[#This Row],[Duration]]&lt;=60, "30 to 60 mins", Call_Centre[[#This Row],[Duration]]&lt;=120, "1 to 2 hours", TRUE, "More than 2 hours")</f>
        <v>1 to 2 hours</v>
      </c>
      <c r="L353">
        <f>ROUND(Call_Centre[[#This Row],[Satisfaction Rating]],0)</f>
        <v>4</v>
      </c>
    </row>
    <row r="354" spans="2:12">
      <c r="B354" t="s">
        <v>376</v>
      </c>
      <c r="C354" t="s">
        <v>19</v>
      </c>
      <c r="D354">
        <v>50</v>
      </c>
      <c r="E354" s="17" t="s">
        <v>9</v>
      </c>
      <c r="F354" s="18">
        <v>45029</v>
      </c>
      <c r="G354">
        <v>105</v>
      </c>
      <c r="H354">
        <v>3.5</v>
      </c>
      <c r="I354">
        <f>IF(MONTH(Call_Centre[[#This Row],[Date of Call]])&lt;=6, YEAR(Call_Centre[[#This Row],[Date of Call]]), YEAR(Call_Centre[[#This Row],[Date of Call]])+1)</f>
        <v>2023</v>
      </c>
      <c r="J354" t="str">
        <f>TEXT(Call_Centre[[#This Row],[Date of Call]],"DDDD")</f>
        <v>Thursday</v>
      </c>
      <c r="K354" t="str" cm="1">
        <f t="array" ref="K354">_xlfn.IFS(Call_Centre[[#This Row],[Duration]]&lt;=10,"Under 10 mins", Call_Centre[[#This Row],[Duration]]&lt;=30, "10 to 30 mins", Call_Centre[[#This Row],[Duration]]&lt;=60, "30 to 60 mins", Call_Centre[[#This Row],[Duration]]&lt;=120, "1 to 2 hours", TRUE, "More than 2 hours")</f>
        <v>30 to 60 mins</v>
      </c>
      <c r="L354">
        <f>ROUND(Call_Centre[[#This Row],[Satisfaction Rating]],0)</f>
        <v>4</v>
      </c>
    </row>
    <row r="355" spans="2:12">
      <c r="B355" t="s">
        <v>377</v>
      </c>
      <c r="C355" t="s">
        <v>8</v>
      </c>
      <c r="D355">
        <v>98</v>
      </c>
      <c r="E355" s="17" t="s">
        <v>9</v>
      </c>
      <c r="F355" s="18">
        <v>45029</v>
      </c>
      <c r="G355">
        <v>22</v>
      </c>
      <c r="H355">
        <v>3.8</v>
      </c>
      <c r="I355">
        <f>IF(MONTH(Call_Centre[[#This Row],[Date of Call]])&lt;=6, YEAR(Call_Centre[[#This Row],[Date of Call]]), YEAR(Call_Centre[[#This Row],[Date of Call]])+1)</f>
        <v>2023</v>
      </c>
      <c r="J355" t="str">
        <f>TEXT(Call_Centre[[#This Row],[Date of Call]],"DDDD")</f>
        <v>Thursday</v>
      </c>
      <c r="K355" t="str" cm="1">
        <f t="array" ref="K355">_xlfn.IFS(Call_Centre[[#This Row],[Duration]]&lt;=10,"Under 10 mins", Call_Centre[[#This Row],[Duration]]&lt;=30, "10 to 30 mins", Call_Centre[[#This Row],[Duration]]&lt;=60, "30 to 60 mins", Call_Centre[[#This Row],[Duration]]&lt;=120, "1 to 2 hours", TRUE, "More than 2 hours")</f>
        <v>1 to 2 hours</v>
      </c>
      <c r="L355">
        <f>ROUND(Call_Centre[[#This Row],[Satisfaction Rating]],0)</f>
        <v>4</v>
      </c>
    </row>
    <row r="356" spans="2:12">
      <c r="B356" t="s">
        <v>378</v>
      </c>
      <c r="C356" t="s">
        <v>14</v>
      </c>
      <c r="D356">
        <v>114</v>
      </c>
      <c r="E356" s="17" t="s">
        <v>13</v>
      </c>
      <c r="F356" s="18">
        <v>45030</v>
      </c>
      <c r="G356">
        <v>126</v>
      </c>
      <c r="H356">
        <v>4.4000000000000004</v>
      </c>
      <c r="I356">
        <f>IF(MONTH(Call_Centre[[#This Row],[Date of Call]])&lt;=6, YEAR(Call_Centre[[#This Row],[Date of Call]]), YEAR(Call_Centre[[#This Row],[Date of Call]])+1)</f>
        <v>2023</v>
      </c>
      <c r="J356" t="str">
        <f>TEXT(Call_Centre[[#This Row],[Date of Call]],"DDDD")</f>
        <v>Friday</v>
      </c>
      <c r="K356" t="str" cm="1">
        <f t="array" ref="K356">_xlfn.IFS(Call_Centre[[#This Row],[Duration]]&lt;=10,"Under 10 mins", Call_Centre[[#This Row],[Duration]]&lt;=30, "10 to 30 mins", Call_Centre[[#This Row],[Duration]]&lt;=60, "30 to 60 mins", Call_Centre[[#This Row],[Duration]]&lt;=120, "1 to 2 hours", TRUE, "More than 2 hours")</f>
        <v>1 to 2 hours</v>
      </c>
      <c r="L356">
        <f>ROUND(Call_Centre[[#This Row],[Satisfaction Rating]],0)</f>
        <v>4</v>
      </c>
    </row>
    <row r="357" spans="2:12">
      <c r="B357" t="s">
        <v>379</v>
      </c>
      <c r="C357" t="s">
        <v>7</v>
      </c>
      <c r="D357">
        <v>67</v>
      </c>
      <c r="E357" s="17" t="s">
        <v>13</v>
      </c>
      <c r="F357" s="18">
        <v>45030</v>
      </c>
      <c r="G357">
        <v>35</v>
      </c>
      <c r="H357">
        <v>3</v>
      </c>
      <c r="I357">
        <f>IF(MONTH(Call_Centre[[#This Row],[Date of Call]])&lt;=6, YEAR(Call_Centre[[#This Row],[Date of Call]]), YEAR(Call_Centre[[#This Row],[Date of Call]])+1)</f>
        <v>2023</v>
      </c>
      <c r="J357" t="str">
        <f>TEXT(Call_Centre[[#This Row],[Date of Call]],"DDDD")</f>
        <v>Friday</v>
      </c>
      <c r="K357" t="str" cm="1">
        <f t="array" ref="K357">_xlfn.IFS(Call_Centre[[#This Row],[Duration]]&lt;=10,"Under 10 mins", Call_Centre[[#This Row],[Duration]]&lt;=30, "10 to 30 mins", Call_Centre[[#This Row],[Duration]]&lt;=60, "30 to 60 mins", Call_Centre[[#This Row],[Duration]]&lt;=120, "1 to 2 hours", TRUE, "More than 2 hours")</f>
        <v>1 to 2 hours</v>
      </c>
      <c r="L357">
        <f>ROUND(Call_Centre[[#This Row],[Satisfaction Rating]],0)</f>
        <v>3</v>
      </c>
    </row>
    <row r="358" spans="2:12">
      <c r="B358" t="s">
        <v>380</v>
      </c>
      <c r="C358" t="s">
        <v>23</v>
      </c>
      <c r="D358">
        <v>91</v>
      </c>
      <c r="E358" s="17" t="s">
        <v>9</v>
      </c>
      <c r="F358" s="18">
        <v>45030</v>
      </c>
      <c r="G358">
        <v>84</v>
      </c>
      <c r="H358">
        <v>4.5</v>
      </c>
      <c r="I358">
        <f>IF(MONTH(Call_Centre[[#This Row],[Date of Call]])&lt;=6, YEAR(Call_Centre[[#This Row],[Date of Call]]), YEAR(Call_Centre[[#This Row],[Date of Call]])+1)</f>
        <v>2023</v>
      </c>
      <c r="J358" t="str">
        <f>TEXT(Call_Centre[[#This Row],[Date of Call]],"DDDD")</f>
        <v>Friday</v>
      </c>
      <c r="K358" t="str" cm="1">
        <f t="array" ref="K358">_xlfn.IFS(Call_Centre[[#This Row],[Duration]]&lt;=10,"Under 10 mins", Call_Centre[[#This Row],[Duration]]&lt;=30, "10 to 30 mins", Call_Centre[[#This Row],[Duration]]&lt;=60, "30 to 60 mins", Call_Centre[[#This Row],[Duration]]&lt;=120, "1 to 2 hours", TRUE, "More than 2 hours")</f>
        <v>1 to 2 hours</v>
      </c>
      <c r="L358">
        <f>ROUND(Call_Centre[[#This Row],[Satisfaction Rating]],0)</f>
        <v>5</v>
      </c>
    </row>
    <row r="359" spans="2:12">
      <c r="B359" t="s">
        <v>381</v>
      </c>
      <c r="C359" t="s">
        <v>5</v>
      </c>
      <c r="D359">
        <v>67</v>
      </c>
      <c r="E359" s="17" t="s">
        <v>9</v>
      </c>
      <c r="F359" s="18">
        <v>45031</v>
      </c>
      <c r="G359">
        <v>172</v>
      </c>
      <c r="H359">
        <v>4.5</v>
      </c>
      <c r="I359">
        <f>IF(MONTH(Call_Centre[[#This Row],[Date of Call]])&lt;=6, YEAR(Call_Centre[[#This Row],[Date of Call]]), YEAR(Call_Centre[[#This Row],[Date of Call]])+1)</f>
        <v>2023</v>
      </c>
      <c r="J359" t="str">
        <f>TEXT(Call_Centre[[#This Row],[Date of Call]],"DDDD")</f>
        <v>Saturday</v>
      </c>
      <c r="K359" t="str" cm="1">
        <f t="array" ref="K359">_xlfn.IFS(Call_Centre[[#This Row],[Duration]]&lt;=10,"Under 10 mins", Call_Centre[[#This Row],[Duration]]&lt;=30, "10 to 30 mins", Call_Centre[[#This Row],[Duration]]&lt;=60, "30 to 60 mins", Call_Centre[[#This Row],[Duration]]&lt;=120, "1 to 2 hours", TRUE, "More than 2 hours")</f>
        <v>1 to 2 hours</v>
      </c>
      <c r="L359">
        <f>ROUND(Call_Centre[[#This Row],[Satisfaction Rating]],0)</f>
        <v>5</v>
      </c>
    </row>
    <row r="360" spans="2:12">
      <c r="B360" t="s">
        <v>382</v>
      </c>
      <c r="C360" t="s">
        <v>14</v>
      </c>
      <c r="D360">
        <v>139</v>
      </c>
      <c r="E360" s="17" t="s">
        <v>10</v>
      </c>
      <c r="F360" s="18">
        <v>45031</v>
      </c>
      <c r="G360">
        <v>114</v>
      </c>
      <c r="H360">
        <v>4</v>
      </c>
      <c r="I360">
        <f>IF(MONTH(Call_Centre[[#This Row],[Date of Call]])&lt;=6, YEAR(Call_Centre[[#This Row],[Date of Call]]), YEAR(Call_Centre[[#This Row],[Date of Call]])+1)</f>
        <v>2023</v>
      </c>
      <c r="J360" t="str">
        <f>TEXT(Call_Centre[[#This Row],[Date of Call]],"DDDD")</f>
        <v>Saturday</v>
      </c>
      <c r="K360" t="str" cm="1">
        <f t="array" ref="K360">_xlfn.IFS(Call_Centre[[#This Row],[Duration]]&lt;=10,"Under 10 mins", Call_Centre[[#This Row],[Duration]]&lt;=30, "10 to 30 mins", Call_Centre[[#This Row],[Duration]]&lt;=60, "30 to 60 mins", Call_Centre[[#This Row],[Duration]]&lt;=120, "1 to 2 hours", TRUE, "More than 2 hours")</f>
        <v>More than 2 hours</v>
      </c>
      <c r="L360">
        <f>ROUND(Call_Centre[[#This Row],[Satisfaction Rating]],0)</f>
        <v>4</v>
      </c>
    </row>
    <row r="361" spans="2:12">
      <c r="B361" t="s">
        <v>383</v>
      </c>
      <c r="C361" t="s">
        <v>5</v>
      </c>
      <c r="D361">
        <v>102</v>
      </c>
      <c r="E361" s="17" t="s">
        <v>10</v>
      </c>
      <c r="F361" s="18">
        <v>45031</v>
      </c>
      <c r="G361">
        <v>60</v>
      </c>
      <c r="H361">
        <v>3.8</v>
      </c>
      <c r="I361">
        <f>IF(MONTH(Call_Centre[[#This Row],[Date of Call]])&lt;=6, YEAR(Call_Centre[[#This Row],[Date of Call]]), YEAR(Call_Centre[[#This Row],[Date of Call]])+1)</f>
        <v>2023</v>
      </c>
      <c r="J361" t="str">
        <f>TEXT(Call_Centre[[#This Row],[Date of Call]],"DDDD")</f>
        <v>Saturday</v>
      </c>
      <c r="K361" t="str" cm="1">
        <f t="array" ref="K361">_xlfn.IFS(Call_Centre[[#This Row],[Duration]]&lt;=10,"Under 10 mins", Call_Centre[[#This Row],[Duration]]&lt;=30, "10 to 30 mins", Call_Centre[[#This Row],[Duration]]&lt;=60, "30 to 60 mins", Call_Centre[[#This Row],[Duration]]&lt;=120, "1 to 2 hours", TRUE, "More than 2 hours")</f>
        <v>1 to 2 hours</v>
      </c>
      <c r="L361">
        <f>ROUND(Call_Centre[[#This Row],[Satisfaction Rating]],0)</f>
        <v>4</v>
      </c>
    </row>
    <row r="362" spans="2:12">
      <c r="B362" t="s">
        <v>384</v>
      </c>
      <c r="C362" t="s">
        <v>17</v>
      </c>
      <c r="D362">
        <v>108</v>
      </c>
      <c r="E362" s="17" t="s">
        <v>11</v>
      </c>
      <c r="F362" s="18">
        <v>45031</v>
      </c>
      <c r="G362">
        <v>26</v>
      </c>
      <c r="H362">
        <v>3.3</v>
      </c>
      <c r="I362">
        <f>IF(MONTH(Call_Centre[[#This Row],[Date of Call]])&lt;=6, YEAR(Call_Centre[[#This Row],[Date of Call]]), YEAR(Call_Centre[[#This Row],[Date of Call]])+1)</f>
        <v>2023</v>
      </c>
      <c r="J362" t="str">
        <f>TEXT(Call_Centre[[#This Row],[Date of Call]],"DDDD")</f>
        <v>Saturday</v>
      </c>
      <c r="K362" t="str" cm="1">
        <f t="array" ref="K362">_xlfn.IFS(Call_Centre[[#This Row],[Duration]]&lt;=10,"Under 10 mins", Call_Centre[[#This Row],[Duration]]&lt;=30, "10 to 30 mins", Call_Centre[[#This Row],[Duration]]&lt;=60, "30 to 60 mins", Call_Centre[[#This Row],[Duration]]&lt;=120, "1 to 2 hours", TRUE, "More than 2 hours")</f>
        <v>1 to 2 hours</v>
      </c>
      <c r="L362">
        <f>ROUND(Call_Centre[[#This Row],[Satisfaction Rating]],0)</f>
        <v>3</v>
      </c>
    </row>
    <row r="363" spans="2:12">
      <c r="B363" t="s">
        <v>385</v>
      </c>
      <c r="C363" t="s">
        <v>15</v>
      </c>
      <c r="D363">
        <v>66</v>
      </c>
      <c r="E363" s="17" t="s">
        <v>9</v>
      </c>
      <c r="F363" s="18">
        <v>45031</v>
      </c>
      <c r="G363">
        <v>210</v>
      </c>
      <c r="H363">
        <v>4.3</v>
      </c>
      <c r="I363">
        <f>IF(MONTH(Call_Centre[[#This Row],[Date of Call]])&lt;=6, YEAR(Call_Centre[[#This Row],[Date of Call]]), YEAR(Call_Centre[[#This Row],[Date of Call]])+1)</f>
        <v>2023</v>
      </c>
      <c r="J363" t="str">
        <f>TEXT(Call_Centre[[#This Row],[Date of Call]],"DDDD")</f>
        <v>Saturday</v>
      </c>
      <c r="K363" t="str" cm="1">
        <f t="array" ref="K363">_xlfn.IFS(Call_Centre[[#This Row],[Duration]]&lt;=10,"Under 10 mins", Call_Centre[[#This Row],[Duration]]&lt;=30, "10 to 30 mins", Call_Centre[[#This Row],[Duration]]&lt;=60, "30 to 60 mins", Call_Centre[[#This Row],[Duration]]&lt;=120, "1 to 2 hours", TRUE, "More than 2 hours")</f>
        <v>1 to 2 hours</v>
      </c>
      <c r="L363">
        <f>ROUND(Call_Centre[[#This Row],[Satisfaction Rating]],0)</f>
        <v>4</v>
      </c>
    </row>
    <row r="364" spans="2:12">
      <c r="B364" t="s">
        <v>386</v>
      </c>
      <c r="C364" t="s">
        <v>22</v>
      </c>
      <c r="D364">
        <v>85</v>
      </c>
      <c r="E364" s="17" t="s">
        <v>10</v>
      </c>
      <c r="F364" s="18">
        <v>45031</v>
      </c>
      <c r="G364">
        <v>129</v>
      </c>
      <c r="H364">
        <v>4.2</v>
      </c>
      <c r="I364">
        <f>IF(MONTH(Call_Centre[[#This Row],[Date of Call]])&lt;=6, YEAR(Call_Centre[[#This Row],[Date of Call]]), YEAR(Call_Centre[[#This Row],[Date of Call]])+1)</f>
        <v>2023</v>
      </c>
      <c r="J364" t="str">
        <f>TEXT(Call_Centre[[#This Row],[Date of Call]],"DDDD")</f>
        <v>Saturday</v>
      </c>
      <c r="K364" t="str" cm="1">
        <f t="array" ref="K364">_xlfn.IFS(Call_Centre[[#This Row],[Duration]]&lt;=10,"Under 10 mins", Call_Centre[[#This Row],[Duration]]&lt;=30, "10 to 30 mins", Call_Centre[[#This Row],[Duration]]&lt;=60, "30 to 60 mins", Call_Centre[[#This Row],[Duration]]&lt;=120, "1 to 2 hours", TRUE, "More than 2 hours")</f>
        <v>1 to 2 hours</v>
      </c>
      <c r="L364">
        <f>ROUND(Call_Centre[[#This Row],[Satisfaction Rating]],0)</f>
        <v>4</v>
      </c>
    </row>
    <row r="365" spans="2:12">
      <c r="B365" t="s">
        <v>387</v>
      </c>
      <c r="C365" t="s">
        <v>7</v>
      </c>
      <c r="D365">
        <v>55</v>
      </c>
      <c r="E365" s="17" t="s">
        <v>11</v>
      </c>
      <c r="F365" s="18">
        <v>45031</v>
      </c>
      <c r="G365">
        <v>215</v>
      </c>
      <c r="H365">
        <v>4.3</v>
      </c>
      <c r="I365">
        <f>IF(MONTH(Call_Centre[[#This Row],[Date of Call]])&lt;=6, YEAR(Call_Centre[[#This Row],[Date of Call]]), YEAR(Call_Centre[[#This Row],[Date of Call]])+1)</f>
        <v>2023</v>
      </c>
      <c r="J365" t="str">
        <f>TEXT(Call_Centre[[#This Row],[Date of Call]],"DDDD")</f>
        <v>Saturday</v>
      </c>
      <c r="K365" t="str" cm="1">
        <f t="array" ref="K365">_xlfn.IFS(Call_Centre[[#This Row],[Duration]]&lt;=10,"Under 10 mins", Call_Centre[[#This Row],[Duration]]&lt;=30, "10 to 30 mins", Call_Centre[[#This Row],[Duration]]&lt;=60, "30 to 60 mins", Call_Centre[[#This Row],[Duration]]&lt;=120, "1 to 2 hours", TRUE, "More than 2 hours")</f>
        <v>30 to 60 mins</v>
      </c>
      <c r="L365">
        <f>ROUND(Call_Centre[[#This Row],[Satisfaction Rating]],0)</f>
        <v>4</v>
      </c>
    </row>
    <row r="366" spans="2:12">
      <c r="B366" t="s">
        <v>388</v>
      </c>
      <c r="C366" t="s">
        <v>17</v>
      </c>
      <c r="D366">
        <v>17</v>
      </c>
      <c r="E366" s="17" t="s">
        <v>6</v>
      </c>
      <c r="F366" s="18">
        <v>45031</v>
      </c>
      <c r="G366">
        <v>69</v>
      </c>
      <c r="H366">
        <v>4.5999999999999996</v>
      </c>
      <c r="I366">
        <f>IF(MONTH(Call_Centre[[#This Row],[Date of Call]])&lt;=6, YEAR(Call_Centre[[#This Row],[Date of Call]]), YEAR(Call_Centre[[#This Row],[Date of Call]])+1)</f>
        <v>2023</v>
      </c>
      <c r="J366" t="str">
        <f>TEXT(Call_Centre[[#This Row],[Date of Call]],"DDDD")</f>
        <v>Saturday</v>
      </c>
      <c r="K366" t="str" cm="1">
        <f t="array" ref="K366">_xlfn.IFS(Call_Centre[[#This Row],[Duration]]&lt;=10,"Under 10 mins", Call_Centre[[#This Row],[Duration]]&lt;=30, "10 to 30 mins", Call_Centre[[#This Row],[Duration]]&lt;=60, "30 to 60 mins", Call_Centre[[#This Row],[Duration]]&lt;=120, "1 to 2 hours", TRUE, "More than 2 hours")</f>
        <v>10 to 30 mins</v>
      </c>
      <c r="L366">
        <f>ROUND(Call_Centre[[#This Row],[Satisfaction Rating]],0)</f>
        <v>5</v>
      </c>
    </row>
    <row r="367" spans="2:12">
      <c r="B367" t="s">
        <v>389</v>
      </c>
      <c r="C367" t="s">
        <v>7</v>
      </c>
      <c r="D367">
        <v>128</v>
      </c>
      <c r="E367" s="17" t="s">
        <v>6</v>
      </c>
      <c r="F367" s="18">
        <v>45031</v>
      </c>
      <c r="G367">
        <v>140</v>
      </c>
      <c r="H367">
        <v>3</v>
      </c>
      <c r="I367">
        <f>IF(MONTH(Call_Centre[[#This Row],[Date of Call]])&lt;=6, YEAR(Call_Centre[[#This Row],[Date of Call]]), YEAR(Call_Centre[[#This Row],[Date of Call]])+1)</f>
        <v>2023</v>
      </c>
      <c r="J367" t="str">
        <f>TEXT(Call_Centre[[#This Row],[Date of Call]],"DDDD")</f>
        <v>Saturday</v>
      </c>
      <c r="K367" t="str" cm="1">
        <f t="array" ref="K367">_xlfn.IFS(Call_Centre[[#This Row],[Duration]]&lt;=10,"Under 10 mins", Call_Centre[[#This Row],[Duration]]&lt;=30, "10 to 30 mins", Call_Centre[[#This Row],[Duration]]&lt;=60, "30 to 60 mins", Call_Centre[[#This Row],[Duration]]&lt;=120, "1 to 2 hours", TRUE, "More than 2 hours")</f>
        <v>More than 2 hours</v>
      </c>
      <c r="L367">
        <f>ROUND(Call_Centre[[#This Row],[Satisfaction Rating]],0)</f>
        <v>3</v>
      </c>
    </row>
    <row r="368" spans="2:12">
      <c r="B368" t="s">
        <v>390</v>
      </c>
      <c r="C368" t="s">
        <v>19</v>
      </c>
      <c r="D368">
        <v>45</v>
      </c>
      <c r="E368" s="17" t="s">
        <v>11</v>
      </c>
      <c r="F368" s="18">
        <v>45032</v>
      </c>
      <c r="G368">
        <v>156</v>
      </c>
      <c r="H368">
        <v>2.7</v>
      </c>
      <c r="I368">
        <f>IF(MONTH(Call_Centre[[#This Row],[Date of Call]])&lt;=6, YEAR(Call_Centre[[#This Row],[Date of Call]]), YEAR(Call_Centre[[#This Row],[Date of Call]])+1)</f>
        <v>2023</v>
      </c>
      <c r="J368" t="str">
        <f>TEXT(Call_Centre[[#This Row],[Date of Call]],"DDDD")</f>
        <v>Sunday</v>
      </c>
      <c r="K368" t="str" cm="1">
        <f t="array" ref="K368">_xlfn.IFS(Call_Centre[[#This Row],[Duration]]&lt;=10,"Under 10 mins", Call_Centre[[#This Row],[Duration]]&lt;=30, "10 to 30 mins", Call_Centre[[#This Row],[Duration]]&lt;=60, "30 to 60 mins", Call_Centre[[#This Row],[Duration]]&lt;=120, "1 to 2 hours", TRUE, "More than 2 hours")</f>
        <v>30 to 60 mins</v>
      </c>
      <c r="L368">
        <f>ROUND(Call_Centre[[#This Row],[Satisfaction Rating]],0)</f>
        <v>3</v>
      </c>
    </row>
    <row r="369" spans="2:12">
      <c r="B369" t="s">
        <v>391</v>
      </c>
      <c r="C369" t="s">
        <v>17</v>
      </c>
      <c r="D369">
        <v>41</v>
      </c>
      <c r="E369" s="17" t="s">
        <v>6</v>
      </c>
      <c r="F369" s="18">
        <v>45032</v>
      </c>
      <c r="G369">
        <v>164</v>
      </c>
      <c r="H369">
        <v>3.1</v>
      </c>
      <c r="I369">
        <f>IF(MONTH(Call_Centre[[#This Row],[Date of Call]])&lt;=6, YEAR(Call_Centre[[#This Row],[Date of Call]]), YEAR(Call_Centre[[#This Row],[Date of Call]])+1)</f>
        <v>2023</v>
      </c>
      <c r="J369" t="str">
        <f>TEXT(Call_Centre[[#This Row],[Date of Call]],"DDDD")</f>
        <v>Sunday</v>
      </c>
      <c r="K369" t="str" cm="1">
        <f t="array" ref="K369">_xlfn.IFS(Call_Centre[[#This Row],[Duration]]&lt;=10,"Under 10 mins", Call_Centre[[#This Row],[Duration]]&lt;=30, "10 to 30 mins", Call_Centre[[#This Row],[Duration]]&lt;=60, "30 to 60 mins", Call_Centre[[#This Row],[Duration]]&lt;=120, "1 to 2 hours", TRUE, "More than 2 hours")</f>
        <v>30 to 60 mins</v>
      </c>
      <c r="L369">
        <f>ROUND(Call_Centre[[#This Row],[Satisfaction Rating]],0)</f>
        <v>3</v>
      </c>
    </row>
    <row r="370" spans="2:12">
      <c r="B370" t="s">
        <v>392</v>
      </c>
      <c r="C370" t="s">
        <v>24</v>
      </c>
      <c r="D370">
        <v>49</v>
      </c>
      <c r="E370" s="17" t="s">
        <v>6</v>
      </c>
      <c r="F370" s="18">
        <v>45032</v>
      </c>
      <c r="G370">
        <v>195</v>
      </c>
      <c r="H370">
        <v>2.6</v>
      </c>
      <c r="I370">
        <f>IF(MONTH(Call_Centre[[#This Row],[Date of Call]])&lt;=6, YEAR(Call_Centre[[#This Row],[Date of Call]]), YEAR(Call_Centre[[#This Row],[Date of Call]])+1)</f>
        <v>2023</v>
      </c>
      <c r="J370" t="str">
        <f>TEXT(Call_Centre[[#This Row],[Date of Call]],"DDDD")</f>
        <v>Sunday</v>
      </c>
      <c r="K370" t="str" cm="1">
        <f t="array" ref="K370">_xlfn.IFS(Call_Centre[[#This Row],[Duration]]&lt;=10,"Under 10 mins", Call_Centre[[#This Row],[Duration]]&lt;=30, "10 to 30 mins", Call_Centre[[#This Row],[Duration]]&lt;=60, "30 to 60 mins", Call_Centre[[#This Row],[Duration]]&lt;=120, "1 to 2 hours", TRUE, "More than 2 hours")</f>
        <v>30 to 60 mins</v>
      </c>
      <c r="L370">
        <f>ROUND(Call_Centre[[#This Row],[Satisfaction Rating]],0)</f>
        <v>3</v>
      </c>
    </row>
    <row r="371" spans="2:12">
      <c r="B371" t="s">
        <v>393</v>
      </c>
      <c r="C371" t="s">
        <v>12</v>
      </c>
      <c r="D371">
        <v>21</v>
      </c>
      <c r="E371" s="17" t="s">
        <v>13</v>
      </c>
      <c r="F371" s="18">
        <v>45032</v>
      </c>
      <c r="G371">
        <v>74</v>
      </c>
      <c r="H371">
        <v>4.5999999999999996</v>
      </c>
      <c r="I371">
        <f>IF(MONTH(Call_Centre[[#This Row],[Date of Call]])&lt;=6, YEAR(Call_Centre[[#This Row],[Date of Call]]), YEAR(Call_Centre[[#This Row],[Date of Call]])+1)</f>
        <v>2023</v>
      </c>
      <c r="J371" t="str">
        <f>TEXT(Call_Centre[[#This Row],[Date of Call]],"DDDD")</f>
        <v>Sunday</v>
      </c>
      <c r="K371" t="str" cm="1">
        <f t="array" ref="K371">_xlfn.IFS(Call_Centre[[#This Row],[Duration]]&lt;=10,"Under 10 mins", Call_Centre[[#This Row],[Duration]]&lt;=30, "10 to 30 mins", Call_Centre[[#This Row],[Duration]]&lt;=60, "30 to 60 mins", Call_Centre[[#This Row],[Duration]]&lt;=120, "1 to 2 hours", TRUE, "More than 2 hours")</f>
        <v>10 to 30 mins</v>
      </c>
      <c r="L371">
        <f>ROUND(Call_Centre[[#This Row],[Satisfaction Rating]],0)</f>
        <v>5</v>
      </c>
    </row>
    <row r="372" spans="2:12">
      <c r="B372" t="s">
        <v>394</v>
      </c>
      <c r="C372" t="s">
        <v>16</v>
      </c>
      <c r="D372">
        <v>133</v>
      </c>
      <c r="E372" s="17" t="s">
        <v>11</v>
      </c>
      <c r="F372" s="18">
        <v>45032</v>
      </c>
      <c r="G372">
        <v>100</v>
      </c>
      <c r="H372">
        <v>4</v>
      </c>
      <c r="I372">
        <f>IF(MONTH(Call_Centre[[#This Row],[Date of Call]])&lt;=6, YEAR(Call_Centre[[#This Row],[Date of Call]]), YEAR(Call_Centre[[#This Row],[Date of Call]])+1)</f>
        <v>2023</v>
      </c>
      <c r="J372" t="str">
        <f>TEXT(Call_Centre[[#This Row],[Date of Call]],"DDDD")</f>
        <v>Sunday</v>
      </c>
      <c r="K372" t="str" cm="1">
        <f t="array" ref="K372">_xlfn.IFS(Call_Centre[[#This Row],[Duration]]&lt;=10,"Under 10 mins", Call_Centre[[#This Row],[Duration]]&lt;=30, "10 to 30 mins", Call_Centre[[#This Row],[Duration]]&lt;=60, "30 to 60 mins", Call_Centre[[#This Row],[Duration]]&lt;=120, "1 to 2 hours", TRUE, "More than 2 hours")</f>
        <v>More than 2 hours</v>
      </c>
      <c r="L372">
        <f>ROUND(Call_Centre[[#This Row],[Satisfaction Rating]],0)</f>
        <v>4</v>
      </c>
    </row>
    <row r="373" spans="2:12">
      <c r="B373" t="s">
        <v>395</v>
      </c>
      <c r="C373" t="s">
        <v>20</v>
      </c>
      <c r="D373">
        <v>135</v>
      </c>
      <c r="E373" s="17" t="s">
        <v>9</v>
      </c>
      <c r="F373" s="18">
        <v>45032</v>
      </c>
      <c r="G373">
        <v>185</v>
      </c>
      <c r="H373">
        <v>4.5</v>
      </c>
      <c r="I373">
        <f>IF(MONTH(Call_Centre[[#This Row],[Date of Call]])&lt;=6, YEAR(Call_Centre[[#This Row],[Date of Call]]), YEAR(Call_Centre[[#This Row],[Date of Call]])+1)</f>
        <v>2023</v>
      </c>
      <c r="J373" t="str">
        <f>TEXT(Call_Centre[[#This Row],[Date of Call]],"DDDD")</f>
        <v>Sunday</v>
      </c>
      <c r="K373" t="str" cm="1">
        <f t="array" ref="K373">_xlfn.IFS(Call_Centre[[#This Row],[Duration]]&lt;=10,"Under 10 mins", Call_Centre[[#This Row],[Duration]]&lt;=30, "10 to 30 mins", Call_Centre[[#This Row],[Duration]]&lt;=60, "30 to 60 mins", Call_Centre[[#This Row],[Duration]]&lt;=120, "1 to 2 hours", TRUE, "More than 2 hours")</f>
        <v>More than 2 hours</v>
      </c>
      <c r="L373">
        <f>ROUND(Call_Centre[[#This Row],[Satisfaction Rating]],0)</f>
        <v>5</v>
      </c>
    </row>
    <row r="374" spans="2:12">
      <c r="B374" t="s">
        <v>396</v>
      </c>
      <c r="C374" t="s">
        <v>14</v>
      </c>
      <c r="D374">
        <v>69</v>
      </c>
      <c r="E374" s="17" t="s">
        <v>11</v>
      </c>
      <c r="F374" s="18">
        <v>45032</v>
      </c>
      <c r="G374">
        <v>130</v>
      </c>
      <c r="H374">
        <v>1.9</v>
      </c>
      <c r="I374">
        <f>IF(MONTH(Call_Centre[[#This Row],[Date of Call]])&lt;=6, YEAR(Call_Centre[[#This Row],[Date of Call]]), YEAR(Call_Centre[[#This Row],[Date of Call]])+1)</f>
        <v>2023</v>
      </c>
      <c r="J374" t="str">
        <f>TEXT(Call_Centre[[#This Row],[Date of Call]],"DDDD")</f>
        <v>Sunday</v>
      </c>
      <c r="K374" t="str" cm="1">
        <f t="array" ref="K374">_xlfn.IFS(Call_Centre[[#This Row],[Duration]]&lt;=10,"Under 10 mins", Call_Centre[[#This Row],[Duration]]&lt;=30, "10 to 30 mins", Call_Centre[[#This Row],[Duration]]&lt;=60, "30 to 60 mins", Call_Centre[[#This Row],[Duration]]&lt;=120, "1 to 2 hours", TRUE, "More than 2 hours")</f>
        <v>1 to 2 hours</v>
      </c>
      <c r="L374">
        <f>ROUND(Call_Centre[[#This Row],[Satisfaction Rating]],0)</f>
        <v>2</v>
      </c>
    </row>
    <row r="375" spans="2:12">
      <c r="B375" t="s">
        <v>397</v>
      </c>
      <c r="C375" t="s">
        <v>18</v>
      </c>
      <c r="D375">
        <v>110</v>
      </c>
      <c r="E375" s="17" t="s">
        <v>13</v>
      </c>
      <c r="F375" s="18">
        <v>45033</v>
      </c>
      <c r="G375">
        <v>21</v>
      </c>
      <c r="H375">
        <v>2.6</v>
      </c>
      <c r="I375">
        <f>IF(MONTH(Call_Centre[[#This Row],[Date of Call]])&lt;=6, YEAR(Call_Centre[[#This Row],[Date of Call]]), YEAR(Call_Centre[[#This Row],[Date of Call]])+1)</f>
        <v>2023</v>
      </c>
      <c r="J375" t="str">
        <f>TEXT(Call_Centre[[#This Row],[Date of Call]],"DDDD")</f>
        <v>Monday</v>
      </c>
      <c r="K375" t="str" cm="1">
        <f t="array" ref="K375">_xlfn.IFS(Call_Centre[[#This Row],[Duration]]&lt;=10,"Under 10 mins", Call_Centre[[#This Row],[Duration]]&lt;=30, "10 to 30 mins", Call_Centre[[#This Row],[Duration]]&lt;=60, "30 to 60 mins", Call_Centre[[#This Row],[Duration]]&lt;=120, "1 to 2 hours", TRUE, "More than 2 hours")</f>
        <v>1 to 2 hours</v>
      </c>
      <c r="L375">
        <f>ROUND(Call_Centre[[#This Row],[Satisfaction Rating]],0)</f>
        <v>3</v>
      </c>
    </row>
    <row r="376" spans="2:12">
      <c r="B376" t="s">
        <v>398</v>
      </c>
      <c r="C376" t="s">
        <v>5</v>
      </c>
      <c r="D376">
        <v>64</v>
      </c>
      <c r="E376" s="17" t="s">
        <v>10</v>
      </c>
      <c r="F376" s="18">
        <v>45033</v>
      </c>
      <c r="G376">
        <v>88</v>
      </c>
      <c r="H376">
        <v>4.3</v>
      </c>
      <c r="I376">
        <f>IF(MONTH(Call_Centre[[#This Row],[Date of Call]])&lt;=6, YEAR(Call_Centre[[#This Row],[Date of Call]]), YEAR(Call_Centre[[#This Row],[Date of Call]])+1)</f>
        <v>2023</v>
      </c>
      <c r="J376" t="str">
        <f>TEXT(Call_Centre[[#This Row],[Date of Call]],"DDDD")</f>
        <v>Monday</v>
      </c>
      <c r="K376" t="str" cm="1">
        <f t="array" ref="K376">_xlfn.IFS(Call_Centre[[#This Row],[Duration]]&lt;=10,"Under 10 mins", Call_Centre[[#This Row],[Duration]]&lt;=30, "10 to 30 mins", Call_Centre[[#This Row],[Duration]]&lt;=60, "30 to 60 mins", Call_Centre[[#This Row],[Duration]]&lt;=120, "1 to 2 hours", TRUE, "More than 2 hours")</f>
        <v>1 to 2 hours</v>
      </c>
      <c r="L376">
        <f>ROUND(Call_Centre[[#This Row],[Satisfaction Rating]],0)</f>
        <v>4</v>
      </c>
    </row>
    <row r="377" spans="2:12">
      <c r="B377" t="s">
        <v>399</v>
      </c>
      <c r="C377" t="s">
        <v>23</v>
      </c>
      <c r="D377">
        <v>105</v>
      </c>
      <c r="E377" s="17" t="s">
        <v>6</v>
      </c>
      <c r="F377" s="18">
        <v>45033</v>
      </c>
      <c r="G377">
        <v>35</v>
      </c>
      <c r="H377">
        <v>4.4000000000000004</v>
      </c>
      <c r="I377">
        <f>IF(MONTH(Call_Centre[[#This Row],[Date of Call]])&lt;=6, YEAR(Call_Centre[[#This Row],[Date of Call]]), YEAR(Call_Centre[[#This Row],[Date of Call]])+1)</f>
        <v>2023</v>
      </c>
      <c r="J377" t="str">
        <f>TEXT(Call_Centre[[#This Row],[Date of Call]],"DDDD")</f>
        <v>Monday</v>
      </c>
      <c r="K377" t="str" cm="1">
        <f t="array" ref="K377">_xlfn.IFS(Call_Centre[[#This Row],[Duration]]&lt;=10,"Under 10 mins", Call_Centre[[#This Row],[Duration]]&lt;=30, "10 to 30 mins", Call_Centre[[#This Row],[Duration]]&lt;=60, "30 to 60 mins", Call_Centre[[#This Row],[Duration]]&lt;=120, "1 to 2 hours", TRUE, "More than 2 hours")</f>
        <v>1 to 2 hours</v>
      </c>
      <c r="L377">
        <f>ROUND(Call_Centre[[#This Row],[Satisfaction Rating]],0)</f>
        <v>4</v>
      </c>
    </row>
    <row r="378" spans="2:12">
      <c r="B378" t="s">
        <v>400</v>
      </c>
      <c r="C378" t="s">
        <v>5</v>
      </c>
      <c r="D378">
        <v>165</v>
      </c>
      <c r="E378" s="17" t="s">
        <v>9</v>
      </c>
      <c r="F378" s="18">
        <v>45033</v>
      </c>
      <c r="G378">
        <v>68</v>
      </c>
      <c r="H378">
        <v>4.3</v>
      </c>
      <c r="I378">
        <f>IF(MONTH(Call_Centre[[#This Row],[Date of Call]])&lt;=6, YEAR(Call_Centre[[#This Row],[Date of Call]]), YEAR(Call_Centre[[#This Row],[Date of Call]])+1)</f>
        <v>2023</v>
      </c>
      <c r="J378" t="str">
        <f>TEXT(Call_Centre[[#This Row],[Date of Call]],"DDDD")</f>
        <v>Monday</v>
      </c>
      <c r="K378" t="str" cm="1">
        <f t="array" ref="K378">_xlfn.IFS(Call_Centre[[#This Row],[Duration]]&lt;=10,"Under 10 mins", Call_Centre[[#This Row],[Duration]]&lt;=30, "10 to 30 mins", Call_Centre[[#This Row],[Duration]]&lt;=60, "30 to 60 mins", Call_Centre[[#This Row],[Duration]]&lt;=120, "1 to 2 hours", TRUE, "More than 2 hours")</f>
        <v>More than 2 hours</v>
      </c>
      <c r="L378">
        <f>ROUND(Call_Centre[[#This Row],[Satisfaction Rating]],0)</f>
        <v>4</v>
      </c>
    </row>
    <row r="379" spans="2:12">
      <c r="B379" t="s">
        <v>401</v>
      </c>
      <c r="C379" t="s">
        <v>19</v>
      </c>
      <c r="D379">
        <v>125</v>
      </c>
      <c r="E379" s="17" t="s">
        <v>9</v>
      </c>
      <c r="F379" s="18">
        <v>45033</v>
      </c>
      <c r="G379">
        <v>148</v>
      </c>
      <c r="H379">
        <v>4.5</v>
      </c>
      <c r="I379">
        <f>IF(MONTH(Call_Centre[[#This Row],[Date of Call]])&lt;=6, YEAR(Call_Centre[[#This Row],[Date of Call]]), YEAR(Call_Centre[[#This Row],[Date of Call]])+1)</f>
        <v>2023</v>
      </c>
      <c r="J379" t="str">
        <f>TEXT(Call_Centre[[#This Row],[Date of Call]],"DDDD")</f>
        <v>Monday</v>
      </c>
      <c r="K379" t="str" cm="1">
        <f t="array" ref="K379">_xlfn.IFS(Call_Centre[[#This Row],[Duration]]&lt;=10,"Under 10 mins", Call_Centre[[#This Row],[Duration]]&lt;=30, "10 to 30 mins", Call_Centre[[#This Row],[Duration]]&lt;=60, "30 to 60 mins", Call_Centre[[#This Row],[Duration]]&lt;=120, "1 to 2 hours", TRUE, "More than 2 hours")</f>
        <v>More than 2 hours</v>
      </c>
      <c r="L379">
        <f>ROUND(Call_Centre[[#This Row],[Satisfaction Rating]],0)</f>
        <v>5</v>
      </c>
    </row>
    <row r="380" spans="2:12">
      <c r="B380" t="s">
        <v>402</v>
      </c>
      <c r="C380" t="s">
        <v>23</v>
      </c>
      <c r="D380">
        <v>88</v>
      </c>
      <c r="E380" s="17" t="s">
        <v>10</v>
      </c>
      <c r="F380" s="18">
        <v>45034</v>
      </c>
      <c r="G380">
        <v>81</v>
      </c>
      <c r="H380">
        <v>4.2</v>
      </c>
      <c r="I380">
        <f>IF(MONTH(Call_Centre[[#This Row],[Date of Call]])&lt;=6, YEAR(Call_Centre[[#This Row],[Date of Call]]), YEAR(Call_Centre[[#This Row],[Date of Call]])+1)</f>
        <v>2023</v>
      </c>
      <c r="J380" t="str">
        <f>TEXT(Call_Centre[[#This Row],[Date of Call]],"DDDD")</f>
        <v>Tuesday</v>
      </c>
      <c r="K380" t="str" cm="1">
        <f t="array" ref="K380">_xlfn.IFS(Call_Centre[[#This Row],[Duration]]&lt;=10,"Under 10 mins", Call_Centre[[#This Row],[Duration]]&lt;=30, "10 to 30 mins", Call_Centre[[#This Row],[Duration]]&lt;=60, "30 to 60 mins", Call_Centre[[#This Row],[Duration]]&lt;=120, "1 to 2 hours", TRUE, "More than 2 hours")</f>
        <v>1 to 2 hours</v>
      </c>
      <c r="L380">
        <f>ROUND(Call_Centre[[#This Row],[Satisfaction Rating]],0)</f>
        <v>4</v>
      </c>
    </row>
    <row r="381" spans="2:12">
      <c r="B381" t="s">
        <v>403</v>
      </c>
      <c r="C381" t="s">
        <v>14</v>
      </c>
      <c r="D381">
        <v>6</v>
      </c>
      <c r="E381" s="17" t="s">
        <v>10</v>
      </c>
      <c r="F381" s="18">
        <v>45034</v>
      </c>
      <c r="G381">
        <v>75</v>
      </c>
      <c r="H381">
        <v>3.9</v>
      </c>
      <c r="I381">
        <f>IF(MONTH(Call_Centre[[#This Row],[Date of Call]])&lt;=6, YEAR(Call_Centre[[#This Row],[Date of Call]]), YEAR(Call_Centre[[#This Row],[Date of Call]])+1)</f>
        <v>2023</v>
      </c>
      <c r="J381" t="str">
        <f>TEXT(Call_Centre[[#This Row],[Date of Call]],"DDDD")</f>
        <v>Tuesday</v>
      </c>
      <c r="K381" t="str" cm="1">
        <f t="array" ref="K381">_xlfn.IFS(Call_Centre[[#This Row],[Duration]]&lt;=10,"Under 10 mins", Call_Centre[[#This Row],[Duration]]&lt;=30, "10 to 30 mins", Call_Centre[[#This Row],[Duration]]&lt;=60, "30 to 60 mins", Call_Centre[[#This Row],[Duration]]&lt;=120, "1 to 2 hours", TRUE, "More than 2 hours")</f>
        <v>Under 10 mins</v>
      </c>
      <c r="L381">
        <f>ROUND(Call_Centre[[#This Row],[Satisfaction Rating]],0)</f>
        <v>4</v>
      </c>
    </row>
    <row r="382" spans="2:12">
      <c r="B382" t="s">
        <v>404</v>
      </c>
      <c r="C382" t="s">
        <v>22</v>
      </c>
      <c r="D382">
        <v>69</v>
      </c>
      <c r="E382" s="17" t="s">
        <v>11</v>
      </c>
      <c r="F382" s="18">
        <v>45035</v>
      </c>
      <c r="G382">
        <v>32</v>
      </c>
      <c r="H382">
        <v>3.6</v>
      </c>
      <c r="I382">
        <f>IF(MONTH(Call_Centre[[#This Row],[Date of Call]])&lt;=6, YEAR(Call_Centre[[#This Row],[Date of Call]]), YEAR(Call_Centre[[#This Row],[Date of Call]])+1)</f>
        <v>2023</v>
      </c>
      <c r="J382" t="str">
        <f>TEXT(Call_Centre[[#This Row],[Date of Call]],"DDDD")</f>
        <v>Wednesday</v>
      </c>
      <c r="K382" t="str" cm="1">
        <f t="array" ref="K382">_xlfn.IFS(Call_Centre[[#This Row],[Duration]]&lt;=10,"Under 10 mins", Call_Centre[[#This Row],[Duration]]&lt;=30, "10 to 30 mins", Call_Centre[[#This Row],[Duration]]&lt;=60, "30 to 60 mins", Call_Centre[[#This Row],[Duration]]&lt;=120, "1 to 2 hours", TRUE, "More than 2 hours")</f>
        <v>1 to 2 hours</v>
      </c>
      <c r="L382">
        <f>ROUND(Call_Centre[[#This Row],[Satisfaction Rating]],0)</f>
        <v>4</v>
      </c>
    </row>
    <row r="383" spans="2:12">
      <c r="B383" t="s">
        <v>405</v>
      </c>
      <c r="C383" t="s">
        <v>17</v>
      </c>
      <c r="D383">
        <v>107</v>
      </c>
      <c r="E383" s="17" t="s">
        <v>11</v>
      </c>
      <c r="F383" s="18">
        <v>45035</v>
      </c>
      <c r="G383">
        <v>156</v>
      </c>
      <c r="H383">
        <v>3.8</v>
      </c>
      <c r="I383">
        <f>IF(MONTH(Call_Centre[[#This Row],[Date of Call]])&lt;=6, YEAR(Call_Centre[[#This Row],[Date of Call]]), YEAR(Call_Centre[[#This Row],[Date of Call]])+1)</f>
        <v>2023</v>
      </c>
      <c r="J383" t="str">
        <f>TEXT(Call_Centre[[#This Row],[Date of Call]],"DDDD")</f>
        <v>Wednesday</v>
      </c>
      <c r="K383" t="str" cm="1">
        <f t="array" ref="K383">_xlfn.IFS(Call_Centre[[#This Row],[Duration]]&lt;=10,"Under 10 mins", Call_Centre[[#This Row],[Duration]]&lt;=30, "10 to 30 mins", Call_Centre[[#This Row],[Duration]]&lt;=60, "30 to 60 mins", Call_Centre[[#This Row],[Duration]]&lt;=120, "1 to 2 hours", TRUE, "More than 2 hours")</f>
        <v>1 to 2 hours</v>
      </c>
      <c r="L383">
        <f>ROUND(Call_Centre[[#This Row],[Satisfaction Rating]],0)</f>
        <v>4</v>
      </c>
    </row>
    <row r="384" spans="2:12">
      <c r="B384" t="s">
        <v>406</v>
      </c>
      <c r="C384" t="s">
        <v>12</v>
      </c>
      <c r="D384">
        <v>90</v>
      </c>
      <c r="E384" s="17" t="s">
        <v>9</v>
      </c>
      <c r="F384" s="18">
        <v>45035</v>
      </c>
      <c r="G384">
        <v>99</v>
      </c>
      <c r="H384">
        <v>4.9000000000000004</v>
      </c>
      <c r="I384">
        <f>IF(MONTH(Call_Centre[[#This Row],[Date of Call]])&lt;=6, YEAR(Call_Centre[[#This Row],[Date of Call]]), YEAR(Call_Centre[[#This Row],[Date of Call]])+1)</f>
        <v>2023</v>
      </c>
      <c r="J384" t="str">
        <f>TEXT(Call_Centre[[#This Row],[Date of Call]],"DDDD")</f>
        <v>Wednesday</v>
      </c>
      <c r="K384" t="str" cm="1">
        <f t="array" ref="K384">_xlfn.IFS(Call_Centre[[#This Row],[Duration]]&lt;=10,"Under 10 mins", Call_Centre[[#This Row],[Duration]]&lt;=30, "10 to 30 mins", Call_Centre[[#This Row],[Duration]]&lt;=60, "30 to 60 mins", Call_Centre[[#This Row],[Duration]]&lt;=120, "1 to 2 hours", TRUE, "More than 2 hours")</f>
        <v>1 to 2 hours</v>
      </c>
      <c r="L384">
        <f>ROUND(Call_Centre[[#This Row],[Satisfaction Rating]],0)</f>
        <v>5</v>
      </c>
    </row>
    <row r="385" spans="2:12">
      <c r="B385" t="s">
        <v>407</v>
      </c>
      <c r="C385" t="s">
        <v>20</v>
      </c>
      <c r="D385">
        <v>120</v>
      </c>
      <c r="E385" s="17" t="s">
        <v>6</v>
      </c>
      <c r="F385" s="18">
        <v>45035</v>
      </c>
      <c r="G385">
        <v>26</v>
      </c>
      <c r="H385">
        <v>4</v>
      </c>
      <c r="I385">
        <f>IF(MONTH(Call_Centre[[#This Row],[Date of Call]])&lt;=6, YEAR(Call_Centre[[#This Row],[Date of Call]]), YEAR(Call_Centre[[#This Row],[Date of Call]])+1)</f>
        <v>2023</v>
      </c>
      <c r="J385" t="str">
        <f>TEXT(Call_Centre[[#This Row],[Date of Call]],"DDDD")</f>
        <v>Wednesday</v>
      </c>
      <c r="K385" t="str" cm="1">
        <f t="array" ref="K385">_xlfn.IFS(Call_Centre[[#This Row],[Duration]]&lt;=10,"Under 10 mins", Call_Centre[[#This Row],[Duration]]&lt;=30, "10 to 30 mins", Call_Centre[[#This Row],[Duration]]&lt;=60, "30 to 60 mins", Call_Centre[[#This Row],[Duration]]&lt;=120, "1 to 2 hours", TRUE, "More than 2 hours")</f>
        <v>1 to 2 hours</v>
      </c>
      <c r="L385">
        <f>ROUND(Call_Centre[[#This Row],[Satisfaction Rating]],0)</f>
        <v>4</v>
      </c>
    </row>
    <row r="386" spans="2:12">
      <c r="B386" t="s">
        <v>408</v>
      </c>
      <c r="C386" t="s">
        <v>8</v>
      </c>
      <c r="D386">
        <v>47</v>
      </c>
      <c r="E386" s="17" t="s">
        <v>11</v>
      </c>
      <c r="F386" s="18">
        <v>45035</v>
      </c>
      <c r="G386">
        <v>84</v>
      </c>
      <c r="H386">
        <v>4.0999999999999996</v>
      </c>
      <c r="I386">
        <f>IF(MONTH(Call_Centre[[#This Row],[Date of Call]])&lt;=6, YEAR(Call_Centre[[#This Row],[Date of Call]]), YEAR(Call_Centre[[#This Row],[Date of Call]])+1)</f>
        <v>2023</v>
      </c>
      <c r="J386" t="str">
        <f>TEXT(Call_Centre[[#This Row],[Date of Call]],"DDDD")</f>
        <v>Wednesday</v>
      </c>
      <c r="K386" t="str" cm="1">
        <f t="array" ref="K386">_xlfn.IFS(Call_Centre[[#This Row],[Duration]]&lt;=10,"Under 10 mins", Call_Centre[[#This Row],[Duration]]&lt;=30, "10 to 30 mins", Call_Centre[[#This Row],[Duration]]&lt;=60, "30 to 60 mins", Call_Centre[[#This Row],[Duration]]&lt;=120, "1 to 2 hours", TRUE, "More than 2 hours")</f>
        <v>30 to 60 mins</v>
      </c>
      <c r="L386">
        <f>ROUND(Call_Centre[[#This Row],[Satisfaction Rating]],0)</f>
        <v>4</v>
      </c>
    </row>
    <row r="387" spans="2:12">
      <c r="B387" t="s">
        <v>409</v>
      </c>
      <c r="C387" t="s">
        <v>21</v>
      </c>
      <c r="D387">
        <v>60</v>
      </c>
      <c r="E387" s="17" t="s">
        <v>6</v>
      </c>
      <c r="F387" s="18">
        <v>45035</v>
      </c>
      <c r="G387">
        <v>84</v>
      </c>
      <c r="H387">
        <v>4.8</v>
      </c>
      <c r="I387">
        <f>IF(MONTH(Call_Centre[[#This Row],[Date of Call]])&lt;=6, YEAR(Call_Centre[[#This Row],[Date of Call]]), YEAR(Call_Centre[[#This Row],[Date of Call]])+1)</f>
        <v>2023</v>
      </c>
      <c r="J387" t="str">
        <f>TEXT(Call_Centre[[#This Row],[Date of Call]],"DDDD")</f>
        <v>Wednesday</v>
      </c>
      <c r="K387" t="str" cm="1">
        <f t="array" ref="K387">_xlfn.IFS(Call_Centre[[#This Row],[Duration]]&lt;=10,"Under 10 mins", Call_Centre[[#This Row],[Duration]]&lt;=30, "10 to 30 mins", Call_Centre[[#This Row],[Duration]]&lt;=60, "30 to 60 mins", Call_Centre[[#This Row],[Duration]]&lt;=120, "1 to 2 hours", TRUE, "More than 2 hours")</f>
        <v>30 to 60 mins</v>
      </c>
      <c r="L387">
        <f>ROUND(Call_Centre[[#This Row],[Satisfaction Rating]],0)</f>
        <v>5</v>
      </c>
    </row>
    <row r="388" spans="2:12">
      <c r="B388" t="s">
        <v>410</v>
      </c>
      <c r="C388" t="s">
        <v>7</v>
      </c>
      <c r="D388">
        <v>64</v>
      </c>
      <c r="E388" s="17" t="s">
        <v>9</v>
      </c>
      <c r="F388" s="18">
        <v>45035</v>
      </c>
      <c r="G388">
        <v>170</v>
      </c>
      <c r="H388">
        <v>2.2999999999999998</v>
      </c>
      <c r="I388">
        <f>IF(MONTH(Call_Centre[[#This Row],[Date of Call]])&lt;=6, YEAR(Call_Centre[[#This Row],[Date of Call]]), YEAR(Call_Centre[[#This Row],[Date of Call]])+1)</f>
        <v>2023</v>
      </c>
      <c r="J388" t="str">
        <f>TEXT(Call_Centre[[#This Row],[Date of Call]],"DDDD")</f>
        <v>Wednesday</v>
      </c>
      <c r="K388" t="str" cm="1">
        <f t="array" ref="K388">_xlfn.IFS(Call_Centre[[#This Row],[Duration]]&lt;=10,"Under 10 mins", Call_Centre[[#This Row],[Duration]]&lt;=30, "10 to 30 mins", Call_Centre[[#This Row],[Duration]]&lt;=60, "30 to 60 mins", Call_Centre[[#This Row],[Duration]]&lt;=120, "1 to 2 hours", TRUE, "More than 2 hours")</f>
        <v>1 to 2 hours</v>
      </c>
      <c r="L388">
        <f>ROUND(Call_Centre[[#This Row],[Satisfaction Rating]],0)</f>
        <v>2</v>
      </c>
    </row>
    <row r="389" spans="2:12">
      <c r="B389" t="s">
        <v>411</v>
      </c>
      <c r="C389" t="s">
        <v>5</v>
      </c>
      <c r="D389">
        <v>62</v>
      </c>
      <c r="E389" s="17" t="s">
        <v>11</v>
      </c>
      <c r="F389" s="18">
        <v>45035</v>
      </c>
      <c r="G389">
        <v>35</v>
      </c>
      <c r="H389">
        <v>4.4000000000000004</v>
      </c>
      <c r="I389">
        <f>IF(MONTH(Call_Centre[[#This Row],[Date of Call]])&lt;=6, YEAR(Call_Centre[[#This Row],[Date of Call]]), YEAR(Call_Centre[[#This Row],[Date of Call]])+1)</f>
        <v>2023</v>
      </c>
      <c r="J389" t="str">
        <f>TEXT(Call_Centre[[#This Row],[Date of Call]],"DDDD")</f>
        <v>Wednesday</v>
      </c>
      <c r="K389" t="str" cm="1">
        <f t="array" ref="K389">_xlfn.IFS(Call_Centre[[#This Row],[Duration]]&lt;=10,"Under 10 mins", Call_Centre[[#This Row],[Duration]]&lt;=30, "10 to 30 mins", Call_Centre[[#This Row],[Duration]]&lt;=60, "30 to 60 mins", Call_Centre[[#This Row],[Duration]]&lt;=120, "1 to 2 hours", TRUE, "More than 2 hours")</f>
        <v>1 to 2 hours</v>
      </c>
      <c r="L389">
        <f>ROUND(Call_Centre[[#This Row],[Satisfaction Rating]],0)</f>
        <v>4</v>
      </c>
    </row>
    <row r="390" spans="2:12">
      <c r="B390" t="s">
        <v>412</v>
      </c>
      <c r="C390" t="s">
        <v>18</v>
      </c>
      <c r="D390">
        <v>88</v>
      </c>
      <c r="E390" s="17" t="s">
        <v>11</v>
      </c>
      <c r="F390" s="18">
        <v>45036</v>
      </c>
      <c r="G390">
        <v>35</v>
      </c>
      <c r="H390">
        <v>3.8</v>
      </c>
      <c r="I390">
        <f>IF(MONTH(Call_Centre[[#This Row],[Date of Call]])&lt;=6, YEAR(Call_Centre[[#This Row],[Date of Call]]), YEAR(Call_Centre[[#This Row],[Date of Call]])+1)</f>
        <v>2023</v>
      </c>
      <c r="J390" t="str">
        <f>TEXT(Call_Centre[[#This Row],[Date of Call]],"DDDD")</f>
        <v>Thursday</v>
      </c>
      <c r="K390" t="str" cm="1">
        <f t="array" ref="K390">_xlfn.IFS(Call_Centre[[#This Row],[Duration]]&lt;=10,"Under 10 mins", Call_Centre[[#This Row],[Duration]]&lt;=30, "10 to 30 mins", Call_Centre[[#This Row],[Duration]]&lt;=60, "30 to 60 mins", Call_Centre[[#This Row],[Duration]]&lt;=120, "1 to 2 hours", TRUE, "More than 2 hours")</f>
        <v>1 to 2 hours</v>
      </c>
      <c r="L390">
        <f>ROUND(Call_Centre[[#This Row],[Satisfaction Rating]],0)</f>
        <v>4</v>
      </c>
    </row>
    <row r="391" spans="2:12">
      <c r="B391" t="s">
        <v>413</v>
      </c>
      <c r="C391" t="s">
        <v>19</v>
      </c>
      <c r="D391">
        <v>116</v>
      </c>
      <c r="E391" s="17" t="s">
        <v>11</v>
      </c>
      <c r="F391" s="18">
        <v>45036</v>
      </c>
      <c r="G391">
        <v>132</v>
      </c>
      <c r="H391">
        <v>5</v>
      </c>
      <c r="I391">
        <f>IF(MONTH(Call_Centre[[#This Row],[Date of Call]])&lt;=6, YEAR(Call_Centre[[#This Row],[Date of Call]]), YEAR(Call_Centre[[#This Row],[Date of Call]])+1)</f>
        <v>2023</v>
      </c>
      <c r="J391" t="str">
        <f>TEXT(Call_Centre[[#This Row],[Date of Call]],"DDDD")</f>
        <v>Thursday</v>
      </c>
      <c r="K391" t="str" cm="1">
        <f t="array" ref="K391">_xlfn.IFS(Call_Centre[[#This Row],[Duration]]&lt;=10,"Under 10 mins", Call_Centre[[#This Row],[Duration]]&lt;=30, "10 to 30 mins", Call_Centre[[#This Row],[Duration]]&lt;=60, "30 to 60 mins", Call_Centre[[#This Row],[Duration]]&lt;=120, "1 to 2 hours", TRUE, "More than 2 hours")</f>
        <v>1 to 2 hours</v>
      </c>
      <c r="L391">
        <f>ROUND(Call_Centre[[#This Row],[Satisfaction Rating]],0)</f>
        <v>5</v>
      </c>
    </row>
    <row r="392" spans="2:12">
      <c r="B392" t="s">
        <v>414</v>
      </c>
      <c r="C392" t="s">
        <v>12</v>
      </c>
      <c r="D392">
        <v>82</v>
      </c>
      <c r="E392" s="17" t="s">
        <v>10</v>
      </c>
      <c r="F392" s="18">
        <v>45037</v>
      </c>
      <c r="G392">
        <v>144</v>
      </c>
      <c r="H392">
        <v>3.3</v>
      </c>
      <c r="I392">
        <f>IF(MONTH(Call_Centre[[#This Row],[Date of Call]])&lt;=6, YEAR(Call_Centre[[#This Row],[Date of Call]]), YEAR(Call_Centre[[#This Row],[Date of Call]])+1)</f>
        <v>2023</v>
      </c>
      <c r="J392" t="str">
        <f>TEXT(Call_Centre[[#This Row],[Date of Call]],"DDDD")</f>
        <v>Friday</v>
      </c>
      <c r="K392" t="str" cm="1">
        <f t="array" ref="K392">_xlfn.IFS(Call_Centre[[#This Row],[Duration]]&lt;=10,"Under 10 mins", Call_Centre[[#This Row],[Duration]]&lt;=30, "10 to 30 mins", Call_Centre[[#This Row],[Duration]]&lt;=60, "30 to 60 mins", Call_Centre[[#This Row],[Duration]]&lt;=120, "1 to 2 hours", TRUE, "More than 2 hours")</f>
        <v>1 to 2 hours</v>
      </c>
      <c r="L392">
        <f>ROUND(Call_Centre[[#This Row],[Satisfaction Rating]],0)</f>
        <v>3</v>
      </c>
    </row>
    <row r="393" spans="2:12">
      <c r="B393" t="s">
        <v>415</v>
      </c>
      <c r="C393" t="s">
        <v>5</v>
      </c>
      <c r="D393">
        <v>99</v>
      </c>
      <c r="E393" s="17" t="s">
        <v>9</v>
      </c>
      <c r="F393" s="18">
        <v>45037</v>
      </c>
      <c r="G393">
        <v>48</v>
      </c>
      <c r="H393">
        <v>5</v>
      </c>
      <c r="I393">
        <f>IF(MONTH(Call_Centre[[#This Row],[Date of Call]])&lt;=6, YEAR(Call_Centre[[#This Row],[Date of Call]]), YEAR(Call_Centre[[#This Row],[Date of Call]])+1)</f>
        <v>2023</v>
      </c>
      <c r="J393" t="str">
        <f>TEXT(Call_Centre[[#This Row],[Date of Call]],"DDDD")</f>
        <v>Friday</v>
      </c>
      <c r="K393" t="str" cm="1">
        <f t="array" ref="K393">_xlfn.IFS(Call_Centre[[#This Row],[Duration]]&lt;=10,"Under 10 mins", Call_Centre[[#This Row],[Duration]]&lt;=30, "10 to 30 mins", Call_Centre[[#This Row],[Duration]]&lt;=60, "30 to 60 mins", Call_Centre[[#This Row],[Duration]]&lt;=120, "1 to 2 hours", TRUE, "More than 2 hours")</f>
        <v>1 to 2 hours</v>
      </c>
      <c r="L393">
        <f>ROUND(Call_Centre[[#This Row],[Satisfaction Rating]],0)</f>
        <v>5</v>
      </c>
    </row>
    <row r="394" spans="2:12">
      <c r="B394" t="s">
        <v>416</v>
      </c>
      <c r="C394" t="s">
        <v>5</v>
      </c>
      <c r="D394">
        <v>55</v>
      </c>
      <c r="E394" s="17" t="s">
        <v>10</v>
      </c>
      <c r="F394" s="18">
        <v>45037</v>
      </c>
      <c r="G394">
        <v>200</v>
      </c>
      <c r="H394">
        <v>2.2999999999999998</v>
      </c>
      <c r="I394">
        <f>IF(MONTH(Call_Centre[[#This Row],[Date of Call]])&lt;=6, YEAR(Call_Centre[[#This Row],[Date of Call]]), YEAR(Call_Centre[[#This Row],[Date of Call]])+1)</f>
        <v>2023</v>
      </c>
      <c r="J394" t="str">
        <f>TEXT(Call_Centre[[#This Row],[Date of Call]],"DDDD")</f>
        <v>Friday</v>
      </c>
      <c r="K394" t="str" cm="1">
        <f t="array" ref="K394">_xlfn.IFS(Call_Centre[[#This Row],[Duration]]&lt;=10,"Under 10 mins", Call_Centre[[#This Row],[Duration]]&lt;=30, "10 to 30 mins", Call_Centre[[#This Row],[Duration]]&lt;=60, "30 to 60 mins", Call_Centre[[#This Row],[Duration]]&lt;=120, "1 to 2 hours", TRUE, "More than 2 hours")</f>
        <v>30 to 60 mins</v>
      </c>
      <c r="L394">
        <f>ROUND(Call_Centre[[#This Row],[Satisfaction Rating]],0)</f>
        <v>2</v>
      </c>
    </row>
    <row r="395" spans="2:12">
      <c r="B395" t="s">
        <v>417</v>
      </c>
      <c r="C395" t="s">
        <v>7</v>
      </c>
      <c r="D395">
        <v>61</v>
      </c>
      <c r="E395" s="17" t="s">
        <v>6</v>
      </c>
      <c r="F395" s="18">
        <v>45037</v>
      </c>
      <c r="G395">
        <v>38</v>
      </c>
      <c r="H395">
        <v>4.8</v>
      </c>
      <c r="I395">
        <f>IF(MONTH(Call_Centre[[#This Row],[Date of Call]])&lt;=6, YEAR(Call_Centre[[#This Row],[Date of Call]]), YEAR(Call_Centre[[#This Row],[Date of Call]])+1)</f>
        <v>2023</v>
      </c>
      <c r="J395" t="str">
        <f>TEXT(Call_Centre[[#This Row],[Date of Call]],"DDDD")</f>
        <v>Friday</v>
      </c>
      <c r="K395" t="str" cm="1">
        <f t="array" ref="K395">_xlfn.IFS(Call_Centre[[#This Row],[Duration]]&lt;=10,"Under 10 mins", Call_Centre[[#This Row],[Duration]]&lt;=30, "10 to 30 mins", Call_Centre[[#This Row],[Duration]]&lt;=60, "30 to 60 mins", Call_Centre[[#This Row],[Duration]]&lt;=120, "1 to 2 hours", TRUE, "More than 2 hours")</f>
        <v>1 to 2 hours</v>
      </c>
      <c r="L395">
        <f>ROUND(Call_Centre[[#This Row],[Satisfaction Rating]],0)</f>
        <v>5</v>
      </c>
    </row>
    <row r="396" spans="2:12">
      <c r="B396" t="s">
        <v>418</v>
      </c>
      <c r="C396" t="s">
        <v>19</v>
      </c>
      <c r="D396">
        <v>36</v>
      </c>
      <c r="E396" s="17" t="s">
        <v>13</v>
      </c>
      <c r="F396" s="18">
        <v>45037</v>
      </c>
      <c r="G396">
        <v>81</v>
      </c>
      <c r="H396">
        <v>3.7</v>
      </c>
      <c r="I396">
        <f>IF(MONTH(Call_Centre[[#This Row],[Date of Call]])&lt;=6, YEAR(Call_Centre[[#This Row],[Date of Call]]), YEAR(Call_Centre[[#This Row],[Date of Call]])+1)</f>
        <v>2023</v>
      </c>
      <c r="J396" t="str">
        <f>TEXT(Call_Centre[[#This Row],[Date of Call]],"DDDD")</f>
        <v>Friday</v>
      </c>
      <c r="K396" t="str" cm="1">
        <f t="array" ref="K396">_xlfn.IFS(Call_Centre[[#This Row],[Duration]]&lt;=10,"Under 10 mins", Call_Centre[[#This Row],[Duration]]&lt;=30, "10 to 30 mins", Call_Centre[[#This Row],[Duration]]&lt;=60, "30 to 60 mins", Call_Centre[[#This Row],[Duration]]&lt;=120, "1 to 2 hours", TRUE, "More than 2 hours")</f>
        <v>30 to 60 mins</v>
      </c>
      <c r="L396">
        <f>ROUND(Call_Centre[[#This Row],[Satisfaction Rating]],0)</f>
        <v>4</v>
      </c>
    </row>
    <row r="397" spans="2:12">
      <c r="B397" t="s">
        <v>419</v>
      </c>
      <c r="C397" t="s">
        <v>12</v>
      </c>
      <c r="D397">
        <v>123</v>
      </c>
      <c r="E397" s="17" t="s">
        <v>11</v>
      </c>
      <c r="F397" s="18">
        <v>45037</v>
      </c>
      <c r="G397">
        <v>120</v>
      </c>
      <c r="H397">
        <v>4.2</v>
      </c>
      <c r="I397">
        <f>IF(MONTH(Call_Centre[[#This Row],[Date of Call]])&lt;=6, YEAR(Call_Centre[[#This Row],[Date of Call]]), YEAR(Call_Centre[[#This Row],[Date of Call]])+1)</f>
        <v>2023</v>
      </c>
      <c r="J397" t="str">
        <f>TEXT(Call_Centre[[#This Row],[Date of Call]],"DDDD")</f>
        <v>Friday</v>
      </c>
      <c r="K397" t="str" cm="1">
        <f t="array" ref="K397">_xlfn.IFS(Call_Centre[[#This Row],[Duration]]&lt;=10,"Under 10 mins", Call_Centre[[#This Row],[Duration]]&lt;=30, "10 to 30 mins", Call_Centre[[#This Row],[Duration]]&lt;=60, "30 to 60 mins", Call_Centre[[#This Row],[Duration]]&lt;=120, "1 to 2 hours", TRUE, "More than 2 hours")</f>
        <v>More than 2 hours</v>
      </c>
      <c r="L397">
        <f>ROUND(Call_Centre[[#This Row],[Satisfaction Rating]],0)</f>
        <v>4</v>
      </c>
    </row>
    <row r="398" spans="2:12">
      <c r="B398" t="s">
        <v>420</v>
      </c>
      <c r="C398" t="s">
        <v>24</v>
      </c>
      <c r="D398">
        <v>24</v>
      </c>
      <c r="E398" s="17" t="s">
        <v>6</v>
      </c>
      <c r="F398" s="18">
        <v>45037</v>
      </c>
      <c r="G398">
        <v>74</v>
      </c>
      <c r="H398">
        <v>4.8</v>
      </c>
      <c r="I398">
        <f>IF(MONTH(Call_Centre[[#This Row],[Date of Call]])&lt;=6, YEAR(Call_Centre[[#This Row],[Date of Call]]), YEAR(Call_Centre[[#This Row],[Date of Call]])+1)</f>
        <v>2023</v>
      </c>
      <c r="J398" t="str">
        <f>TEXT(Call_Centre[[#This Row],[Date of Call]],"DDDD")</f>
        <v>Friday</v>
      </c>
      <c r="K398" t="str" cm="1">
        <f t="array" ref="K398">_xlfn.IFS(Call_Centre[[#This Row],[Duration]]&lt;=10,"Under 10 mins", Call_Centre[[#This Row],[Duration]]&lt;=30, "10 to 30 mins", Call_Centre[[#This Row],[Duration]]&lt;=60, "30 to 60 mins", Call_Centre[[#This Row],[Duration]]&lt;=120, "1 to 2 hours", TRUE, "More than 2 hours")</f>
        <v>10 to 30 mins</v>
      </c>
      <c r="L398">
        <f>ROUND(Call_Centre[[#This Row],[Satisfaction Rating]],0)</f>
        <v>5</v>
      </c>
    </row>
    <row r="399" spans="2:12">
      <c r="B399" t="s">
        <v>421</v>
      </c>
      <c r="C399" t="s">
        <v>12</v>
      </c>
      <c r="D399">
        <v>43</v>
      </c>
      <c r="E399" s="17" t="s">
        <v>11</v>
      </c>
      <c r="F399" s="18">
        <v>45038</v>
      </c>
      <c r="G399">
        <v>128</v>
      </c>
      <c r="H399">
        <v>4.7</v>
      </c>
      <c r="I399">
        <f>IF(MONTH(Call_Centre[[#This Row],[Date of Call]])&lt;=6, YEAR(Call_Centre[[#This Row],[Date of Call]]), YEAR(Call_Centre[[#This Row],[Date of Call]])+1)</f>
        <v>2023</v>
      </c>
      <c r="J399" t="str">
        <f>TEXT(Call_Centre[[#This Row],[Date of Call]],"DDDD")</f>
        <v>Saturday</v>
      </c>
      <c r="K399" t="str" cm="1">
        <f t="array" ref="K399">_xlfn.IFS(Call_Centre[[#This Row],[Duration]]&lt;=10,"Under 10 mins", Call_Centre[[#This Row],[Duration]]&lt;=30, "10 to 30 mins", Call_Centre[[#This Row],[Duration]]&lt;=60, "30 to 60 mins", Call_Centre[[#This Row],[Duration]]&lt;=120, "1 to 2 hours", TRUE, "More than 2 hours")</f>
        <v>30 to 60 mins</v>
      </c>
      <c r="L399">
        <f>ROUND(Call_Centre[[#This Row],[Satisfaction Rating]],0)</f>
        <v>5</v>
      </c>
    </row>
    <row r="400" spans="2:12">
      <c r="B400" t="s">
        <v>422</v>
      </c>
      <c r="C400" t="s">
        <v>21</v>
      </c>
      <c r="D400">
        <v>95</v>
      </c>
      <c r="E400" s="17" t="s">
        <v>9</v>
      </c>
      <c r="F400" s="18">
        <v>45038</v>
      </c>
      <c r="G400">
        <v>21</v>
      </c>
      <c r="H400">
        <v>3.9</v>
      </c>
      <c r="I400">
        <f>IF(MONTH(Call_Centre[[#This Row],[Date of Call]])&lt;=6, YEAR(Call_Centre[[#This Row],[Date of Call]]), YEAR(Call_Centre[[#This Row],[Date of Call]])+1)</f>
        <v>2023</v>
      </c>
      <c r="J400" t="str">
        <f>TEXT(Call_Centre[[#This Row],[Date of Call]],"DDDD")</f>
        <v>Saturday</v>
      </c>
      <c r="K400" t="str" cm="1">
        <f t="array" ref="K400">_xlfn.IFS(Call_Centre[[#This Row],[Duration]]&lt;=10,"Under 10 mins", Call_Centre[[#This Row],[Duration]]&lt;=30, "10 to 30 mins", Call_Centre[[#This Row],[Duration]]&lt;=60, "30 to 60 mins", Call_Centre[[#This Row],[Duration]]&lt;=120, "1 to 2 hours", TRUE, "More than 2 hours")</f>
        <v>1 to 2 hours</v>
      </c>
      <c r="L400">
        <f>ROUND(Call_Centre[[#This Row],[Satisfaction Rating]],0)</f>
        <v>4</v>
      </c>
    </row>
    <row r="401" spans="2:12">
      <c r="B401" t="s">
        <v>423</v>
      </c>
      <c r="C401" t="s">
        <v>5</v>
      </c>
      <c r="D401">
        <v>53</v>
      </c>
      <c r="E401" s="17" t="s">
        <v>11</v>
      </c>
      <c r="F401" s="18">
        <v>45038</v>
      </c>
      <c r="G401">
        <v>110</v>
      </c>
      <c r="H401">
        <v>4.3</v>
      </c>
      <c r="I401">
        <f>IF(MONTH(Call_Centre[[#This Row],[Date of Call]])&lt;=6, YEAR(Call_Centre[[#This Row],[Date of Call]]), YEAR(Call_Centre[[#This Row],[Date of Call]])+1)</f>
        <v>2023</v>
      </c>
      <c r="J401" t="str">
        <f>TEXT(Call_Centre[[#This Row],[Date of Call]],"DDDD")</f>
        <v>Saturday</v>
      </c>
      <c r="K401" t="str" cm="1">
        <f t="array" ref="K401">_xlfn.IFS(Call_Centre[[#This Row],[Duration]]&lt;=10,"Under 10 mins", Call_Centre[[#This Row],[Duration]]&lt;=30, "10 to 30 mins", Call_Centre[[#This Row],[Duration]]&lt;=60, "30 to 60 mins", Call_Centre[[#This Row],[Duration]]&lt;=120, "1 to 2 hours", TRUE, "More than 2 hours")</f>
        <v>30 to 60 mins</v>
      </c>
      <c r="L401">
        <f>ROUND(Call_Centre[[#This Row],[Satisfaction Rating]],0)</f>
        <v>4</v>
      </c>
    </row>
    <row r="402" spans="2:12">
      <c r="B402" t="s">
        <v>424</v>
      </c>
      <c r="C402" t="s">
        <v>12</v>
      </c>
      <c r="D402">
        <v>113</v>
      </c>
      <c r="E402" s="17" t="s">
        <v>11</v>
      </c>
      <c r="F402" s="18">
        <v>45038</v>
      </c>
      <c r="G402">
        <v>145</v>
      </c>
      <c r="H402">
        <v>4</v>
      </c>
      <c r="I402">
        <f>IF(MONTH(Call_Centre[[#This Row],[Date of Call]])&lt;=6, YEAR(Call_Centre[[#This Row],[Date of Call]]), YEAR(Call_Centre[[#This Row],[Date of Call]])+1)</f>
        <v>2023</v>
      </c>
      <c r="J402" t="str">
        <f>TEXT(Call_Centre[[#This Row],[Date of Call]],"DDDD")</f>
        <v>Saturday</v>
      </c>
      <c r="K402" t="str" cm="1">
        <f t="array" ref="K402">_xlfn.IFS(Call_Centre[[#This Row],[Duration]]&lt;=10,"Under 10 mins", Call_Centre[[#This Row],[Duration]]&lt;=30, "10 to 30 mins", Call_Centre[[#This Row],[Duration]]&lt;=60, "30 to 60 mins", Call_Centre[[#This Row],[Duration]]&lt;=120, "1 to 2 hours", TRUE, "More than 2 hours")</f>
        <v>1 to 2 hours</v>
      </c>
      <c r="L402">
        <f>ROUND(Call_Centre[[#This Row],[Satisfaction Rating]],0)</f>
        <v>4</v>
      </c>
    </row>
    <row r="403" spans="2:12">
      <c r="B403" t="s">
        <v>425</v>
      </c>
      <c r="C403" t="s">
        <v>5</v>
      </c>
      <c r="D403">
        <v>89</v>
      </c>
      <c r="E403" s="17" t="s">
        <v>13</v>
      </c>
      <c r="F403" s="18">
        <v>45038</v>
      </c>
      <c r="G403">
        <v>129</v>
      </c>
      <c r="H403">
        <v>4</v>
      </c>
      <c r="I403">
        <f>IF(MONTH(Call_Centre[[#This Row],[Date of Call]])&lt;=6, YEAR(Call_Centre[[#This Row],[Date of Call]]), YEAR(Call_Centre[[#This Row],[Date of Call]])+1)</f>
        <v>2023</v>
      </c>
      <c r="J403" t="str">
        <f>TEXT(Call_Centre[[#This Row],[Date of Call]],"DDDD")</f>
        <v>Saturday</v>
      </c>
      <c r="K403" t="str" cm="1">
        <f t="array" ref="K403">_xlfn.IFS(Call_Centre[[#This Row],[Duration]]&lt;=10,"Under 10 mins", Call_Centre[[#This Row],[Duration]]&lt;=30, "10 to 30 mins", Call_Centre[[#This Row],[Duration]]&lt;=60, "30 to 60 mins", Call_Centre[[#This Row],[Duration]]&lt;=120, "1 to 2 hours", TRUE, "More than 2 hours")</f>
        <v>1 to 2 hours</v>
      </c>
      <c r="L403">
        <f>ROUND(Call_Centre[[#This Row],[Satisfaction Rating]],0)</f>
        <v>4</v>
      </c>
    </row>
    <row r="404" spans="2:12">
      <c r="B404" t="s">
        <v>426</v>
      </c>
      <c r="C404" t="s">
        <v>18</v>
      </c>
      <c r="D404">
        <v>84</v>
      </c>
      <c r="E404" s="17" t="s">
        <v>10</v>
      </c>
      <c r="F404" s="18">
        <v>45038</v>
      </c>
      <c r="G404">
        <v>156</v>
      </c>
      <c r="H404">
        <v>3.2</v>
      </c>
      <c r="I404">
        <f>IF(MONTH(Call_Centre[[#This Row],[Date of Call]])&lt;=6, YEAR(Call_Centre[[#This Row],[Date of Call]]), YEAR(Call_Centre[[#This Row],[Date of Call]])+1)</f>
        <v>2023</v>
      </c>
      <c r="J404" t="str">
        <f>TEXT(Call_Centre[[#This Row],[Date of Call]],"DDDD")</f>
        <v>Saturday</v>
      </c>
      <c r="K404" t="str" cm="1">
        <f t="array" ref="K404">_xlfn.IFS(Call_Centre[[#This Row],[Duration]]&lt;=10,"Under 10 mins", Call_Centre[[#This Row],[Duration]]&lt;=30, "10 to 30 mins", Call_Centre[[#This Row],[Duration]]&lt;=60, "30 to 60 mins", Call_Centre[[#This Row],[Duration]]&lt;=120, "1 to 2 hours", TRUE, "More than 2 hours")</f>
        <v>1 to 2 hours</v>
      </c>
      <c r="L404">
        <f>ROUND(Call_Centre[[#This Row],[Satisfaction Rating]],0)</f>
        <v>3</v>
      </c>
    </row>
    <row r="405" spans="2:12">
      <c r="B405" t="s">
        <v>427</v>
      </c>
      <c r="C405" t="s">
        <v>24</v>
      </c>
      <c r="D405">
        <v>130</v>
      </c>
      <c r="E405" s="17" t="s">
        <v>11</v>
      </c>
      <c r="F405" s="18">
        <v>45039</v>
      </c>
      <c r="G405">
        <v>120</v>
      </c>
      <c r="H405">
        <v>3.8</v>
      </c>
      <c r="I405">
        <f>IF(MONTH(Call_Centre[[#This Row],[Date of Call]])&lt;=6, YEAR(Call_Centre[[#This Row],[Date of Call]]), YEAR(Call_Centre[[#This Row],[Date of Call]])+1)</f>
        <v>2023</v>
      </c>
      <c r="J405" t="str">
        <f>TEXT(Call_Centre[[#This Row],[Date of Call]],"DDDD")</f>
        <v>Sunday</v>
      </c>
      <c r="K405" t="str" cm="1">
        <f t="array" ref="K405">_xlfn.IFS(Call_Centre[[#This Row],[Duration]]&lt;=10,"Under 10 mins", Call_Centre[[#This Row],[Duration]]&lt;=30, "10 to 30 mins", Call_Centre[[#This Row],[Duration]]&lt;=60, "30 to 60 mins", Call_Centre[[#This Row],[Duration]]&lt;=120, "1 to 2 hours", TRUE, "More than 2 hours")</f>
        <v>More than 2 hours</v>
      </c>
      <c r="L405">
        <f>ROUND(Call_Centre[[#This Row],[Satisfaction Rating]],0)</f>
        <v>4</v>
      </c>
    </row>
    <row r="406" spans="2:12">
      <c r="B406" t="s">
        <v>428</v>
      </c>
      <c r="C406" t="s">
        <v>21</v>
      </c>
      <c r="D406">
        <v>163</v>
      </c>
      <c r="E406" s="17" t="s">
        <v>13</v>
      </c>
      <c r="F406" s="18">
        <v>45039</v>
      </c>
      <c r="G406">
        <v>62</v>
      </c>
      <c r="H406">
        <v>3.4</v>
      </c>
      <c r="I406">
        <f>IF(MONTH(Call_Centre[[#This Row],[Date of Call]])&lt;=6, YEAR(Call_Centre[[#This Row],[Date of Call]]), YEAR(Call_Centre[[#This Row],[Date of Call]])+1)</f>
        <v>2023</v>
      </c>
      <c r="J406" t="str">
        <f>TEXT(Call_Centre[[#This Row],[Date of Call]],"DDDD")</f>
        <v>Sunday</v>
      </c>
      <c r="K406" t="str" cm="1">
        <f t="array" ref="K406">_xlfn.IFS(Call_Centre[[#This Row],[Duration]]&lt;=10,"Under 10 mins", Call_Centre[[#This Row],[Duration]]&lt;=30, "10 to 30 mins", Call_Centre[[#This Row],[Duration]]&lt;=60, "30 to 60 mins", Call_Centre[[#This Row],[Duration]]&lt;=120, "1 to 2 hours", TRUE, "More than 2 hours")</f>
        <v>More than 2 hours</v>
      </c>
      <c r="L406">
        <f>ROUND(Call_Centre[[#This Row],[Satisfaction Rating]],0)</f>
        <v>3</v>
      </c>
    </row>
    <row r="407" spans="2:12">
      <c r="B407" t="s">
        <v>429</v>
      </c>
      <c r="C407" t="s">
        <v>22</v>
      </c>
      <c r="D407">
        <v>127</v>
      </c>
      <c r="E407" s="17" t="s">
        <v>11</v>
      </c>
      <c r="F407" s="18">
        <v>45039</v>
      </c>
      <c r="G407">
        <v>160</v>
      </c>
      <c r="H407">
        <v>3.2</v>
      </c>
      <c r="I407">
        <f>IF(MONTH(Call_Centre[[#This Row],[Date of Call]])&lt;=6, YEAR(Call_Centre[[#This Row],[Date of Call]]), YEAR(Call_Centre[[#This Row],[Date of Call]])+1)</f>
        <v>2023</v>
      </c>
      <c r="J407" t="str">
        <f>TEXT(Call_Centre[[#This Row],[Date of Call]],"DDDD")</f>
        <v>Sunday</v>
      </c>
      <c r="K407" t="str" cm="1">
        <f t="array" ref="K407">_xlfn.IFS(Call_Centre[[#This Row],[Duration]]&lt;=10,"Under 10 mins", Call_Centre[[#This Row],[Duration]]&lt;=30, "10 to 30 mins", Call_Centre[[#This Row],[Duration]]&lt;=60, "30 to 60 mins", Call_Centre[[#This Row],[Duration]]&lt;=120, "1 to 2 hours", TRUE, "More than 2 hours")</f>
        <v>More than 2 hours</v>
      </c>
      <c r="L407">
        <f>ROUND(Call_Centre[[#This Row],[Satisfaction Rating]],0)</f>
        <v>3</v>
      </c>
    </row>
    <row r="408" spans="2:12">
      <c r="B408" t="s">
        <v>430</v>
      </c>
      <c r="C408" t="s">
        <v>12</v>
      </c>
      <c r="D408">
        <v>50</v>
      </c>
      <c r="E408" s="17" t="s">
        <v>11</v>
      </c>
      <c r="F408" s="18">
        <v>45039</v>
      </c>
      <c r="G408">
        <v>56</v>
      </c>
      <c r="H408">
        <v>4.7</v>
      </c>
      <c r="I408">
        <f>IF(MONTH(Call_Centre[[#This Row],[Date of Call]])&lt;=6, YEAR(Call_Centre[[#This Row],[Date of Call]]), YEAR(Call_Centre[[#This Row],[Date of Call]])+1)</f>
        <v>2023</v>
      </c>
      <c r="J408" t="str">
        <f>TEXT(Call_Centre[[#This Row],[Date of Call]],"DDDD")</f>
        <v>Sunday</v>
      </c>
      <c r="K408" t="str" cm="1">
        <f t="array" ref="K408">_xlfn.IFS(Call_Centre[[#This Row],[Duration]]&lt;=10,"Under 10 mins", Call_Centre[[#This Row],[Duration]]&lt;=30, "10 to 30 mins", Call_Centre[[#This Row],[Duration]]&lt;=60, "30 to 60 mins", Call_Centre[[#This Row],[Duration]]&lt;=120, "1 to 2 hours", TRUE, "More than 2 hours")</f>
        <v>30 to 60 mins</v>
      </c>
      <c r="L408">
        <f>ROUND(Call_Centre[[#This Row],[Satisfaction Rating]],0)</f>
        <v>5</v>
      </c>
    </row>
    <row r="409" spans="2:12">
      <c r="B409" t="s">
        <v>431</v>
      </c>
      <c r="C409" t="s">
        <v>15</v>
      </c>
      <c r="D409">
        <v>88</v>
      </c>
      <c r="E409" s="17" t="s">
        <v>6</v>
      </c>
      <c r="F409" s="18">
        <v>45039</v>
      </c>
      <c r="G409">
        <v>72</v>
      </c>
      <c r="H409">
        <v>4</v>
      </c>
      <c r="I409">
        <f>IF(MONTH(Call_Centre[[#This Row],[Date of Call]])&lt;=6, YEAR(Call_Centre[[#This Row],[Date of Call]]), YEAR(Call_Centre[[#This Row],[Date of Call]])+1)</f>
        <v>2023</v>
      </c>
      <c r="J409" t="str">
        <f>TEXT(Call_Centre[[#This Row],[Date of Call]],"DDDD")</f>
        <v>Sunday</v>
      </c>
      <c r="K409" t="str" cm="1">
        <f t="array" ref="K409">_xlfn.IFS(Call_Centre[[#This Row],[Duration]]&lt;=10,"Under 10 mins", Call_Centre[[#This Row],[Duration]]&lt;=30, "10 to 30 mins", Call_Centre[[#This Row],[Duration]]&lt;=60, "30 to 60 mins", Call_Centre[[#This Row],[Duration]]&lt;=120, "1 to 2 hours", TRUE, "More than 2 hours")</f>
        <v>1 to 2 hours</v>
      </c>
      <c r="L409">
        <f>ROUND(Call_Centre[[#This Row],[Satisfaction Rating]],0)</f>
        <v>4</v>
      </c>
    </row>
    <row r="410" spans="2:12">
      <c r="B410" t="s">
        <v>432</v>
      </c>
      <c r="C410" t="s">
        <v>12</v>
      </c>
      <c r="D410">
        <v>139</v>
      </c>
      <c r="E410" s="17" t="s">
        <v>9</v>
      </c>
      <c r="F410" s="18">
        <v>45040</v>
      </c>
      <c r="G410">
        <v>81</v>
      </c>
      <c r="H410">
        <v>4.8</v>
      </c>
      <c r="I410">
        <f>IF(MONTH(Call_Centre[[#This Row],[Date of Call]])&lt;=6, YEAR(Call_Centre[[#This Row],[Date of Call]]), YEAR(Call_Centre[[#This Row],[Date of Call]])+1)</f>
        <v>2023</v>
      </c>
      <c r="J410" t="str">
        <f>TEXT(Call_Centre[[#This Row],[Date of Call]],"DDDD")</f>
        <v>Monday</v>
      </c>
      <c r="K410" t="str" cm="1">
        <f t="array" ref="K410">_xlfn.IFS(Call_Centre[[#This Row],[Duration]]&lt;=10,"Under 10 mins", Call_Centre[[#This Row],[Duration]]&lt;=30, "10 to 30 mins", Call_Centre[[#This Row],[Duration]]&lt;=60, "30 to 60 mins", Call_Centre[[#This Row],[Duration]]&lt;=120, "1 to 2 hours", TRUE, "More than 2 hours")</f>
        <v>More than 2 hours</v>
      </c>
      <c r="L410">
        <f>ROUND(Call_Centre[[#This Row],[Satisfaction Rating]],0)</f>
        <v>5</v>
      </c>
    </row>
    <row r="411" spans="2:12">
      <c r="B411" t="s">
        <v>433</v>
      </c>
      <c r="C411" t="s">
        <v>21</v>
      </c>
      <c r="D411">
        <v>111</v>
      </c>
      <c r="E411" s="17" t="s">
        <v>11</v>
      </c>
      <c r="F411" s="18">
        <v>45040</v>
      </c>
      <c r="G411">
        <v>144</v>
      </c>
      <c r="H411">
        <v>3.9</v>
      </c>
      <c r="I411">
        <f>IF(MONTH(Call_Centre[[#This Row],[Date of Call]])&lt;=6, YEAR(Call_Centre[[#This Row],[Date of Call]]), YEAR(Call_Centre[[#This Row],[Date of Call]])+1)</f>
        <v>2023</v>
      </c>
      <c r="J411" t="str">
        <f>TEXT(Call_Centre[[#This Row],[Date of Call]],"DDDD")</f>
        <v>Monday</v>
      </c>
      <c r="K411" t="str" cm="1">
        <f t="array" ref="K411">_xlfn.IFS(Call_Centre[[#This Row],[Duration]]&lt;=10,"Under 10 mins", Call_Centre[[#This Row],[Duration]]&lt;=30, "10 to 30 mins", Call_Centre[[#This Row],[Duration]]&lt;=60, "30 to 60 mins", Call_Centre[[#This Row],[Duration]]&lt;=120, "1 to 2 hours", TRUE, "More than 2 hours")</f>
        <v>1 to 2 hours</v>
      </c>
      <c r="L411">
        <f>ROUND(Call_Centre[[#This Row],[Satisfaction Rating]],0)</f>
        <v>4</v>
      </c>
    </row>
    <row r="412" spans="2:12">
      <c r="B412" t="s">
        <v>434</v>
      </c>
      <c r="C412" t="s">
        <v>23</v>
      </c>
      <c r="D412">
        <v>115</v>
      </c>
      <c r="E412" s="17" t="s">
        <v>9</v>
      </c>
      <c r="F412" s="18">
        <v>45040</v>
      </c>
      <c r="G412">
        <v>111</v>
      </c>
      <c r="H412">
        <v>4.3</v>
      </c>
      <c r="I412">
        <f>IF(MONTH(Call_Centre[[#This Row],[Date of Call]])&lt;=6, YEAR(Call_Centre[[#This Row],[Date of Call]]), YEAR(Call_Centre[[#This Row],[Date of Call]])+1)</f>
        <v>2023</v>
      </c>
      <c r="J412" t="str">
        <f>TEXT(Call_Centre[[#This Row],[Date of Call]],"DDDD")</f>
        <v>Monday</v>
      </c>
      <c r="K412" t="str" cm="1">
        <f t="array" ref="K412">_xlfn.IFS(Call_Centre[[#This Row],[Duration]]&lt;=10,"Under 10 mins", Call_Centre[[#This Row],[Duration]]&lt;=30, "10 to 30 mins", Call_Centre[[#This Row],[Duration]]&lt;=60, "30 to 60 mins", Call_Centre[[#This Row],[Duration]]&lt;=120, "1 to 2 hours", TRUE, "More than 2 hours")</f>
        <v>1 to 2 hours</v>
      </c>
      <c r="L412">
        <f>ROUND(Call_Centre[[#This Row],[Satisfaction Rating]],0)</f>
        <v>4</v>
      </c>
    </row>
    <row r="413" spans="2:12">
      <c r="B413" t="s">
        <v>435</v>
      </c>
      <c r="C413" t="s">
        <v>5</v>
      </c>
      <c r="D413">
        <v>26</v>
      </c>
      <c r="E413" s="17" t="s">
        <v>13</v>
      </c>
      <c r="F413" s="18">
        <v>45040</v>
      </c>
      <c r="G413">
        <v>43</v>
      </c>
      <c r="H413">
        <v>4.2</v>
      </c>
      <c r="I413">
        <f>IF(MONTH(Call_Centre[[#This Row],[Date of Call]])&lt;=6, YEAR(Call_Centre[[#This Row],[Date of Call]]), YEAR(Call_Centre[[#This Row],[Date of Call]])+1)</f>
        <v>2023</v>
      </c>
      <c r="J413" t="str">
        <f>TEXT(Call_Centre[[#This Row],[Date of Call]],"DDDD")</f>
        <v>Monday</v>
      </c>
      <c r="K413" t="str" cm="1">
        <f t="array" ref="K413">_xlfn.IFS(Call_Centre[[#This Row],[Duration]]&lt;=10,"Under 10 mins", Call_Centre[[#This Row],[Duration]]&lt;=30, "10 to 30 mins", Call_Centre[[#This Row],[Duration]]&lt;=60, "30 to 60 mins", Call_Centre[[#This Row],[Duration]]&lt;=120, "1 to 2 hours", TRUE, "More than 2 hours")</f>
        <v>10 to 30 mins</v>
      </c>
      <c r="L413">
        <f>ROUND(Call_Centre[[#This Row],[Satisfaction Rating]],0)</f>
        <v>4</v>
      </c>
    </row>
    <row r="414" spans="2:12">
      <c r="B414" t="s">
        <v>436</v>
      </c>
      <c r="C414" t="s">
        <v>18</v>
      </c>
      <c r="D414">
        <v>131</v>
      </c>
      <c r="E414" s="17" t="s">
        <v>6</v>
      </c>
      <c r="F414" s="18">
        <v>45040</v>
      </c>
      <c r="G414">
        <v>41</v>
      </c>
      <c r="H414">
        <v>4.9000000000000004</v>
      </c>
      <c r="I414">
        <f>IF(MONTH(Call_Centre[[#This Row],[Date of Call]])&lt;=6, YEAR(Call_Centre[[#This Row],[Date of Call]]), YEAR(Call_Centre[[#This Row],[Date of Call]])+1)</f>
        <v>2023</v>
      </c>
      <c r="J414" t="str">
        <f>TEXT(Call_Centre[[#This Row],[Date of Call]],"DDDD")</f>
        <v>Monday</v>
      </c>
      <c r="K414" t="str" cm="1">
        <f t="array" ref="K414">_xlfn.IFS(Call_Centre[[#This Row],[Duration]]&lt;=10,"Under 10 mins", Call_Centre[[#This Row],[Duration]]&lt;=30, "10 to 30 mins", Call_Centre[[#This Row],[Duration]]&lt;=60, "30 to 60 mins", Call_Centre[[#This Row],[Duration]]&lt;=120, "1 to 2 hours", TRUE, "More than 2 hours")</f>
        <v>More than 2 hours</v>
      </c>
      <c r="L414">
        <f>ROUND(Call_Centre[[#This Row],[Satisfaction Rating]],0)</f>
        <v>5</v>
      </c>
    </row>
    <row r="415" spans="2:12">
      <c r="B415" t="s">
        <v>437</v>
      </c>
      <c r="C415" t="s">
        <v>23</v>
      </c>
      <c r="D415">
        <v>27</v>
      </c>
      <c r="E415" s="17" t="s">
        <v>6</v>
      </c>
      <c r="F415" s="18">
        <v>45040</v>
      </c>
      <c r="G415">
        <v>74</v>
      </c>
      <c r="H415">
        <v>4</v>
      </c>
      <c r="I415">
        <f>IF(MONTH(Call_Centre[[#This Row],[Date of Call]])&lt;=6, YEAR(Call_Centre[[#This Row],[Date of Call]]), YEAR(Call_Centre[[#This Row],[Date of Call]])+1)</f>
        <v>2023</v>
      </c>
      <c r="J415" t="str">
        <f>TEXT(Call_Centre[[#This Row],[Date of Call]],"DDDD")</f>
        <v>Monday</v>
      </c>
      <c r="K415" t="str" cm="1">
        <f t="array" ref="K415">_xlfn.IFS(Call_Centre[[#This Row],[Duration]]&lt;=10,"Under 10 mins", Call_Centre[[#This Row],[Duration]]&lt;=30, "10 to 30 mins", Call_Centre[[#This Row],[Duration]]&lt;=60, "30 to 60 mins", Call_Centre[[#This Row],[Duration]]&lt;=120, "1 to 2 hours", TRUE, "More than 2 hours")</f>
        <v>10 to 30 mins</v>
      </c>
      <c r="L415">
        <f>ROUND(Call_Centre[[#This Row],[Satisfaction Rating]],0)</f>
        <v>4</v>
      </c>
    </row>
    <row r="416" spans="2:12">
      <c r="B416" t="s">
        <v>438</v>
      </c>
      <c r="C416" t="s">
        <v>16</v>
      </c>
      <c r="D416">
        <v>75</v>
      </c>
      <c r="E416" s="17" t="s">
        <v>11</v>
      </c>
      <c r="F416" s="18">
        <v>45040</v>
      </c>
      <c r="G416">
        <v>43</v>
      </c>
      <c r="H416">
        <v>4.9000000000000004</v>
      </c>
      <c r="I416">
        <f>IF(MONTH(Call_Centre[[#This Row],[Date of Call]])&lt;=6, YEAR(Call_Centre[[#This Row],[Date of Call]]), YEAR(Call_Centre[[#This Row],[Date of Call]])+1)</f>
        <v>2023</v>
      </c>
      <c r="J416" t="str">
        <f>TEXT(Call_Centre[[#This Row],[Date of Call]],"DDDD")</f>
        <v>Monday</v>
      </c>
      <c r="K416" t="str" cm="1">
        <f t="array" ref="K416">_xlfn.IFS(Call_Centre[[#This Row],[Duration]]&lt;=10,"Under 10 mins", Call_Centre[[#This Row],[Duration]]&lt;=30, "10 to 30 mins", Call_Centre[[#This Row],[Duration]]&lt;=60, "30 to 60 mins", Call_Centre[[#This Row],[Duration]]&lt;=120, "1 to 2 hours", TRUE, "More than 2 hours")</f>
        <v>1 to 2 hours</v>
      </c>
      <c r="L416">
        <f>ROUND(Call_Centre[[#This Row],[Satisfaction Rating]],0)</f>
        <v>5</v>
      </c>
    </row>
    <row r="417" spans="2:12">
      <c r="B417" t="s">
        <v>439</v>
      </c>
      <c r="C417" t="s">
        <v>7</v>
      </c>
      <c r="D417">
        <v>123</v>
      </c>
      <c r="E417" s="17" t="s">
        <v>6</v>
      </c>
      <c r="F417" s="18">
        <v>45040</v>
      </c>
      <c r="G417">
        <v>128</v>
      </c>
      <c r="H417">
        <v>3.6</v>
      </c>
      <c r="I417">
        <f>IF(MONTH(Call_Centre[[#This Row],[Date of Call]])&lt;=6, YEAR(Call_Centre[[#This Row],[Date of Call]]), YEAR(Call_Centre[[#This Row],[Date of Call]])+1)</f>
        <v>2023</v>
      </c>
      <c r="J417" t="str">
        <f>TEXT(Call_Centre[[#This Row],[Date of Call]],"DDDD")</f>
        <v>Monday</v>
      </c>
      <c r="K417" t="str" cm="1">
        <f t="array" ref="K417">_xlfn.IFS(Call_Centre[[#This Row],[Duration]]&lt;=10,"Under 10 mins", Call_Centre[[#This Row],[Duration]]&lt;=30, "10 to 30 mins", Call_Centre[[#This Row],[Duration]]&lt;=60, "30 to 60 mins", Call_Centre[[#This Row],[Duration]]&lt;=120, "1 to 2 hours", TRUE, "More than 2 hours")</f>
        <v>More than 2 hours</v>
      </c>
      <c r="L417">
        <f>ROUND(Call_Centre[[#This Row],[Satisfaction Rating]],0)</f>
        <v>4</v>
      </c>
    </row>
    <row r="418" spans="2:12">
      <c r="B418" t="s">
        <v>440</v>
      </c>
      <c r="C418" t="s">
        <v>20</v>
      </c>
      <c r="D418">
        <v>129</v>
      </c>
      <c r="E418" s="17" t="s">
        <v>6</v>
      </c>
      <c r="F418" s="18">
        <v>45041</v>
      </c>
      <c r="G418">
        <v>144</v>
      </c>
      <c r="H418">
        <v>4.0999999999999996</v>
      </c>
      <c r="I418">
        <f>IF(MONTH(Call_Centre[[#This Row],[Date of Call]])&lt;=6, YEAR(Call_Centre[[#This Row],[Date of Call]]), YEAR(Call_Centre[[#This Row],[Date of Call]])+1)</f>
        <v>2023</v>
      </c>
      <c r="J418" t="str">
        <f>TEXT(Call_Centre[[#This Row],[Date of Call]],"DDDD")</f>
        <v>Tuesday</v>
      </c>
      <c r="K418" t="str" cm="1">
        <f t="array" ref="K418">_xlfn.IFS(Call_Centre[[#This Row],[Duration]]&lt;=10,"Under 10 mins", Call_Centre[[#This Row],[Duration]]&lt;=30, "10 to 30 mins", Call_Centre[[#This Row],[Duration]]&lt;=60, "30 to 60 mins", Call_Centre[[#This Row],[Duration]]&lt;=120, "1 to 2 hours", TRUE, "More than 2 hours")</f>
        <v>More than 2 hours</v>
      </c>
      <c r="L418">
        <f>ROUND(Call_Centre[[#This Row],[Satisfaction Rating]],0)</f>
        <v>4</v>
      </c>
    </row>
    <row r="419" spans="2:12">
      <c r="B419" t="s">
        <v>441</v>
      </c>
      <c r="C419" t="s">
        <v>16</v>
      </c>
      <c r="D419">
        <v>124</v>
      </c>
      <c r="E419" s="17" t="s">
        <v>9</v>
      </c>
      <c r="F419" s="18">
        <v>45041</v>
      </c>
      <c r="G419">
        <v>132</v>
      </c>
      <c r="H419">
        <v>4.9000000000000004</v>
      </c>
      <c r="I419">
        <f>IF(MONTH(Call_Centre[[#This Row],[Date of Call]])&lt;=6, YEAR(Call_Centre[[#This Row],[Date of Call]]), YEAR(Call_Centre[[#This Row],[Date of Call]])+1)</f>
        <v>2023</v>
      </c>
      <c r="J419" t="str">
        <f>TEXT(Call_Centre[[#This Row],[Date of Call]],"DDDD")</f>
        <v>Tuesday</v>
      </c>
      <c r="K419" t="str" cm="1">
        <f t="array" ref="K419">_xlfn.IFS(Call_Centre[[#This Row],[Duration]]&lt;=10,"Under 10 mins", Call_Centre[[#This Row],[Duration]]&lt;=30, "10 to 30 mins", Call_Centre[[#This Row],[Duration]]&lt;=60, "30 to 60 mins", Call_Centre[[#This Row],[Duration]]&lt;=120, "1 to 2 hours", TRUE, "More than 2 hours")</f>
        <v>More than 2 hours</v>
      </c>
      <c r="L419">
        <f>ROUND(Call_Centre[[#This Row],[Satisfaction Rating]],0)</f>
        <v>5</v>
      </c>
    </row>
    <row r="420" spans="2:12">
      <c r="B420" t="s">
        <v>442</v>
      </c>
      <c r="C420" t="s">
        <v>23</v>
      </c>
      <c r="D420">
        <v>108</v>
      </c>
      <c r="E420" s="17" t="s">
        <v>9</v>
      </c>
      <c r="F420" s="18">
        <v>45041</v>
      </c>
      <c r="G420">
        <v>180</v>
      </c>
      <c r="H420">
        <v>3.9</v>
      </c>
      <c r="I420">
        <f>IF(MONTH(Call_Centre[[#This Row],[Date of Call]])&lt;=6, YEAR(Call_Centre[[#This Row],[Date of Call]]), YEAR(Call_Centre[[#This Row],[Date of Call]])+1)</f>
        <v>2023</v>
      </c>
      <c r="J420" t="str">
        <f>TEXT(Call_Centre[[#This Row],[Date of Call]],"DDDD")</f>
        <v>Tuesday</v>
      </c>
      <c r="K420" t="str" cm="1">
        <f t="array" ref="K420">_xlfn.IFS(Call_Centre[[#This Row],[Duration]]&lt;=10,"Under 10 mins", Call_Centre[[#This Row],[Duration]]&lt;=30, "10 to 30 mins", Call_Centre[[#This Row],[Duration]]&lt;=60, "30 to 60 mins", Call_Centre[[#This Row],[Duration]]&lt;=120, "1 to 2 hours", TRUE, "More than 2 hours")</f>
        <v>1 to 2 hours</v>
      </c>
      <c r="L420">
        <f>ROUND(Call_Centre[[#This Row],[Satisfaction Rating]],0)</f>
        <v>4</v>
      </c>
    </row>
    <row r="421" spans="2:12">
      <c r="B421" t="s">
        <v>443</v>
      </c>
      <c r="C421" t="s">
        <v>8</v>
      </c>
      <c r="D421">
        <v>15</v>
      </c>
      <c r="E421" s="17" t="s">
        <v>9</v>
      </c>
      <c r="F421" s="18">
        <v>45041</v>
      </c>
      <c r="G421">
        <v>31</v>
      </c>
      <c r="H421">
        <v>4.0999999999999996</v>
      </c>
      <c r="I421">
        <f>IF(MONTH(Call_Centre[[#This Row],[Date of Call]])&lt;=6, YEAR(Call_Centre[[#This Row],[Date of Call]]), YEAR(Call_Centre[[#This Row],[Date of Call]])+1)</f>
        <v>2023</v>
      </c>
      <c r="J421" t="str">
        <f>TEXT(Call_Centre[[#This Row],[Date of Call]],"DDDD")</f>
        <v>Tuesday</v>
      </c>
      <c r="K421" t="str" cm="1">
        <f t="array" ref="K421">_xlfn.IFS(Call_Centre[[#This Row],[Duration]]&lt;=10,"Under 10 mins", Call_Centre[[#This Row],[Duration]]&lt;=30, "10 to 30 mins", Call_Centre[[#This Row],[Duration]]&lt;=60, "30 to 60 mins", Call_Centre[[#This Row],[Duration]]&lt;=120, "1 to 2 hours", TRUE, "More than 2 hours")</f>
        <v>10 to 30 mins</v>
      </c>
      <c r="L421">
        <f>ROUND(Call_Centre[[#This Row],[Satisfaction Rating]],0)</f>
        <v>4</v>
      </c>
    </row>
    <row r="422" spans="2:12">
      <c r="B422" t="s">
        <v>444</v>
      </c>
      <c r="C422" t="s">
        <v>23</v>
      </c>
      <c r="D422">
        <v>66</v>
      </c>
      <c r="E422" s="17" t="s">
        <v>9</v>
      </c>
      <c r="F422" s="18">
        <v>45041</v>
      </c>
      <c r="G422">
        <v>102</v>
      </c>
      <c r="H422">
        <v>3.8</v>
      </c>
      <c r="I422">
        <f>IF(MONTH(Call_Centre[[#This Row],[Date of Call]])&lt;=6, YEAR(Call_Centre[[#This Row],[Date of Call]]), YEAR(Call_Centre[[#This Row],[Date of Call]])+1)</f>
        <v>2023</v>
      </c>
      <c r="J422" t="str">
        <f>TEXT(Call_Centre[[#This Row],[Date of Call]],"DDDD")</f>
        <v>Tuesday</v>
      </c>
      <c r="K422" t="str" cm="1">
        <f t="array" ref="K422">_xlfn.IFS(Call_Centre[[#This Row],[Duration]]&lt;=10,"Under 10 mins", Call_Centre[[#This Row],[Duration]]&lt;=30, "10 to 30 mins", Call_Centre[[#This Row],[Duration]]&lt;=60, "30 to 60 mins", Call_Centre[[#This Row],[Duration]]&lt;=120, "1 to 2 hours", TRUE, "More than 2 hours")</f>
        <v>1 to 2 hours</v>
      </c>
      <c r="L422">
        <f>ROUND(Call_Centre[[#This Row],[Satisfaction Rating]],0)</f>
        <v>4</v>
      </c>
    </row>
    <row r="423" spans="2:12">
      <c r="B423" t="s">
        <v>445</v>
      </c>
      <c r="C423" t="s">
        <v>15</v>
      </c>
      <c r="D423">
        <v>126</v>
      </c>
      <c r="E423" s="17" t="s">
        <v>11</v>
      </c>
      <c r="F423" s="18">
        <v>45042</v>
      </c>
      <c r="G423">
        <v>175</v>
      </c>
      <c r="H423">
        <v>4.8</v>
      </c>
      <c r="I423">
        <f>IF(MONTH(Call_Centre[[#This Row],[Date of Call]])&lt;=6, YEAR(Call_Centre[[#This Row],[Date of Call]]), YEAR(Call_Centre[[#This Row],[Date of Call]])+1)</f>
        <v>2023</v>
      </c>
      <c r="J423" t="str">
        <f>TEXT(Call_Centre[[#This Row],[Date of Call]],"DDDD")</f>
        <v>Wednesday</v>
      </c>
      <c r="K423" t="str" cm="1">
        <f t="array" ref="K423">_xlfn.IFS(Call_Centre[[#This Row],[Duration]]&lt;=10,"Under 10 mins", Call_Centre[[#This Row],[Duration]]&lt;=30, "10 to 30 mins", Call_Centre[[#This Row],[Duration]]&lt;=60, "30 to 60 mins", Call_Centre[[#This Row],[Duration]]&lt;=120, "1 to 2 hours", TRUE, "More than 2 hours")</f>
        <v>More than 2 hours</v>
      </c>
      <c r="L423">
        <f>ROUND(Call_Centre[[#This Row],[Satisfaction Rating]],0)</f>
        <v>5</v>
      </c>
    </row>
    <row r="424" spans="2:12">
      <c r="B424" t="s">
        <v>446</v>
      </c>
      <c r="C424" t="s">
        <v>16</v>
      </c>
      <c r="D424">
        <v>26</v>
      </c>
      <c r="E424" s="17" t="s">
        <v>10</v>
      </c>
      <c r="F424" s="18">
        <v>45042</v>
      </c>
      <c r="G424">
        <v>87</v>
      </c>
      <c r="H424">
        <v>4.7</v>
      </c>
      <c r="I424">
        <f>IF(MONTH(Call_Centre[[#This Row],[Date of Call]])&lt;=6, YEAR(Call_Centre[[#This Row],[Date of Call]]), YEAR(Call_Centre[[#This Row],[Date of Call]])+1)</f>
        <v>2023</v>
      </c>
      <c r="J424" t="str">
        <f>TEXT(Call_Centre[[#This Row],[Date of Call]],"DDDD")</f>
        <v>Wednesday</v>
      </c>
      <c r="K424" t="str" cm="1">
        <f t="array" ref="K424">_xlfn.IFS(Call_Centre[[#This Row],[Duration]]&lt;=10,"Under 10 mins", Call_Centre[[#This Row],[Duration]]&lt;=30, "10 to 30 mins", Call_Centre[[#This Row],[Duration]]&lt;=60, "30 to 60 mins", Call_Centre[[#This Row],[Duration]]&lt;=120, "1 to 2 hours", TRUE, "More than 2 hours")</f>
        <v>10 to 30 mins</v>
      </c>
      <c r="L424">
        <f>ROUND(Call_Centre[[#This Row],[Satisfaction Rating]],0)</f>
        <v>5</v>
      </c>
    </row>
    <row r="425" spans="2:12">
      <c r="B425" t="s">
        <v>447</v>
      </c>
      <c r="C425" t="s">
        <v>24</v>
      </c>
      <c r="D425">
        <v>105</v>
      </c>
      <c r="E425" s="17" t="s">
        <v>11</v>
      </c>
      <c r="F425" s="18">
        <v>45042</v>
      </c>
      <c r="G425">
        <v>66</v>
      </c>
      <c r="H425">
        <v>4.2</v>
      </c>
      <c r="I425">
        <f>IF(MONTH(Call_Centre[[#This Row],[Date of Call]])&lt;=6, YEAR(Call_Centre[[#This Row],[Date of Call]]), YEAR(Call_Centre[[#This Row],[Date of Call]])+1)</f>
        <v>2023</v>
      </c>
      <c r="J425" t="str">
        <f>TEXT(Call_Centre[[#This Row],[Date of Call]],"DDDD")</f>
        <v>Wednesday</v>
      </c>
      <c r="K425" t="str" cm="1">
        <f t="array" ref="K425">_xlfn.IFS(Call_Centre[[#This Row],[Duration]]&lt;=10,"Under 10 mins", Call_Centre[[#This Row],[Duration]]&lt;=30, "10 to 30 mins", Call_Centre[[#This Row],[Duration]]&lt;=60, "30 to 60 mins", Call_Centre[[#This Row],[Duration]]&lt;=120, "1 to 2 hours", TRUE, "More than 2 hours")</f>
        <v>1 to 2 hours</v>
      </c>
      <c r="L425">
        <f>ROUND(Call_Centre[[#This Row],[Satisfaction Rating]],0)</f>
        <v>4</v>
      </c>
    </row>
    <row r="426" spans="2:12">
      <c r="B426" t="s">
        <v>448</v>
      </c>
      <c r="C426" t="s">
        <v>24</v>
      </c>
      <c r="D426">
        <v>31</v>
      </c>
      <c r="E426" s="17" t="s">
        <v>11</v>
      </c>
      <c r="F426" s="18">
        <v>45042</v>
      </c>
      <c r="G426">
        <v>25</v>
      </c>
      <c r="H426">
        <v>3.2</v>
      </c>
      <c r="I426">
        <f>IF(MONTH(Call_Centre[[#This Row],[Date of Call]])&lt;=6, YEAR(Call_Centre[[#This Row],[Date of Call]]), YEAR(Call_Centre[[#This Row],[Date of Call]])+1)</f>
        <v>2023</v>
      </c>
      <c r="J426" t="str">
        <f>TEXT(Call_Centre[[#This Row],[Date of Call]],"DDDD")</f>
        <v>Wednesday</v>
      </c>
      <c r="K426" t="str" cm="1">
        <f t="array" ref="K426">_xlfn.IFS(Call_Centre[[#This Row],[Duration]]&lt;=10,"Under 10 mins", Call_Centre[[#This Row],[Duration]]&lt;=30, "10 to 30 mins", Call_Centre[[#This Row],[Duration]]&lt;=60, "30 to 60 mins", Call_Centre[[#This Row],[Duration]]&lt;=120, "1 to 2 hours", TRUE, "More than 2 hours")</f>
        <v>30 to 60 mins</v>
      </c>
      <c r="L426">
        <f>ROUND(Call_Centre[[#This Row],[Satisfaction Rating]],0)</f>
        <v>3</v>
      </c>
    </row>
    <row r="427" spans="2:12">
      <c r="B427" t="s">
        <v>449</v>
      </c>
      <c r="C427" t="s">
        <v>23</v>
      </c>
      <c r="D427">
        <v>109</v>
      </c>
      <c r="E427" s="17" t="s">
        <v>9</v>
      </c>
      <c r="F427" s="18">
        <v>45042</v>
      </c>
      <c r="G427">
        <v>126</v>
      </c>
      <c r="H427">
        <v>3.4</v>
      </c>
      <c r="I427">
        <f>IF(MONTH(Call_Centre[[#This Row],[Date of Call]])&lt;=6, YEAR(Call_Centre[[#This Row],[Date of Call]]), YEAR(Call_Centre[[#This Row],[Date of Call]])+1)</f>
        <v>2023</v>
      </c>
      <c r="J427" t="str">
        <f>TEXT(Call_Centre[[#This Row],[Date of Call]],"DDDD")</f>
        <v>Wednesday</v>
      </c>
      <c r="K427" t="str" cm="1">
        <f t="array" ref="K427">_xlfn.IFS(Call_Centre[[#This Row],[Duration]]&lt;=10,"Under 10 mins", Call_Centre[[#This Row],[Duration]]&lt;=30, "10 to 30 mins", Call_Centre[[#This Row],[Duration]]&lt;=60, "30 to 60 mins", Call_Centre[[#This Row],[Duration]]&lt;=120, "1 to 2 hours", TRUE, "More than 2 hours")</f>
        <v>1 to 2 hours</v>
      </c>
      <c r="L427">
        <f>ROUND(Call_Centre[[#This Row],[Satisfaction Rating]],0)</f>
        <v>3</v>
      </c>
    </row>
    <row r="428" spans="2:12">
      <c r="B428" t="s">
        <v>450</v>
      </c>
      <c r="C428" t="s">
        <v>20</v>
      </c>
      <c r="D428">
        <v>113</v>
      </c>
      <c r="E428" s="17" t="s">
        <v>13</v>
      </c>
      <c r="F428" s="18">
        <v>45043</v>
      </c>
      <c r="G428">
        <v>42</v>
      </c>
      <c r="H428">
        <v>4.5999999999999996</v>
      </c>
      <c r="I428">
        <f>IF(MONTH(Call_Centre[[#This Row],[Date of Call]])&lt;=6, YEAR(Call_Centre[[#This Row],[Date of Call]]), YEAR(Call_Centre[[#This Row],[Date of Call]])+1)</f>
        <v>2023</v>
      </c>
      <c r="J428" t="str">
        <f>TEXT(Call_Centre[[#This Row],[Date of Call]],"DDDD")</f>
        <v>Thursday</v>
      </c>
      <c r="K428" t="str" cm="1">
        <f t="array" ref="K428">_xlfn.IFS(Call_Centre[[#This Row],[Duration]]&lt;=10,"Under 10 mins", Call_Centre[[#This Row],[Duration]]&lt;=30, "10 to 30 mins", Call_Centre[[#This Row],[Duration]]&lt;=60, "30 to 60 mins", Call_Centre[[#This Row],[Duration]]&lt;=120, "1 to 2 hours", TRUE, "More than 2 hours")</f>
        <v>1 to 2 hours</v>
      </c>
      <c r="L428">
        <f>ROUND(Call_Centre[[#This Row],[Satisfaction Rating]],0)</f>
        <v>5</v>
      </c>
    </row>
    <row r="429" spans="2:12">
      <c r="B429" t="s">
        <v>451</v>
      </c>
      <c r="C429" t="s">
        <v>15</v>
      </c>
      <c r="D429">
        <v>101</v>
      </c>
      <c r="E429" s="17" t="s">
        <v>10</v>
      </c>
      <c r="F429" s="18">
        <v>45043</v>
      </c>
      <c r="G429">
        <v>225</v>
      </c>
      <c r="H429">
        <v>1.9</v>
      </c>
      <c r="I429">
        <f>IF(MONTH(Call_Centre[[#This Row],[Date of Call]])&lt;=6, YEAR(Call_Centre[[#This Row],[Date of Call]]), YEAR(Call_Centre[[#This Row],[Date of Call]])+1)</f>
        <v>2023</v>
      </c>
      <c r="J429" t="str">
        <f>TEXT(Call_Centre[[#This Row],[Date of Call]],"DDDD")</f>
        <v>Thursday</v>
      </c>
      <c r="K429" t="str" cm="1">
        <f t="array" ref="K429">_xlfn.IFS(Call_Centre[[#This Row],[Duration]]&lt;=10,"Under 10 mins", Call_Centre[[#This Row],[Duration]]&lt;=30, "10 to 30 mins", Call_Centre[[#This Row],[Duration]]&lt;=60, "30 to 60 mins", Call_Centre[[#This Row],[Duration]]&lt;=120, "1 to 2 hours", TRUE, "More than 2 hours")</f>
        <v>1 to 2 hours</v>
      </c>
      <c r="L429">
        <f>ROUND(Call_Centre[[#This Row],[Satisfaction Rating]],0)</f>
        <v>2</v>
      </c>
    </row>
    <row r="430" spans="2:12">
      <c r="B430" t="s">
        <v>452</v>
      </c>
      <c r="C430" t="s">
        <v>21</v>
      </c>
      <c r="D430">
        <v>156</v>
      </c>
      <c r="E430" s="17" t="s">
        <v>10</v>
      </c>
      <c r="F430" s="18">
        <v>45043</v>
      </c>
      <c r="G430">
        <v>42</v>
      </c>
      <c r="H430">
        <v>3.3</v>
      </c>
      <c r="I430">
        <f>IF(MONTH(Call_Centre[[#This Row],[Date of Call]])&lt;=6, YEAR(Call_Centre[[#This Row],[Date of Call]]), YEAR(Call_Centre[[#This Row],[Date of Call]])+1)</f>
        <v>2023</v>
      </c>
      <c r="J430" t="str">
        <f>TEXT(Call_Centre[[#This Row],[Date of Call]],"DDDD")</f>
        <v>Thursday</v>
      </c>
      <c r="K430" t="str" cm="1">
        <f t="array" ref="K430">_xlfn.IFS(Call_Centre[[#This Row],[Duration]]&lt;=10,"Under 10 mins", Call_Centre[[#This Row],[Duration]]&lt;=30, "10 to 30 mins", Call_Centre[[#This Row],[Duration]]&lt;=60, "30 to 60 mins", Call_Centre[[#This Row],[Duration]]&lt;=120, "1 to 2 hours", TRUE, "More than 2 hours")</f>
        <v>More than 2 hours</v>
      </c>
      <c r="L430">
        <f>ROUND(Call_Centre[[#This Row],[Satisfaction Rating]],0)</f>
        <v>3</v>
      </c>
    </row>
    <row r="431" spans="2:12">
      <c r="B431" t="s">
        <v>453</v>
      </c>
      <c r="C431" t="s">
        <v>23</v>
      </c>
      <c r="D431">
        <v>145</v>
      </c>
      <c r="E431" s="17" t="s">
        <v>13</v>
      </c>
      <c r="F431" s="18">
        <v>45044</v>
      </c>
      <c r="G431">
        <v>110</v>
      </c>
      <c r="H431">
        <v>3.1</v>
      </c>
      <c r="I431">
        <f>IF(MONTH(Call_Centre[[#This Row],[Date of Call]])&lt;=6, YEAR(Call_Centre[[#This Row],[Date of Call]]), YEAR(Call_Centre[[#This Row],[Date of Call]])+1)</f>
        <v>2023</v>
      </c>
      <c r="J431" t="str">
        <f>TEXT(Call_Centre[[#This Row],[Date of Call]],"DDDD")</f>
        <v>Friday</v>
      </c>
      <c r="K431" t="str" cm="1">
        <f t="array" ref="K431">_xlfn.IFS(Call_Centre[[#This Row],[Duration]]&lt;=10,"Under 10 mins", Call_Centre[[#This Row],[Duration]]&lt;=30, "10 to 30 mins", Call_Centre[[#This Row],[Duration]]&lt;=60, "30 to 60 mins", Call_Centre[[#This Row],[Duration]]&lt;=120, "1 to 2 hours", TRUE, "More than 2 hours")</f>
        <v>More than 2 hours</v>
      </c>
      <c r="L431">
        <f>ROUND(Call_Centre[[#This Row],[Satisfaction Rating]],0)</f>
        <v>3</v>
      </c>
    </row>
    <row r="432" spans="2:12">
      <c r="B432" t="s">
        <v>454</v>
      </c>
      <c r="C432" t="s">
        <v>7</v>
      </c>
      <c r="D432">
        <v>36</v>
      </c>
      <c r="E432" s="17" t="s">
        <v>9</v>
      </c>
      <c r="F432" s="18">
        <v>45044</v>
      </c>
      <c r="G432">
        <v>225</v>
      </c>
      <c r="H432">
        <v>4.8</v>
      </c>
      <c r="I432">
        <f>IF(MONTH(Call_Centre[[#This Row],[Date of Call]])&lt;=6, YEAR(Call_Centre[[#This Row],[Date of Call]]), YEAR(Call_Centre[[#This Row],[Date of Call]])+1)</f>
        <v>2023</v>
      </c>
      <c r="J432" t="str">
        <f>TEXT(Call_Centre[[#This Row],[Date of Call]],"DDDD")</f>
        <v>Friday</v>
      </c>
      <c r="K432" t="str" cm="1">
        <f t="array" ref="K432">_xlfn.IFS(Call_Centre[[#This Row],[Duration]]&lt;=10,"Under 10 mins", Call_Centre[[#This Row],[Duration]]&lt;=30, "10 to 30 mins", Call_Centre[[#This Row],[Duration]]&lt;=60, "30 to 60 mins", Call_Centre[[#This Row],[Duration]]&lt;=120, "1 to 2 hours", TRUE, "More than 2 hours")</f>
        <v>30 to 60 mins</v>
      </c>
      <c r="L432">
        <f>ROUND(Call_Centre[[#This Row],[Satisfaction Rating]],0)</f>
        <v>5</v>
      </c>
    </row>
    <row r="433" spans="2:12">
      <c r="B433" t="s">
        <v>455</v>
      </c>
      <c r="C433" t="s">
        <v>24</v>
      </c>
      <c r="D433">
        <v>135</v>
      </c>
      <c r="E433" s="17" t="s">
        <v>6</v>
      </c>
      <c r="F433" s="18">
        <v>45045</v>
      </c>
      <c r="G433">
        <v>125</v>
      </c>
      <c r="H433">
        <v>3.3</v>
      </c>
      <c r="I433">
        <f>IF(MONTH(Call_Centre[[#This Row],[Date of Call]])&lt;=6, YEAR(Call_Centre[[#This Row],[Date of Call]]), YEAR(Call_Centre[[#This Row],[Date of Call]])+1)</f>
        <v>2023</v>
      </c>
      <c r="J433" t="str">
        <f>TEXT(Call_Centre[[#This Row],[Date of Call]],"DDDD")</f>
        <v>Saturday</v>
      </c>
      <c r="K433" t="str" cm="1">
        <f t="array" ref="K433">_xlfn.IFS(Call_Centre[[#This Row],[Duration]]&lt;=10,"Under 10 mins", Call_Centre[[#This Row],[Duration]]&lt;=30, "10 to 30 mins", Call_Centre[[#This Row],[Duration]]&lt;=60, "30 to 60 mins", Call_Centre[[#This Row],[Duration]]&lt;=120, "1 to 2 hours", TRUE, "More than 2 hours")</f>
        <v>More than 2 hours</v>
      </c>
      <c r="L433">
        <f>ROUND(Call_Centre[[#This Row],[Satisfaction Rating]],0)</f>
        <v>3</v>
      </c>
    </row>
    <row r="434" spans="2:12">
      <c r="B434" t="s">
        <v>456</v>
      </c>
      <c r="C434" t="s">
        <v>15</v>
      </c>
      <c r="D434">
        <v>81</v>
      </c>
      <c r="E434" s="17" t="s">
        <v>9</v>
      </c>
      <c r="F434" s="18">
        <v>45045</v>
      </c>
      <c r="G434">
        <v>78</v>
      </c>
      <c r="H434">
        <v>2.9</v>
      </c>
      <c r="I434">
        <f>IF(MONTH(Call_Centre[[#This Row],[Date of Call]])&lt;=6, YEAR(Call_Centre[[#This Row],[Date of Call]]), YEAR(Call_Centre[[#This Row],[Date of Call]])+1)</f>
        <v>2023</v>
      </c>
      <c r="J434" t="str">
        <f>TEXT(Call_Centre[[#This Row],[Date of Call]],"DDDD")</f>
        <v>Saturday</v>
      </c>
      <c r="K434" t="str" cm="1">
        <f t="array" ref="K434">_xlfn.IFS(Call_Centre[[#This Row],[Duration]]&lt;=10,"Under 10 mins", Call_Centre[[#This Row],[Duration]]&lt;=30, "10 to 30 mins", Call_Centre[[#This Row],[Duration]]&lt;=60, "30 to 60 mins", Call_Centre[[#This Row],[Duration]]&lt;=120, "1 to 2 hours", TRUE, "More than 2 hours")</f>
        <v>1 to 2 hours</v>
      </c>
      <c r="L434">
        <f>ROUND(Call_Centre[[#This Row],[Satisfaction Rating]],0)</f>
        <v>3</v>
      </c>
    </row>
    <row r="435" spans="2:12">
      <c r="B435" t="s">
        <v>457</v>
      </c>
      <c r="C435" t="s">
        <v>15</v>
      </c>
      <c r="D435">
        <v>81</v>
      </c>
      <c r="E435" s="17" t="s">
        <v>13</v>
      </c>
      <c r="F435" s="18">
        <v>45045</v>
      </c>
      <c r="G435">
        <v>40</v>
      </c>
      <c r="H435">
        <v>2.4</v>
      </c>
      <c r="I435">
        <f>IF(MONTH(Call_Centre[[#This Row],[Date of Call]])&lt;=6, YEAR(Call_Centre[[#This Row],[Date of Call]]), YEAR(Call_Centre[[#This Row],[Date of Call]])+1)</f>
        <v>2023</v>
      </c>
      <c r="J435" t="str">
        <f>TEXT(Call_Centre[[#This Row],[Date of Call]],"DDDD")</f>
        <v>Saturday</v>
      </c>
      <c r="K435" t="str" cm="1">
        <f t="array" ref="K435">_xlfn.IFS(Call_Centre[[#This Row],[Duration]]&lt;=10,"Under 10 mins", Call_Centre[[#This Row],[Duration]]&lt;=30, "10 to 30 mins", Call_Centre[[#This Row],[Duration]]&lt;=60, "30 to 60 mins", Call_Centre[[#This Row],[Duration]]&lt;=120, "1 to 2 hours", TRUE, "More than 2 hours")</f>
        <v>1 to 2 hours</v>
      </c>
      <c r="L435">
        <f>ROUND(Call_Centre[[#This Row],[Satisfaction Rating]],0)</f>
        <v>2</v>
      </c>
    </row>
    <row r="436" spans="2:12">
      <c r="B436" t="s">
        <v>458</v>
      </c>
      <c r="C436" t="s">
        <v>22</v>
      </c>
      <c r="D436">
        <v>93</v>
      </c>
      <c r="E436" s="17" t="s">
        <v>11</v>
      </c>
      <c r="F436" s="18">
        <v>45045</v>
      </c>
      <c r="G436">
        <v>150</v>
      </c>
      <c r="H436">
        <v>4.5999999999999996</v>
      </c>
      <c r="I436">
        <f>IF(MONTH(Call_Centre[[#This Row],[Date of Call]])&lt;=6, YEAR(Call_Centre[[#This Row],[Date of Call]]), YEAR(Call_Centre[[#This Row],[Date of Call]])+1)</f>
        <v>2023</v>
      </c>
      <c r="J436" t="str">
        <f>TEXT(Call_Centre[[#This Row],[Date of Call]],"DDDD")</f>
        <v>Saturday</v>
      </c>
      <c r="K436" t="str" cm="1">
        <f t="array" ref="K436">_xlfn.IFS(Call_Centre[[#This Row],[Duration]]&lt;=10,"Under 10 mins", Call_Centre[[#This Row],[Duration]]&lt;=30, "10 to 30 mins", Call_Centre[[#This Row],[Duration]]&lt;=60, "30 to 60 mins", Call_Centre[[#This Row],[Duration]]&lt;=120, "1 to 2 hours", TRUE, "More than 2 hours")</f>
        <v>1 to 2 hours</v>
      </c>
      <c r="L436">
        <f>ROUND(Call_Centre[[#This Row],[Satisfaction Rating]],0)</f>
        <v>5</v>
      </c>
    </row>
    <row r="437" spans="2:12">
      <c r="B437" t="s">
        <v>459</v>
      </c>
      <c r="C437" t="s">
        <v>23</v>
      </c>
      <c r="D437">
        <v>14</v>
      </c>
      <c r="E437" s="17" t="s">
        <v>9</v>
      </c>
      <c r="F437" s="18">
        <v>45045</v>
      </c>
      <c r="G437">
        <v>96</v>
      </c>
      <c r="H437">
        <v>4.8</v>
      </c>
      <c r="I437">
        <f>IF(MONTH(Call_Centre[[#This Row],[Date of Call]])&lt;=6, YEAR(Call_Centre[[#This Row],[Date of Call]]), YEAR(Call_Centre[[#This Row],[Date of Call]])+1)</f>
        <v>2023</v>
      </c>
      <c r="J437" t="str">
        <f>TEXT(Call_Centre[[#This Row],[Date of Call]],"DDDD")</f>
        <v>Saturday</v>
      </c>
      <c r="K437" t="str" cm="1">
        <f t="array" ref="K437">_xlfn.IFS(Call_Centre[[#This Row],[Duration]]&lt;=10,"Under 10 mins", Call_Centre[[#This Row],[Duration]]&lt;=30, "10 to 30 mins", Call_Centre[[#This Row],[Duration]]&lt;=60, "30 to 60 mins", Call_Centre[[#This Row],[Duration]]&lt;=120, "1 to 2 hours", TRUE, "More than 2 hours")</f>
        <v>10 to 30 mins</v>
      </c>
      <c r="L437">
        <f>ROUND(Call_Centre[[#This Row],[Satisfaction Rating]],0)</f>
        <v>5</v>
      </c>
    </row>
    <row r="438" spans="2:12">
      <c r="B438" t="s">
        <v>460</v>
      </c>
      <c r="C438" t="s">
        <v>24</v>
      </c>
      <c r="D438">
        <v>95</v>
      </c>
      <c r="E438" s="17" t="s">
        <v>13</v>
      </c>
      <c r="F438" s="18">
        <v>45046</v>
      </c>
      <c r="G438">
        <v>75</v>
      </c>
      <c r="H438">
        <v>4.8</v>
      </c>
      <c r="I438">
        <f>IF(MONTH(Call_Centre[[#This Row],[Date of Call]])&lt;=6, YEAR(Call_Centre[[#This Row],[Date of Call]]), YEAR(Call_Centre[[#This Row],[Date of Call]])+1)</f>
        <v>2023</v>
      </c>
      <c r="J438" t="str">
        <f>TEXT(Call_Centre[[#This Row],[Date of Call]],"DDDD")</f>
        <v>Sunday</v>
      </c>
      <c r="K438" t="str" cm="1">
        <f t="array" ref="K438">_xlfn.IFS(Call_Centre[[#This Row],[Duration]]&lt;=10,"Under 10 mins", Call_Centre[[#This Row],[Duration]]&lt;=30, "10 to 30 mins", Call_Centre[[#This Row],[Duration]]&lt;=60, "30 to 60 mins", Call_Centre[[#This Row],[Duration]]&lt;=120, "1 to 2 hours", TRUE, "More than 2 hours")</f>
        <v>1 to 2 hours</v>
      </c>
      <c r="L438">
        <f>ROUND(Call_Centre[[#This Row],[Satisfaction Rating]],0)</f>
        <v>5</v>
      </c>
    </row>
    <row r="439" spans="2:12">
      <c r="B439" t="s">
        <v>461</v>
      </c>
      <c r="C439" t="s">
        <v>22</v>
      </c>
      <c r="D439">
        <v>81</v>
      </c>
      <c r="E439" s="17" t="s">
        <v>13</v>
      </c>
      <c r="F439" s="18">
        <v>45046</v>
      </c>
      <c r="G439">
        <v>60</v>
      </c>
      <c r="H439">
        <v>3.6</v>
      </c>
      <c r="I439">
        <f>IF(MONTH(Call_Centre[[#This Row],[Date of Call]])&lt;=6, YEAR(Call_Centre[[#This Row],[Date of Call]]), YEAR(Call_Centre[[#This Row],[Date of Call]])+1)</f>
        <v>2023</v>
      </c>
      <c r="J439" t="str">
        <f>TEXT(Call_Centre[[#This Row],[Date of Call]],"DDDD")</f>
        <v>Sunday</v>
      </c>
      <c r="K439" t="str" cm="1">
        <f t="array" ref="K439">_xlfn.IFS(Call_Centre[[#This Row],[Duration]]&lt;=10,"Under 10 mins", Call_Centre[[#This Row],[Duration]]&lt;=30, "10 to 30 mins", Call_Centre[[#This Row],[Duration]]&lt;=60, "30 to 60 mins", Call_Centre[[#This Row],[Duration]]&lt;=120, "1 to 2 hours", TRUE, "More than 2 hours")</f>
        <v>1 to 2 hours</v>
      </c>
      <c r="L439">
        <f>ROUND(Call_Centre[[#This Row],[Satisfaction Rating]],0)</f>
        <v>4</v>
      </c>
    </row>
    <row r="440" spans="2:12">
      <c r="B440" t="s">
        <v>462</v>
      </c>
      <c r="C440" t="s">
        <v>5</v>
      </c>
      <c r="D440">
        <v>60</v>
      </c>
      <c r="E440" s="17" t="s">
        <v>9</v>
      </c>
      <c r="F440" s="18">
        <v>45047</v>
      </c>
      <c r="G440">
        <v>41</v>
      </c>
      <c r="H440">
        <v>4.8</v>
      </c>
      <c r="I440">
        <f>IF(MONTH(Call_Centre[[#This Row],[Date of Call]])&lt;=6, YEAR(Call_Centre[[#This Row],[Date of Call]]), YEAR(Call_Centre[[#This Row],[Date of Call]])+1)</f>
        <v>2023</v>
      </c>
      <c r="J440" t="str">
        <f>TEXT(Call_Centre[[#This Row],[Date of Call]],"DDDD")</f>
        <v>Monday</v>
      </c>
      <c r="K440" t="str" cm="1">
        <f t="array" ref="K440">_xlfn.IFS(Call_Centre[[#This Row],[Duration]]&lt;=10,"Under 10 mins", Call_Centre[[#This Row],[Duration]]&lt;=30, "10 to 30 mins", Call_Centre[[#This Row],[Duration]]&lt;=60, "30 to 60 mins", Call_Centre[[#This Row],[Duration]]&lt;=120, "1 to 2 hours", TRUE, "More than 2 hours")</f>
        <v>30 to 60 mins</v>
      </c>
      <c r="L440">
        <f>ROUND(Call_Centre[[#This Row],[Satisfaction Rating]],0)</f>
        <v>5</v>
      </c>
    </row>
    <row r="441" spans="2:12">
      <c r="B441" t="s">
        <v>463</v>
      </c>
      <c r="C441" t="s">
        <v>14</v>
      </c>
      <c r="D441">
        <v>137</v>
      </c>
      <c r="E441" s="17" t="s">
        <v>11</v>
      </c>
      <c r="F441" s="18">
        <v>45047</v>
      </c>
      <c r="G441">
        <v>20</v>
      </c>
      <c r="H441">
        <v>4.2</v>
      </c>
      <c r="I441">
        <f>IF(MONTH(Call_Centre[[#This Row],[Date of Call]])&lt;=6, YEAR(Call_Centre[[#This Row],[Date of Call]]), YEAR(Call_Centre[[#This Row],[Date of Call]])+1)</f>
        <v>2023</v>
      </c>
      <c r="J441" t="str">
        <f>TEXT(Call_Centre[[#This Row],[Date of Call]],"DDDD")</f>
        <v>Monday</v>
      </c>
      <c r="K441" t="str" cm="1">
        <f t="array" ref="K441">_xlfn.IFS(Call_Centre[[#This Row],[Duration]]&lt;=10,"Under 10 mins", Call_Centre[[#This Row],[Duration]]&lt;=30, "10 to 30 mins", Call_Centre[[#This Row],[Duration]]&lt;=60, "30 to 60 mins", Call_Centre[[#This Row],[Duration]]&lt;=120, "1 to 2 hours", TRUE, "More than 2 hours")</f>
        <v>More than 2 hours</v>
      </c>
      <c r="L441">
        <f>ROUND(Call_Centre[[#This Row],[Satisfaction Rating]],0)</f>
        <v>4</v>
      </c>
    </row>
    <row r="442" spans="2:12">
      <c r="B442" t="s">
        <v>464</v>
      </c>
      <c r="C442" t="s">
        <v>12</v>
      </c>
      <c r="D442">
        <v>112</v>
      </c>
      <c r="E442" s="17" t="s">
        <v>6</v>
      </c>
      <c r="F442" s="18">
        <v>45047</v>
      </c>
      <c r="G442">
        <v>84</v>
      </c>
      <c r="H442">
        <v>2.6</v>
      </c>
      <c r="I442">
        <f>IF(MONTH(Call_Centre[[#This Row],[Date of Call]])&lt;=6, YEAR(Call_Centre[[#This Row],[Date of Call]]), YEAR(Call_Centre[[#This Row],[Date of Call]])+1)</f>
        <v>2023</v>
      </c>
      <c r="J442" t="str">
        <f>TEXT(Call_Centre[[#This Row],[Date of Call]],"DDDD")</f>
        <v>Monday</v>
      </c>
      <c r="K442" t="str" cm="1">
        <f t="array" ref="K442">_xlfn.IFS(Call_Centre[[#This Row],[Duration]]&lt;=10,"Under 10 mins", Call_Centre[[#This Row],[Duration]]&lt;=30, "10 to 30 mins", Call_Centre[[#This Row],[Duration]]&lt;=60, "30 to 60 mins", Call_Centre[[#This Row],[Duration]]&lt;=120, "1 to 2 hours", TRUE, "More than 2 hours")</f>
        <v>1 to 2 hours</v>
      </c>
      <c r="L442">
        <f>ROUND(Call_Centre[[#This Row],[Satisfaction Rating]],0)</f>
        <v>3</v>
      </c>
    </row>
    <row r="443" spans="2:12">
      <c r="B443" t="s">
        <v>465</v>
      </c>
      <c r="C443" t="s">
        <v>24</v>
      </c>
      <c r="D443">
        <v>76</v>
      </c>
      <c r="E443" s="17" t="s">
        <v>10</v>
      </c>
      <c r="F443" s="18">
        <v>45047</v>
      </c>
      <c r="G443">
        <v>140</v>
      </c>
      <c r="H443">
        <v>3.7</v>
      </c>
      <c r="I443">
        <f>IF(MONTH(Call_Centre[[#This Row],[Date of Call]])&lt;=6, YEAR(Call_Centre[[#This Row],[Date of Call]]), YEAR(Call_Centre[[#This Row],[Date of Call]])+1)</f>
        <v>2023</v>
      </c>
      <c r="J443" t="str">
        <f>TEXT(Call_Centre[[#This Row],[Date of Call]],"DDDD")</f>
        <v>Monday</v>
      </c>
      <c r="K443" t="str" cm="1">
        <f t="array" ref="K443">_xlfn.IFS(Call_Centre[[#This Row],[Duration]]&lt;=10,"Under 10 mins", Call_Centre[[#This Row],[Duration]]&lt;=30, "10 to 30 mins", Call_Centre[[#This Row],[Duration]]&lt;=60, "30 to 60 mins", Call_Centre[[#This Row],[Duration]]&lt;=120, "1 to 2 hours", TRUE, "More than 2 hours")</f>
        <v>1 to 2 hours</v>
      </c>
      <c r="L443">
        <f>ROUND(Call_Centre[[#This Row],[Satisfaction Rating]],0)</f>
        <v>4</v>
      </c>
    </row>
    <row r="444" spans="2:12">
      <c r="B444" t="s">
        <v>466</v>
      </c>
      <c r="C444" t="s">
        <v>19</v>
      </c>
      <c r="D444">
        <v>73</v>
      </c>
      <c r="E444" s="17" t="s">
        <v>9</v>
      </c>
      <c r="F444" s="18">
        <v>45047</v>
      </c>
      <c r="G444">
        <v>66</v>
      </c>
      <c r="H444">
        <v>4.8</v>
      </c>
      <c r="I444">
        <f>IF(MONTH(Call_Centre[[#This Row],[Date of Call]])&lt;=6, YEAR(Call_Centre[[#This Row],[Date of Call]]), YEAR(Call_Centre[[#This Row],[Date of Call]])+1)</f>
        <v>2023</v>
      </c>
      <c r="J444" t="str">
        <f>TEXT(Call_Centre[[#This Row],[Date of Call]],"DDDD")</f>
        <v>Monday</v>
      </c>
      <c r="K444" t="str" cm="1">
        <f t="array" ref="K444">_xlfn.IFS(Call_Centre[[#This Row],[Duration]]&lt;=10,"Under 10 mins", Call_Centre[[#This Row],[Duration]]&lt;=30, "10 to 30 mins", Call_Centre[[#This Row],[Duration]]&lt;=60, "30 to 60 mins", Call_Centre[[#This Row],[Duration]]&lt;=120, "1 to 2 hours", TRUE, "More than 2 hours")</f>
        <v>1 to 2 hours</v>
      </c>
      <c r="L444">
        <f>ROUND(Call_Centre[[#This Row],[Satisfaction Rating]],0)</f>
        <v>5</v>
      </c>
    </row>
    <row r="445" spans="2:12">
      <c r="B445" t="s">
        <v>467</v>
      </c>
      <c r="C445" t="s">
        <v>18</v>
      </c>
      <c r="D445">
        <v>119</v>
      </c>
      <c r="E445" s="17" t="s">
        <v>11</v>
      </c>
      <c r="F445" s="18">
        <v>45047</v>
      </c>
      <c r="G445">
        <v>105</v>
      </c>
      <c r="H445">
        <v>4.7</v>
      </c>
      <c r="I445">
        <f>IF(MONTH(Call_Centre[[#This Row],[Date of Call]])&lt;=6, YEAR(Call_Centre[[#This Row],[Date of Call]]), YEAR(Call_Centre[[#This Row],[Date of Call]])+1)</f>
        <v>2023</v>
      </c>
      <c r="J445" t="str">
        <f>TEXT(Call_Centre[[#This Row],[Date of Call]],"DDDD")</f>
        <v>Monday</v>
      </c>
      <c r="K445" t="str" cm="1">
        <f t="array" ref="K445">_xlfn.IFS(Call_Centre[[#This Row],[Duration]]&lt;=10,"Under 10 mins", Call_Centre[[#This Row],[Duration]]&lt;=30, "10 to 30 mins", Call_Centre[[#This Row],[Duration]]&lt;=60, "30 to 60 mins", Call_Centre[[#This Row],[Duration]]&lt;=120, "1 to 2 hours", TRUE, "More than 2 hours")</f>
        <v>1 to 2 hours</v>
      </c>
      <c r="L445">
        <f>ROUND(Call_Centre[[#This Row],[Satisfaction Rating]],0)</f>
        <v>5</v>
      </c>
    </row>
    <row r="446" spans="2:12">
      <c r="B446" t="s">
        <v>468</v>
      </c>
      <c r="C446" t="s">
        <v>20</v>
      </c>
      <c r="D446">
        <v>135</v>
      </c>
      <c r="E446" s="17" t="s">
        <v>13</v>
      </c>
      <c r="F446" s="18">
        <v>45048</v>
      </c>
      <c r="G446">
        <v>104</v>
      </c>
      <c r="H446">
        <v>4.0999999999999996</v>
      </c>
      <c r="I446">
        <f>IF(MONTH(Call_Centre[[#This Row],[Date of Call]])&lt;=6, YEAR(Call_Centre[[#This Row],[Date of Call]]), YEAR(Call_Centre[[#This Row],[Date of Call]])+1)</f>
        <v>2023</v>
      </c>
      <c r="J446" t="str">
        <f>TEXT(Call_Centre[[#This Row],[Date of Call]],"DDDD")</f>
        <v>Tuesday</v>
      </c>
      <c r="K446" t="str" cm="1">
        <f t="array" ref="K446">_xlfn.IFS(Call_Centre[[#This Row],[Duration]]&lt;=10,"Under 10 mins", Call_Centre[[#This Row],[Duration]]&lt;=30, "10 to 30 mins", Call_Centre[[#This Row],[Duration]]&lt;=60, "30 to 60 mins", Call_Centre[[#This Row],[Duration]]&lt;=120, "1 to 2 hours", TRUE, "More than 2 hours")</f>
        <v>More than 2 hours</v>
      </c>
      <c r="L446">
        <f>ROUND(Call_Centre[[#This Row],[Satisfaction Rating]],0)</f>
        <v>4</v>
      </c>
    </row>
    <row r="447" spans="2:12">
      <c r="B447" t="s">
        <v>469</v>
      </c>
      <c r="C447" t="s">
        <v>14</v>
      </c>
      <c r="D447">
        <v>41</v>
      </c>
      <c r="E447" s="17" t="s">
        <v>6</v>
      </c>
      <c r="F447" s="18">
        <v>45048</v>
      </c>
      <c r="G447">
        <v>123</v>
      </c>
      <c r="H447">
        <v>3.2</v>
      </c>
      <c r="I447">
        <f>IF(MONTH(Call_Centre[[#This Row],[Date of Call]])&lt;=6, YEAR(Call_Centre[[#This Row],[Date of Call]]), YEAR(Call_Centre[[#This Row],[Date of Call]])+1)</f>
        <v>2023</v>
      </c>
      <c r="J447" t="str">
        <f>TEXT(Call_Centre[[#This Row],[Date of Call]],"DDDD")</f>
        <v>Tuesday</v>
      </c>
      <c r="K447" t="str" cm="1">
        <f t="array" ref="K447">_xlfn.IFS(Call_Centre[[#This Row],[Duration]]&lt;=10,"Under 10 mins", Call_Centre[[#This Row],[Duration]]&lt;=30, "10 to 30 mins", Call_Centre[[#This Row],[Duration]]&lt;=60, "30 to 60 mins", Call_Centre[[#This Row],[Duration]]&lt;=120, "1 to 2 hours", TRUE, "More than 2 hours")</f>
        <v>30 to 60 mins</v>
      </c>
      <c r="L447">
        <f>ROUND(Call_Centre[[#This Row],[Satisfaction Rating]],0)</f>
        <v>3</v>
      </c>
    </row>
    <row r="448" spans="2:12">
      <c r="B448" t="s">
        <v>470</v>
      </c>
      <c r="C448" t="s">
        <v>23</v>
      </c>
      <c r="D448">
        <v>35</v>
      </c>
      <c r="E448" s="17" t="s">
        <v>13</v>
      </c>
      <c r="F448" s="18">
        <v>45049</v>
      </c>
      <c r="G448">
        <v>215</v>
      </c>
      <c r="H448">
        <v>4.3</v>
      </c>
      <c r="I448">
        <f>IF(MONTH(Call_Centre[[#This Row],[Date of Call]])&lt;=6, YEAR(Call_Centre[[#This Row],[Date of Call]]), YEAR(Call_Centre[[#This Row],[Date of Call]])+1)</f>
        <v>2023</v>
      </c>
      <c r="J448" t="str">
        <f>TEXT(Call_Centre[[#This Row],[Date of Call]],"DDDD")</f>
        <v>Wednesday</v>
      </c>
      <c r="K448" t="str" cm="1">
        <f t="array" ref="K448">_xlfn.IFS(Call_Centre[[#This Row],[Duration]]&lt;=10,"Under 10 mins", Call_Centre[[#This Row],[Duration]]&lt;=30, "10 to 30 mins", Call_Centre[[#This Row],[Duration]]&lt;=60, "30 to 60 mins", Call_Centre[[#This Row],[Duration]]&lt;=120, "1 to 2 hours", TRUE, "More than 2 hours")</f>
        <v>30 to 60 mins</v>
      </c>
      <c r="L448">
        <f>ROUND(Call_Centre[[#This Row],[Satisfaction Rating]],0)</f>
        <v>4</v>
      </c>
    </row>
    <row r="449" spans="2:12">
      <c r="B449" t="s">
        <v>471</v>
      </c>
      <c r="C449" t="s">
        <v>20</v>
      </c>
      <c r="D449">
        <v>96</v>
      </c>
      <c r="E449" s="17" t="s">
        <v>9</v>
      </c>
      <c r="F449" s="18">
        <v>45049</v>
      </c>
      <c r="G449">
        <v>46</v>
      </c>
      <c r="H449">
        <v>0.7</v>
      </c>
      <c r="I449">
        <f>IF(MONTH(Call_Centre[[#This Row],[Date of Call]])&lt;=6, YEAR(Call_Centre[[#This Row],[Date of Call]]), YEAR(Call_Centre[[#This Row],[Date of Call]])+1)</f>
        <v>2023</v>
      </c>
      <c r="J449" t="str">
        <f>TEXT(Call_Centre[[#This Row],[Date of Call]],"DDDD")</f>
        <v>Wednesday</v>
      </c>
      <c r="K449" t="str" cm="1">
        <f t="array" ref="K449">_xlfn.IFS(Call_Centre[[#This Row],[Duration]]&lt;=10,"Under 10 mins", Call_Centre[[#This Row],[Duration]]&lt;=30, "10 to 30 mins", Call_Centre[[#This Row],[Duration]]&lt;=60, "30 to 60 mins", Call_Centre[[#This Row],[Duration]]&lt;=120, "1 to 2 hours", TRUE, "More than 2 hours")</f>
        <v>1 to 2 hours</v>
      </c>
      <c r="L449">
        <f>ROUND(Call_Centre[[#This Row],[Satisfaction Rating]],0)</f>
        <v>1</v>
      </c>
    </row>
    <row r="450" spans="2:12">
      <c r="B450" t="s">
        <v>472</v>
      </c>
      <c r="C450" t="s">
        <v>22</v>
      </c>
      <c r="D450">
        <v>61</v>
      </c>
      <c r="E450" s="17" t="s">
        <v>6</v>
      </c>
      <c r="F450" s="18">
        <v>45049</v>
      </c>
      <c r="G450">
        <v>115</v>
      </c>
      <c r="H450">
        <v>3.7</v>
      </c>
      <c r="I450">
        <f>IF(MONTH(Call_Centre[[#This Row],[Date of Call]])&lt;=6, YEAR(Call_Centre[[#This Row],[Date of Call]]), YEAR(Call_Centre[[#This Row],[Date of Call]])+1)</f>
        <v>2023</v>
      </c>
      <c r="J450" t="str">
        <f>TEXT(Call_Centre[[#This Row],[Date of Call]],"DDDD")</f>
        <v>Wednesday</v>
      </c>
      <c r="K450" t="str" cm="1">
        <f t="array" ref="K450">_xlfn.IFS(Call_Centre[[#This Row],[Duration]]&lt;=10,"Under 10 mins", Call_Centre[[#This Row],[Duration]]&lt;=30, "10 to 30 mins", Call_Centre[[#This Row],[Duration]]&lt;=60, "30 to 60 mins", Call_Centre[[#This Row],[Duration]]&lt;=120, "1 to 2 hours", TRUE, "More than 2 hours")</f>
        <v>1 to 2 hours</v>
      </c>
      <c r="L450">
        <f>ROUND(Call_Centre[[#This Row],[Satisfaction Rating]],0)</f>
        <v>4</v>
      </c>
    </row>
    <row r="451" spans="2:12">
      <c r="B451" t="s">
        <v>473</v>
      </c>
      <c r="C451" t="s">
        <v>20</v>
      </c>
      <c r="D451">
        <v>91</v>
      </c>
      <c r="E451" s="17" t="s">
        <v>6</v>
      </c>
      <c r="F451" s="18">
        <v>45049</v>
      </c>
      <c r="G451">
        <v>124</v>
      </c>
      <c r="H451">
        <v>3.9</v>
      </c>
      <c r="I451">
        <f>IF(MONTH(Call_Centre[[#This Row],[Date of Call]])&lt;=6, YEAR(Call_Centre[[#This Row],[Date of Call]]), YEAR(Call_Centre[[#This Row],[Date of Call]])+1)</f>
        <v>2023</v>
      </c>
      <c r="J451" t="str">
        <f>TEXT(Call_Centre[[#This Row],[Date of Call]],"DDDD")</f>
        <v>Wednesday</v>
      </c>
      <c r="K451" t="str" cm="1">
        <f t="array" ref="K451">_xlfn.IFS(Call_Centre[[#This Row],[Duration]]&lt;=10,"Under 10 mins", Call_Centre[[#This Row],[Duration]]&lt;=30, "10 to 30 mins", Call_Centre[[#This Row],[Duration]]&lt;=60, "30 to 60 mins", Call_Centre[[#This Row],[Duration]]&lt;=120, "1 to 2 hours", TRUE, "More than 2 hours")</f>
        <v>1 to 2 hours</v>
      </c>
      <c r="L451">
        <f>ROUND(Call_Centre[[#This Row],[Satisfaction Rating]],0)</f>
        <v>4</v>
      </c>
    </row>
    <row r="452" spans="2:12">
      <c r="B452" t="s">
        <v>474</v>
      </c>
      <c r="C452" t="s">
        <v>17</v>
      </c>
      <c r="D452">
        <v>30</v>
      </c>
      <c r="E452" s="17" t="s">
        <v>6</v>
      </c>
      <c r="F452" s="18">
        <v>45050</v>
      </c>
      <c r="G452">
        <v>205</v>
      </c>
      <c r="H452">
        <v>4.5</v>
      </c>
      <c r="I452">
        <f>IF(MONTH(Call_Centre[[#This Row],[Date of Call]])&lt;=6, YEAR(Call_Centre[[#This Row],[Date of Call]]), YEAR(Call_Centre[[#This Row],[Date of Call]])+1)</f>
        <v>2023</v>
      </c>
      <c r="J452" t="str">
        <f>TEXT(Call_Centre[[#This Row],[Date of Call]],"DDDD")</f>
        <v>Thursday</v>
      </c>
      <c r="K452" t="str" cm="1">
        <f t="array" ref="K452">_xlfn.IFS(Call_Centre[[#This Row],[Duration]]&lt;=10,"Under 10 mins", Call_Centre[[#This Row],[Duration]]&lt;=30, "10 to 30 mins", Call_Centre[[#This Row],[Duration]]&lt;=60, "30 to 60 mins", Call_Centre[[#This Row],[Duration]]&lt;=120, "1 to 2 hours", TRUE, "More than 2 hours")</f>
        <v>10 to 30 mins</v>
      </c>
      <c r="L452">
        <f>ROUND(Call_Centre[[#This Row],[Satisfaction Rating]],0)</f>
        <v>5</v>
      </c>
    </row>
    <row r="453" spans="2:12">
      <c r="B453" t="s">
        <v>475</v>
      </c>
      <c r="C453" t="s">
        <v>5</v>
      </c>
      <c r="D453">
        <v>111</v>
      </c>
      <c r="E453" s="17" t="s">
        <v>11</v>
      </c>
      <c r="F453" s="18">
        <v>45050</v>
      </c>
      <c r="G453">
        <v>90</v>
      </c>
      <c r="H453">
        <v>2.8</v>
      </c>
      <c r="I453">
        <f>IF(MONTH(Call_Centre[[#This Row],[Date of Call]])&lt;=6, YEAR(Call_Centre[[#This Row],[Date of Call]]), YEAR(Call_Centre[[#This Row],[Date of Call]])+1)</f>
        <v>2023</v>
      </c>
      <c r="J453" t="str">
        <f>TEXT(Call_Centre[[#This Row],[Date of Call]],"DDDD")</f>
        <v>Thursday</v>
      </c>
      <c r="K453" t="str" cm="1">
        <f t="array" ref="K453">_xlfn.IFS(Call_Centre[[#This Row],[Duration]]&lt;=10,"Under 10 mins", Call_Centre[[#This Row],[Duration]]&lt;=30, "10 to 30 mins", Call_Centre[[#This Row],[Duration]]&lt;=60, "30 to 60 mins", Call_Centre[[#This Row],[Duration]]&lt;=120, "1 to 2 hours", TRUE, "More than 2 hours")</f>
        <v>1 to 2 hours</v>
      </c>
      <c r="L453">
        <f>ROUND(Call_Centre[[#This Row],[Satisfaction Rating]],0)</f>
        <v>3</v>
      </c>
    </row>
    <row r="454" spans="2:12">
      <c r="B454" t="s">
        <v>476</v>
      </c>
      <c r="C454" t="s">
        <v>22</v>
      </c>
      <c r="D454">
        <v>81</v>
      </c>
      <c r="E454" s="17" t="s">
        <v>9</v>
      </c>
      <c r="F454" s="18">
        <v>45050</v>
      </c>
      <c r="G454">
        <v>92</v>
      </c>
      <c r="H454">
        <v>4.9000000000000004</v>
      </c>
      <c r="I454">
        <f>IF(MONTH(Call_Centre[[#This Row],[Date of Call]])&lt;=6, YEAR(Call_Centre[[#This Row],[Date of Call]]), YEAR(Call_Centre[[#This Row],[Date of Call]])+1)</f>
        <v>2023</v>
      </c>
      <c r="J454" t="str">
        <f>TEXT(Call_Centre[[#This Row],[Date of Call]],"DDDD")</f>
        <v>Thursday</v>
      </c>
      <c r="K454" t="str" cm="1">
        <f t="array" ref="K454">_xlfn.IFS(Call_Centre[[#This Row],[Duration]]&lt;=10,"Under 10 mins", Call_Centre[[#This Row],[Duration]]&lt;=30, "10 to 30 mins", Call_Centre[[#This Row],[Duration]]&lt;=60, "30 to 60 mins", Call_Centre[[#This Row],[Duration]]&lt;=120, "1 to 2 hours", TRUE, "More than 2 hours")</f>
        <v>1 to 2 hours</v>
      </c>
      <c r="L454">
        <f>ROUND(Call_Centre[[#This Row],[Satisfaction Rating]],0)</f>
        <v>5</v>
      </c>
    </row>
    <row r="455" spans="2:12">
      <c r="B455" t="s">
        <v>477</v>
      </c>
      <c r="C455" t="s">
        <v>24</v>
      </c>
      <c r="D455">
        <v>40</v>
      </c>
      <c r="E455" s="17" t="s">
        <v>13</v>
      </c>
      <c r="F455" s="18">
        <v>45052</v>
      </c>
      <c r="G455">
        <v>108</v>
      </c>
      <c r="H455">
        <v>4.2</v>
      </c>
      <c r="I455">
        <f>IF(MONTH(Call_Centre[[#This Row],[Date of Call]])&lt;=6, YEAR(Call_Centre[[#This Row],[Date of Call]]), YEAR(Call_Centre[[#This Row],[Date of Call]])+1)</f>
        <v>2023</v>
      </c>
      <c r="J455" t="str">
        <f>TEXT(Call_Centre[[#This Row],[Date of Call]],"DDDD")</f>
        <v>Saturday</v>
      </c>
      <c r="K455" t="str" cm="1">
        <f t="array" ref="K455">_xlfn.IFS(Call_Centre[[#This Row],[Duration]]&lt;=10,"Under 10 mins", Call_Centre[[#This Row],[Duration]]&lt;=30, "10 to 30 mins", Call_Centre[[#This Row],[Duration]]&lt;=60, "30 to 60 mins", Call_Centre[[#This Row],[Duration]]&lt;=120, "1 to 2 hours", TRUE, "More than 2 hours")</f>
        <v>30 to 60 mins</v>
      </c>
      <c r="L455">
        <f>ROUND(Call_Centre[[#This Row],[Satisfaction Rating]],0)</f>
        <v>4</v>
      </c>
    </row>
    <row r="456" spans="2:12">
      <c r="B456" t="s">
        <v>478</v>
      </c>
      <c r="C456" t="s">
        <v>5</v>
      </c>
      <c r="D456">
        <v>143</v>
      </c>
      <c r="E456" s="17" t="s">
        <v>13</v>
      </c>
      <c r="F456" s="18">
        <v>45052</v>
      </c>
      <c r="G456">
        <v>54</v>
      </c>
      <c r="H456">
        <v>4.4000000000000004</v>
      </c>
      <c r="I456">
        <f>IF(MONTH(Call_Centre[[#This Row],[Date of Call]])&lt;=6, YEAR(Call_Centre[[#This Row],[Date of Call]]), YEAR(Call_Centre[[#This Row],[Date of Call]])+1)</f>
        <v>2023</v>
      </c>
      <c r="J456" t="str">
        <f>TEXT(Call_Centre[[#This Row],[Date of Call]],"DDDD")</f>
        <v>Saturday</v>
      </c>
      <c r="K456" t="str" cm="1">
        <f t="array" ref="K456">_xlfn.IFS(Call_Centre[[#This Row],[Duration]]&lt;=10,"Under 10 mins", Call_Centre[[#This Row],[Duration]]&lt;=30, "10 to 30 mins", Call_Centre[[#This Row],[Duration]]&lt;=60, "30 to 60 mins", Call_Centre[[#This Row],[Duration]]&lt;=120, "1 to 2 hours", TRUE, "More than 2 hours")</f>
        <v>More than 2 hours</v>
      </c>
      <c r="L456">
        <f>ROUND(Call_Centre[[#This Row],[Satisfaction Rating]],0)</f>
        <v>4</v>
      </c>
    </row>
    <row r="457" spans="2:12">
      <c r="B457" t="s">
        <v>479</v>
      </c>
      <c r="C457" t="s">
        <v>24</v>
      </c>
      <c r="D457">
        <v>70</v>
      </c>
      <c r="E457" s="17" t="s">
        <v>13</v>
      </c>
      <c r="F457" s="18">
        <v>45053</v>
      </c>
      <c r="G457">
        <v>44</v>
      </c>
      <c r="H457">
        <v>3.5</v>
      </c>
      <c r="I457">
        <f>IF(MONTH(Call_Centre[[#This Row],[Date of Call]])&lt;=6, YEAR(Call_Centre[[#This Row],[Date of Call]]), YEAR(Call_Centre[[#This Row],[Date of Call]])+1)</f>
        <v>2023</v>
      </c>
      <c r="J457" t="str">
        <f>TEXT(Call_Centre[[#This Row],[Date of Call]],"DDDD")</f>
        <v>Sunday</v>
      </c>
      <c r="K457" t="str" cm="1">
        <f t="array" ref="K457">_xlfn.IFS(Call_Centre[[#This Row],[Duration]]&lt;=10,"Under 10 mins", Call_Centre[[#This Row],[Duration]]&lt;=30, "10 to 30 mins", Call_Centre[[#This Row],[Duration]]&lt;=60, "30 to 60 mins", Call_Centre[[#This Row],[Duration]]&lt;=120, "1 to 2 hours", TRUE, "More than 2 hours")</f>
        <v>1 to 2 hours</v>
      </c>
      <c r="L457">
        <f>ROUND(Call_Centre[[#This Row],[Satisfaction Rating]],0)</f>
        <v>4</v>
      </c>
    </row>
    <row r="458" spans="2:12">
      <c r="B458" t="s">
        <v>480</v>
      </c>
      <c r="C458" t="s">
        <v>19</v>
      </c>
      <c r="D458">
        <v>137</v>
      </c>
      <c r="E458" s="17" t="s">
        <v>13</v>
      </c>
      <c r="F458" s="18">
        <v>45053</v>
      </c>
      <c r="G458">
        <v>44</v>
      </c>
      <c r="H458">
        <v>4.7</v>
      </c>
      <c r="I458">
        <f>IF(MONTH(Call_Centre[[#This Row],[Date of Call]])&lt;=6, YEAR(Call_Centre[[#This Row],[Date of Call]]), YEAR(Call_Centre[[#This Row],[Date of Call]])+1)</f>
        <v>2023</v>
      </c>
      <c r="J458" t="str">
        <f>TEXT(Call_Centre[[#This Row],[Date of Call]],"DDDD")</f>
        <v>Sunday</v>
      </c>
      <c r="K458" t="str" cm="1">
        <f t="array" ref="K458">_xlfn.IFS(Call_Centre[[#This Row],[Duration]]&lt;=10,"Under 10 mins", Call_Centre[[#This Row],[Duration]]&lt;=30, "10 to 30 mins", Call_Centre[[#This Row],[Duration]]&lt;=60, "30 to 60 mins", Call_Centre[[#This Row],[Duration]]&lt;=120, "1 to 2 hours", TRUE, "More than 2 hours")</f>
        <v>More than 2 hours</v>
      </c>
      <c r="L458">
        <f>ROUND(Call_Centre[[#This Row],[Satisfaction Rating]],0)</f>
        <v>5</v>
      </c>
    </row>
    <row r="459" spans="2:12">
      <c r="B459" t="s">
        <v>481</v>
      </c>
      <c r="C459" t="s">
        <v>20</v>
      </c>
      <c r="D459">
        <v>52</v>
      </c>
      <c r="E459" s="17" t="s">
        <v>9</v>
      </c>
      <c r="F459" s="18">
        <v>45054</v>
      </c>
      <c r="G459">
        <v>37</v>
      </c>
      <c r="H459">
        <v>4.9000000000000004</v>
      </c>
      <c r="I459">
        <f>IF(MONTH(Call_Centre[[#This Row],[Date of Call]])&lt;=6, YEAR(Call_Centre[[#This Row],[Date of Call]]), YEAR(Call_Centre[[#This Row],[Date of Call]])+1)</f>
        <v>2023</v>
      </c>
      <c r="J459" t="str">
        <f>TEXT(Call_Centre[[#This Row],[Date of Call]],"DDDD")</f>
        <v>Monday</v>
      </c>
      <c r="K459" t="str" cm="1">
        <f t="array" ref="K459">_xlfn.IFS(Call_Centre[[#This Row],[Duration]]&lt;=10,"Under 10 mins", Call_Centre[[#This Row],[Duration]]&lt;=30, "10 to 30 mins", Call_Centre[[#This Row],[Duration]]&lt;=60, "30 to 60 mins", Call_Centre[[#This Row],[Duration]]&lt;=120, "1 to 2 hours", TRUE, "More than 2 hours")</f>
        <v>30 to 60 mins</v>
      </c>
      <c r="L459">
        <f>ROUND(Call_Centre[[#This Row],[Satisfaction Rating]],0)</f>
        <v>5</v>
      </c>
    </row>
    <row r="460" spans="2:12">
      <c r="B460" t="s">
        <v>482</v>
      </c>
      <c r="C460" t="s">
        <v>12</v>
      </c>
      <c r="D460">
        <v>31</v>
      </c>
      <c r="E460" s="17" t="s">
        <v>11</v>
      </c>
      <c r="F460" s="18">
        <v>45054</v>
      </c>
      <c r="G460">
        <v>180</v>
      </c>
      <c r="H460">
        <v>4.5</v>
      </c>
      <c r="I460">
        <f>IF(MONTH(Call_Centre[[#This Row],[Date of Call]])&lt;=6, YEAR(Call_Centre[[#This Row],[Date of Call]]), YEAR(Call_Centre[[#This Row],[Date of Call]])+1)</f>
        <v>2023</v>
      </c>
      <c r="J460" t="str">
        <f>TEXT(Call_Centre[[#This Row],[Date of Call]],"DDDD")</f>
        <v>Monday</v>
      </c>
      <c r="K460" t="str" cm="1">
        <f t="array" ref="K460">_xlfn.IFS(Call_Centre[[#This Row],[Duration]]&lt;=10,"Under 10 mins", Call_Centre[[#This Row],[Duration]]&lt;=30, "10 to 30 mins", Call_Centre[[#This Row],[Duration]]&lt;=60, "30 to 60 mins", Call_Centre[[#This Row],[Duration]]&lt;=120, "1 to 2 hours", TRUE, "More than 2 hours")</f>
        <v>30 to 60 mins</v>
      </c>
      <c r="L460">
        <f>ROUND(Call_Centre[[#This Row],[Satisfaction Rating]],0)</f>
        <v>5</v>
      </c>
    </row>
    <row r="461" spans="2:12">
      <c r="B461" t="s">
        <v>483</v>
      </c>
      <c r="C461" t="s">
        <v>20</v>
      </c>
      <c r="D461">
        <v>114</v>
      </c>
      <c r="E461" s="17" t="s">
        <v>6</v>
      </c>
      <c r="F461" s="18">
        <v>45054</v>
      </c>
      <c r="G461">
        <v>105</v>
      </c>
      <c r="H461">
        <v>4.9000000000000004</v>
      </c>
      <c r="I461">
        <f>IF(MONTH(Call_Centre[[#This Row],[Date of Call]])&lt;=6, YEAR(Call_Centre[[#This Row],[Date of Call]]), YEAR(Call_Centre[[#This Row],[Date of Call]])+1)</f>
        <v>2023</v>
      </c>
      <c r="J461" t="str">
        <f>TEXT(Call_Centre[[#This Row],[Date of Call]],"DDDD")</f>
        <v>Monday</v>
      </c>
      <c r="K461" t="str" cm="1">
        <f t="array" ref="K461">_xlfn.IFS(Call_Centre[[#This Row],[Duration]]&lt;=10,"Under 10 mins", Call_Centre[[#This Row],[Duration]]&lt;=30, "10 to 30 mins", Call_Centre[[#This Row],[Duration]]&lt;=60, "30 to 60 mins", Call_Centre[[#This Row],[Duration]]&lt;=120, "1 to 2 hours", TRUE, "More than 2 hours")</f>
        <v>1 to 2 hours</v>
      </c>
      <c r="L461">
        <f>ROUND(Call_Centre[[#This Row],[Satisfaction Rating]],0)</f>
        <v>5</v>
      </c>
    </row>
    <row r="462" spans="2:12">
      <c r="B462" t="s">
        <v>484</v>
      </c>
      <c r="C462" t="s">
        <v>19</v>
      </c>
      <c r="D462">
        <v>73</v>
      </c>
      <c r="E462" s="17" t="s">
        <v>10</v>
      </c>
      <c r="F462" s="18">
        <v>45054</v>
      </c>
      <c r="G462">
        <v>87</v>
      </c>
      <c r="H462">
        <v>3.6</v>
      </c>
      <c r="I462">
        <f>IF(MONTH(Call_Centre[[#This Row],[Date of Call]])&lt;=6, YEAR(Call_Centre[[#This Row],[Date of Call]]), YEAR(Call_Centre[[#This Row],[Date of Call]])+1)</f>
        <v>2023</v>
      </c>
      <c r="J462" t="str">
        <f>TEXT(Call_Centre[[#This Row],[Date of Call]],"DDDD")</f>
        <v>Monday</v>
      </c>
      <c r="K462" t="str" cm="1">
        <f t="array" ref="K462">_xlfn.IFS(Call_Centre[[#This Row],[Duration]]&lt;=10,"Under 10 mins", Call_Centre[[#This Row],[Duration]]&lt;=30, "10 to 30 mins", Call_Centre[[#This Row],[Duration]]&lt;=60, "30 to 60 mins", Call_Centre[[#This Row],[Duration]]&lt;=120, "1 to 2 hours", TRUE, "More than 2 hours")</f>
        <v>1 to 2 hours</v>
      </c>
      <c r="L462">
        <f>ROUND(Call_Centre[[#This Row],[Satisfaction Rating]],0)</f>
        <v>4</v>
      </c>
    </row>
    <row r="463" spans="2:12">
      <c r="B463" t="s">
        <v>485</v>
      </c>
      <c r="C463" t="s">
        <v>22</v>
      </c>
      <c r="D463">
        <v>25</v>
      </c>
      <c r="E463" s="17" t="s">
        <v>11</v>
      </c>
      <c r="F463" s="18">
        <v>45054</v>
      </c>
      <c r="G463">
        <v>52</v>
      </c>
      <c r="H463">
        <v>3.8</v>
      </c>
      <c r="I463">
        <f>IF(MONTH(Call_Centre[[#This Row],[Date of Call]])&lt;=6, YEAR(Call_Centre[[#This Row],[Date of Call]]), YEAR(Call_Centre[[#This Row],[Date of Call]])+1)</f>
        <v>2023</v>
      </c>
      <c r="J463" t="str">
        <f>TEXT(Call_Centre[[#This Row],[Date of Call]],"DDDD")</f>
        <v>Monday</v>
      </c>
      <c r="K463" t="str" cm="1">
        <f t="array" ref="K463">_xlfn.IFS(Call_Centre[[#This Row],[Duration]]&lt;=10,"Under 10 mins", Call_Centre[[#This Row],[Duration]]&lt;=30, "10 to 30 mins", Call_Centre[[#This Row],[Duration]]&lt;=60, "30 to 60 mins", Call_Centre[[#This Row],[Duration]]&lt;=120, "1 to 2 hours", TRUE, "More than 2 hours")</f>
        <v>10 to 30 mins</v>
      </c>
      <c r="L463">
        <f>ROUND(Call_Centre[[#This Row],[Satisfaction Rating]],0)</f>
        <v>4</v>
      </c>
    </row>
    <row r="464" spans="2:12">
      <c r="B464" t="s">
        <v>486</v>
      </c>
      <c r="C464" t="s">
        <v>8</v>
      </c>
      <c r="D464">
        <v>44</v>
      </c>
      <c r="E464" s="17" t="s">
        <v>6</v>
      </c>
      <c r="F464" s="18">
        <v>45054</v>
      </c>
      <c r="G464">
        <v>63</v>
      </c>
      <c r="H464">
        <v>3.5</v>
      </c>
      <c r="I464">
        <f>IF(MONTH(Call_Centre[[#This Row],[Date of Call]])&lt;=6, YEAR(Call_Centre[[#This Row],[Date of Call]]), YEAR(Call_Centre[[#This Row],[Date of Call]])+1)</f>
        <v>2023</v>
      </c>
      <c r="J464" t="str">
        <f>TEXT(Call_Centre[[#This Row],[Date of Call]],"DDDD")</f>
        <v>Monday</v>
      </c>
      <c r="K464" t="str" cm="1">
        <f t="array" ref="K464">_xlfn.IFS(Call_Centre[[#This Row],[Duration]]&lt;=10,"Under 10 mins", Call_Centre[[#This Row],[Duration]]&lt;=30, "10 to 30 mins", Call_Centre[[#This Row],[Duration]]&lt;=60, "30 to 60 mins", Call_Centre[[#This Row],[Duration]]&lt;=120, "1 to 2 hours", TRUE, "More than 2 hours")</f>
        <v>30 to 60 mins</v>
      </c>
      <c r="L464">
        <f>ROUND(Call_Centre[[#This Row],[Satisfaction Rating]],0)</f>
        <v>4</v>
      </c>
    </row>
    <row r="465" spans="2:12">
      <c r="B465" t="s">
        <v>487</v>
      </c>
      <c r="C465" t="s">
        <v>7</v>
      </c>
      <c r="D465">
        <v>34</v>
      </c>
      <c r="E465" s="17" t="s">
        <v>9</v>
      </c>
      <c r="F465" s="18">
        <v>45055</v>
      </c>
      <c r="G465">
        <v>195</v>
      </c>
      <c r="H465">
        <v>4.8</v>
      </c>
      <c r="I465">
        <f>IF(MONTH(Call_Centre[[#This Row],[Date of Call]])&lt;=6, YEAR(Call_Centre[[#This Row],[Date of Call]]), YEAR(Call_Centre[[#This Row],[Date of Call]])+1)</f>
        <v>2023</v>
      </c>
      <c r="J465" t="str">
        <f>TEXT(Call_Centre[[#This Row],[Date of Call]],"DDDD")</f>
        <v>Tuesday</v>
      </c>
      <c r="K465" t="str" cm="1">
        <f t="array" ref="K465">_xlfn.IFS(Call_Centre[[#This Row],[Duration]]&lt;=10,"Under 10 mins", Call_Centre[[#This Row],[Duration]]&lt;=30, "10 to 30 mins", Call_Centre[[#This Row],[Duration]]&lt;=60, "30 to 60 mins", Call_Centre[[#This Row],[Duration]]&lt;=120, "1 to 2 hours", TRUE, "More than 2 hours")</f>
        <v>30 to 60 mins</v>
      </c>
      <c r="L465">
        <f>ROUND(Call_Centre[[#This Row],[Satisfaction Rating]],0)</f>
        <v>5</v>
      </c>
    </row>
    <row r="466" spans="2:12">
      <c r="B466" t="s">
        <v>488</v>
      </c>
      <c r="C466" t="s">
        <v>5</v>
      </c>
      <c r="D466">
        <v>89</v>
      </c>
      <c r="E466" s="17" t="s">
        <v>13</v>
      </c>
      <c r="F466" s="18">
        <v>45056</v>
      </c>
      <c r="G466">
        <v>176</v>
      </c>
      <c r="H466">
        <v>4.5</v>
      </c>
      <c r="I466">
        <f>IF(MONTH(Call_Centre[[#This Row],[Date of Call]])&lt;=6, YEAR(Call_Centre[[#This Row],[Date of Call]]), YEAR(Call_Centre[[#This Row],[Date of Call]])+1)</f>
        <v>2023</v>
      </c>
      <c r="J466" t="str">
        <f>TEXT(Call_Centre[[#This Row],[Date of Call]],"DDDD")</f>
        <v>Wednesday</v>
      </c>
      <c r="K466" t="str" cm="1">
        <f t="array" ref="K466">_xlfn.IFS(Call_Centre[[#This Row],[Duration]]&lt;=10,"Under 10 mins", Call_Centre[[#This Row],[Duration]]&lt;=30, "10 to 30 mins", Call_Centre[[#This Row],[Duration]]&lt;=60, "30 to 60 mins", Call_Centre[[#This Row],[Duration]]&lt;=120, "1 to 2 hours", TRUE, "More than 2 hours")</f>
        <v>1 to 2 hours</v>
      </c>
      <c r="L466">
        <f>ROUND(Call_Centre[[#This Row],[Satisfaction Rating]],0)</f>
        <v>5</v>
      </c>
    </row>
    <row r="467" spans="2:12">
      <c r="B467" t="s">
        <v>489</v>
      </c>
      <c r="C467" t="s">
        <v>18</v>
      </c>
      <c r="D467">
        <v>54</v>
      </c>
      <c r="E467" s="17" t="s">
        <v>11</v>
      </c>
      <c r="F467" s="18">
        <v>45057</v>
      </c>
      <c r="G467">
        <v>31</v>
      </c>
      <c r="H467">
        <v>3.3</v>
      </c>
      <c r="I467">
        <f>IF(MONTH(Call_Centre[[#This Row],[Date of Call]])&lt;=6, YEAR(Call_Centre[[#This Row],[Date of Call]]), YEAR(Call_Centre[[#This Row],[Date of Call]])+1)</f>
        <v>2023</v>
      </c>
      <c r="J467" t="str">
        <f>TEXT(Call_Centre[[#This Row],[Date of Call]],"DDDD")</f>
        <v>Thursday</v>
      </c>
      <c r="K467" t="str" cm="1">
        <f t="array" ref="K467">_xlfn.IFS(Call_Centre[[#This Row],[Duration]]&lt;=10,"Under 10 mins", Call_Centre[[#This Row],[Duration]]&lt;=30, "10 to 30 mins", Call_Centre[[#This Row],[Duration]]&lt;=60, "30 to 60 mins", Call_Centre[[#This Row],[Duration]]&lt;=120, "1 to 2 hours", TRUE, "More than 2 hours")</f>
        <v>30 to 60 mins</v>
      </c>
      <c r="L467">
        <f>ROUND(Call_Centre[[#This Row],[Satisfaction Rating]],0)</f>
        <v>3</v>
      </c>
    </row>
    <row r="468" spans="2:12">
      <c r="B468" t="s">
        <v>490</v>
      </c>
      <c r="C468" t="s">
        <v>23</v>
      </c>
      <c r="D468">
        <v>25</v>
      </c>
      <c r="E468" s="17" t="s">
        <v>11</v>
      </c>
      <c r="F468" s="18">
        <v>45058</v>
      </c>
      <c r="G468">
        <v>27</v>
      </c>
      <c r="H468">
        <v>3.2</v>
      </c>
      <c r="I468">
        <f>IF(MONTH(Call_Centre[[#This Row],[Date of Call]])&lt;=6, YEAR(Call_Centre[[#This Row],[Date of Call]]), YEAR(Call_Centre[[#This Row],[Date of Call]])+1)</f>
        <v>2023</v>
      </c>
      <c r="J468" t="str">
        <f>TEXT(Call_Centre[[#This Row],[Date of Call]],"DDDD")</f>
        <v>Friday</v>
      </c>
      <c r="K468" t="str" cm="1">
        <f t="array" ref="K468">_xlfn.IFS(Call_Centre[[#This Row],[Duration]]&lt;=10,"Under 10 mins", Call_Centre[[#This Row],[Duration]]&lt;=30, "10 to 30 mins", Call_Centre[[#This Row],[Duration]]&lt;=60, "30 to 60 mins", Call_Centre[[#This Row],[Duration]]&lt;=120, "1 to 2 hours", TRUE, "More than 2 hours")</f>
        <v>10 to 30 mins</v>
      </c>
      <c r="L468">
        <f>ROUND(Call_Centre[[#This Row],[Satisfaction Rating]],0)</f>
        <v>3</v>
      </c>
    </row>
    <row r="469" spans="2:12">
      <c r="B469" t="s">
        <v>491</v>
      </c>
      <c r="C469" t="s">
        <v>14</v>
      </c>
      <c r="D469">
        <v>91</v>
      </c>
      <c r="E469" s="17" t="s">
        <v>13</v>
      </c>
      <c r="F469" s="18">
        <v>45058</v>
      </c>
      <c r="G469">
        <v>76</v>
      </c>
      <c r="H469">
        <v>4.9000000000000004</v>
      </c>
      <c r="I469">
        <f>IF(MONTH(Call_Centre[[#This Row],[Date of Call]])&lt;=6, YEAR(Call_Centre[[#This Row],[Date of Call]]), YEAR(Call_Centre[[#This Row],[Date of Call]])+1)</f>
        <v>2023</v>
      </c>
      <c r="J469" t="str">
        <f>TEXT(Call_Centre[[#This Row],[Date of Call]],"DDDD")</f>
        <v>Friday</v>
      </c>
      <c r="K469" t="str" cm="1">
        <f t="array" ref="K469">_xlfn.IFS(Call_Centre[[#This Row],[Duration]]&lt;=10,"Under 10 mins", Call_Centre[[#This Row],[Duration]]&lt;=30, "10 to 30 mins", Call_Centre[[#This Row],[Duration]]&lt;=60, "30 to 60 mins", Call_Centre[[#This Row],[Duration]]&lt;=120, "1 to 2 hours", TRUE, "More than 2 hours")</f>
        <v>1 to 2 hours</v>
      </c>
      <c r="L469">
        <f>ROUND(Call_Centre[[#This Row],[Satisfaction Rating]],0)</f>
        <v>5</v>
      </c>
    </row>
    <row r="470" spans="2:12">
      <c r="B470" t="s">
        <v>492</v>
      </c>
      <c r="C470" t="s">
        <v>8</v>
      </c>
      <c r="D470">
        <v>144</v>
      </c>
      <c r="E470" s="17" t="s">
        <v>6</v>
      </c>
      <c r="F470" s="18">
        <v>45058</v>
      </c>
      <c r="G470">
        <v>62</v>
      </c>
      <c r="H470">
        <v>4.8</v>
      </c>
      <c r="I470">
        <f>IF(MONTH(Call_Centre[[#This Row],[Date of Call]])&lt;=6, YEAR(Call_Centre[[#This Row],[Date of Call]]), YEAR(Call_Centre[[#This Row],[Date of Call]])+1)</f>
        <v>2023</v>
      </c>
      <c r="J470" t="str">
        <f>TEXT(Call_Centre[[#This Row],[Date of Call]],"DDDD")</f>
        <v>Friday</v>
      </c>
      <c r="K470" t="str" cm="1">
        <f t="array" ref="K470">_xlfn.IFS(Call_Centre[[#This Row],[Duration]]&lt;=10,"Under 10 mins", Call_Centre[[#This Row],[Duration]]&lt;=30, "10 to 30 mins", Call_Centre[[#This Row],[Duration]]&lt;=60, "30 to 60 mins", Call_Centre[[#This Row],[Duration]]&lt;=120, "1 to 2 hours", TRUE, "More than 2 hours")</f>
        <v>More than 2 hours</v>
      </c>
      <c r="L470">
        <f>ROUND(Call_Centre[[#This Row],[Satisfaction Rating]],0)</f>
        <v>5</v>
      </c>
    </row>
    <row r="471" spans="2:12">
      <c r="B471" t="s">
        <v>493</v>
      </c>
      <c r="C471" t="s">
        <v>14</v>
      </c>
      <c r="D471">
        <v>81</v>
      </c>
      <c r="E471" s="17" t="s">
        <v>9</v>
      </c>
      <c r="F471" s="18">
        <v>45060</v>
      </c>
      <c r="G471">
        <v>100</v>
      </c>
      <c r="H471">
        <v>1.3</v>
      </c>
      <c r="I471">
        <f>IF(MONTH(Call_Centre[[#This Row],[Date of Call]])&lt;=6, YEAR(Call_Centre[[#This Row],[Date of Call]]), YEAR(Call_Centre[[#This Row],[Date of Call]])+1)</f>
        <v>2023</v>
      </c>
      <c r="J471" t="str">
        <f>TEXT(Call_Centre[[#This Row],[Date of Call]],"DDDD")</f>
        <v>Sunday</v>
      </c>
      <c r="K471" t="str" cm="1">
        <f t="array" ref="K471">_xlfn.IFS(Call_Centre[[#This Row],[Duration]]&lt;=10,"Under 10 mins", Call_Centre[[#This Row],[Duration]]&lt;=30, "10 to 30 mins", Call_Centre[[#This Row],[Duration]]&lt;=60, "30 to 60 mins", Call_Centre[[#This Row],[Duration]]&lt;=120, "1 to 2 hours", TRUE, "More than 2 hours")</f>
        <v>1 to 2 hours</v>
      </c>
      <c r="L471">
        <f>ROUND(Call_Centre[[#This Row],[Satisfaction Rating]],0)</f>
        <v>1</v>
      </c>
    </row>
    <row r="472" spans="2:12">
      <c r="B472" t="s">
        <v>494</v>
      </c>
      <c r="C472" t="s">
        <v>17</v>
      </c>
      <c r="D472">
        <v>92</v>
      </c>
      <c r="E472" s="17" t="s">
        <v>11</v>
      </c>
      <c r="F472" s="18">
        <v>45060</v>
      </c>
      <c r="G472">
        <v>44</v>
      </c>
      <c r="H472">
        <v>3.1</v>
      </c>
      <c r="I472">
        <f>IF(MONTH(Call_Centre[[#This Row],[Date of Call]])&lt;=6, YEAR(Call_Centre[[#This Row],[Date of Call]]), YEAR(Call_Centre[[#This Row],[Date of Call]])+1)</f>
        <v>2023</v>
      </c>
      <c r="J472" t="str">
        <f>TEXT(Call_Centre[[#This Row],[Date of Call]],"DDDD")</f>
        <v>Sunday</v>
      </c>
      <c r="K472" t="str" cm="1">
        <f t="array" ref="K472">_xlfn.IFS(Call_Centre[[#This Row],[Duration]]&lt;=10,"Under 10 mins", Call_Centre[[#This Row],[Duration]]&lt;=30, "10 to 30 mins", Call_Centre[[#This Row],[Duration]]&lt;=60, "30 to 60 mins", Call_Centre[[#This Row],[Duration]]&lt;=120, "1 to 2 hours", TRUE, "More than 2 hours")</f>
        <v>1 to 2 hours</v>
      </c>
      <c r="L472">
        <f>ROUND(Call_Centre[[#This Row],[Satisfaction Rating]],0)</f>
        <v>3</v>
      </c>
    </row>
    <row r="473" spans="2:12">
      <c r="B473" t="s">
        <v>495</v>
      </c>
      <c r="C473" t="s">
        <v>23</v>
      </c>
      <c r="D473">
        <v>115</v>
      </c>
      <c r="E473" s="17" t="s">
        <v>13</v>
      </c>
      <c r="F473" s="18">
        <v>45060</v>
      </c>
      <c r="G473">
        <v>168</v>
      </c>
      <c r="H473">
        <v>3.4</v>
      </c>
      <c r="I473">
        <f>IF(MONTH(Call_Centre[[#This Row],[Date of Call]])&lt;=6, YEAR(Call_Centre[[#This Row],[Date of Call]]), YEAR(Call_Centre[[#This Row],[Date of Call]])+1)</f>
        <v>2023</v>
      </c>
      <c r="J473" t="str">
        <f>TEXT(Call_Centre[[#This Row],[Date of Call]],"DDDD")</f>
        <v>Sunday</v>
      </c>
      <c r="K473" t="str" cm="1">
        <f t="array" ref="K473">_xlfn.IFS(Call_Centre[[#This Row],[Duration]]&lt;=10,"Under 10 mins", Call_Centre[[#This Row],[Duration]]&lt;=30, "10 to 30 mins", Call_Centre[[#This Row],[Duration]]&lt;=60, "30 to 60 mins", Call_Centre[[#This Row],[Duration]]&lt;=120, "1 to 2 hours", TRUE, "More than 2 hours")</f>
        <v>1 to 2 hours</v>
      </c>
      <c r="L473">
        <f>ROUND(Call_Centre[[#This Row],[Satisfaction Rating]],0)</f>
        <v>3</v>
      </c>
    </row>
    <row r="474" spans="2:12">
      <c r="B474" t="s">
        <v>496</v>
      </c>
      <c r="C474" t="s">
        <v>15</v>
      </c>
      <c r="D474">
        <v>56</v>
      </c>
      <c r="E474" s="17" t="s">
        <v>13</v>
      </c>
      <c r="F474" s="18">
        <v>45061</v>
      </c>
      <c r="G474">
        <v>200</v>
      </c>
      <c r="H474">
        <v>4.5999999999999996</v>
      </c>
      <c r="I474">
        <f>IF(MONTH(Call_Centre[[#This Row],[Date of Call]])&lt;=6, YEAR(Call_Centre[[#This Row],[Date of Call]]), YEAR(Call_Centre[[#This Row],[Date of Call]])+1)</f>
        <v>2023</v>
      </c>
      <c r="J474" t="str">
        <f>TEXT(Call_Centre[[#This Row],[Date of Call]],"DDDD")</f>
        <v>Monday</v>
      </c>
      <c r="K474" t="str" cm="1">
        <f t="array" ref="K474">_xlfn.IFS(Call_Centre[[#This Row],[Duration]]&lt;=10,"Under 10 mins", Call_Centre[[#This Row],[Duration]]&lt;=30, "10 to 30 mins", Call_Centre[[#This Row],[Duration]]&lt;=60, "30 to 60 mins", Call_Centre[[#This Row],[Duration]]&lt;=120, "1 to 2 hours", TRUE, "More than 2 hours")</f>
        <v>30 to 60 mins</v>
      </c>
      <c r="L474">
        <f>ROUND(Call_Centre[[#This Row],[Satisfaction Rating]],0)</f>
        <v>5</v>
      </c>
    </row>
    <row r="475" spans="2:12">
      <c r="B475" t="s">
        <v>497</v>
      </c>
      <c r="C475" t="s">
        <v>12</v>
      </c>
      <c r="D475">
        <v>154</v>
      </c>
      <c r="E475" s="17" t="s">
        <v>11</v>
      </c>
      <c r="F475" s="18">
        <v>45061</v>
      </c>
      <c r="G475">
        <v>84</v>
      </c>
      <c r="H475">
        <v>4.3</v>
      </c>
      <c r="I475">
        <f>IF(MONTH(Call_Centre[[#This Row],[Date of Call]])&lt;=6, YEAR(Call_Centre[[#This Row],[Date of Call]]), YEAR(Call_Centre[[#This Row],[Date of Call]])+1)</f>
        <v>2023</v>
      </c>
      <c r="J475" t="str">
        <f>TEXT(Call_Centre[[#This Row],[Date of Call]],"DDDD")</f>
        <v>Monday</v>
      </c>
      <c r="K475" t="str" cm="1">
        <f t="array" ref="K475">_xlfn.IFS(Call_Centre[[#This Row],[Duration]]&lt;=10,"Under 10 mins", Call_Centre[[#This Row],[Duration]]&lt;=30, "10 to 30 mins", Call_Centre[[#This Row],[Duration]]&lt;=60, "30 to 60 mins", Call_Centre[[#This Row],[Duration]]&lt;=120, "1 to 2 hours", TRUE, "More than 2 hours")</f>
        <v>More than 2 hours</v>
      </c>
      <c r="L475">
        <f>ROUND(Call_Centre[[#This Row],[Satisfaction Rating]],0)</f>
        <v>4</v>
      </c>
    </row>
    <row r="476" spans="2:12">
      <c r="B476" t="s">
        <v>498</v>
      </c>
      <c r="C476" t="s">
        <v>5</v>
      </c>
      <c r="D476">
        <v>51</v>
      </c>
      <c r="E476" s="17" t="s">
        <v>13</v>
      </c>
      <c r="F476" s="18">
        <v>45062</v>
      </c>
      <c r="G476">
        <v>117</v>
      </c>
      <c r="H476">
        <v>2.7</v>
      </c>
      <c r="I476">
        <f>IF(MONTH(Call_Centre[[#This Row],[Date of Call]])&lt;=6, YEAR(Call_Centre[[#This Row],[Date of Call]]), YEAR(Call_Centre[[#This Row],[Date of Call]])+1)</f>
        <v>2023</v>
      </c>
      <c r="J476" t="str">
        <f>TEXT(Call_Centre[[#This Row],[Date of Call]],"DDDD")</f>
        <v>Tuesday</v>
      </c>
      <c r="K476" t="str" cm="1">
        <f t="array" ref="K476">_xlfn.IFS(Call_Centre[[#This Row],[Duration]]&lt;=10,"Under 10 mins", Call_Centre[[#This Row],[Duration]]&lt;=30, "10 to 30 mins", Call_Centre[[#This Row],[Duration]]&lt;=60, "30 to 60 mins", Call_Centre[[#This Row],[Duration]]&lt;=120, "1 to 2 hours", TRUE, "More than 2 hours")</f>
        <v>30 to 60 mins</v>
      </c>
      <c r="L476">
        <f>ROUND(Call_Centre[[#This Row],[Satisfaction Rating]],0)</f>
        <v>3</v>
      </c>
    </row>
    <row r="477" spans="2:12">
      <c r="B477" t="s">
        <v>499</v>
      </c>
      <c r="C477" t="s">
        <v>7</v>
      </c>
      <c r="D477">
        <v>21</v>
      </c>
      <c r="E477" s="17" t="s">
        <v>9</v>
      </c>
      <c r="F477" s="18">
        <v>45062</v>
      </c>
      <c r="G477">
        <v>63</v>
      </c>
      <c r="H477">
        <v>4.2</v>
      </c>
      <c r="I477">
        <f>IF(MONTH(Call_Centre[[#This Row],[Date of Call]])&lt;=6, YEAR(Call_Centre[[#This Row],[Date of Call]]), YEAR(Call_Centre[[#This Row],[Date of Call]])+1)</f>
        <v>2023</v>
      </c>
      <c r="J477" t="str">
        <f>TEXT(Call_Centre[[#This Row],[Date of Call]],"DDDD")</f>
        <v>Tuesday</v>
      </c>
      <c r="K477" t="str" cm="1">
        <f t="array" ref="K477">_xlfn.IFS(Call_Centre[[#This Row],[Duration]]&lt;=10,"Under 10 mins", Call_Centre[[#This Row],[Duration]]&lt;=30, "10 to 30 mins", Call_Centre[[#This Row],[Duration]]&lt;=60, "30 to 60 mins", Call_Centre[[#This Row],[Duration]]&lt;=120, "1 to 2 hours", TRUE, "More than 2 hours")</f>
        <v>10 to 30 mins</v>
      </c>
      <c r="L477">
        <f>ROUND(Call_Centre[[#This Row],[Satisfaction Rating]],0)</f>
        <v>4</v>
      </c>
    </row>
    <row r="478" spans="2:12">
      <c r="B478" t="s">
        <v>500</v>
      </c>
      <c r="C478" t="s">
        <v>23</v>
      </c>
      <c r="D478">
        <v>80</v>
      </c>
      <c r="E478" s="17" t="s">
        <v>13</v>
      </c>
      <c r="F478" s="18">
        <v>45063</v>
      </c>
      <c r="G478">
        <v>145</v>
      </c>
      <c r="H478">
        <v>4.9000000000000004</v>
      </c>
      <c r="I478">
        <f>IF(MONTH(Call_Centre[[#This Row],[Date of Call]])&lt;=6, YEAR(Call_Centre[[#This Row],[Date of Call]]), YEAR(Call_Centre[[#This Row],[Date of Call]])+1)</f>
        <v>2023</v>
      </c>
      <c r="J478" t="str">
        <f>TEXT(Call_Centre[[#This Row],[Date of Call]],"DDDD")</f>
        <v>Wednesday</v>
      </c>
      <c r="K478" t="str" cm="1">
        <f t="array" ref="K478">_xlfn.IFS(Call_Centre[[#This Row],[Duration]]&lt;=10,"Under 10 mins", Call_Centre[[#This Row],[Duration]]&lt;=30, "10 to 30 mins", Call_Centre[[#This Row],[Duration]]&lt;=60, "30 to 60 mins", Call_Centre[[#This Row],[Duration]]&lt;=120, "1 to 2 hours", TRUE, "More than 2 hours")</f>
        <v>1 to 2 hours</v>
      </c>
      <c r="L478">
        <f>ROUND(Call_Centre[[#This Row],[Satisfaction Rating]],0)</f>
        <v>5</v>
      </c>
    </row>
    <row r="479" spans="2:12">
      <c r="B479" t="s">
        <v>501</v>
      </c>
      <c r="C479" t="s">
        <v>5</v>
      </c>
      <c r="D479">
        <v>139</v>
      </c>
      <c r="E479" s="17" t="s">
        <v>11</v>
      </c>
      <c r="F479" s="18">
        <v>45063</v>
      </c>
      <c r="G479">
        <v>220</v>
      </c>
      <c r="H479">
        <v>3.2</v>
      </c>
      <c r="I479">
        <f>IF(MONTH(Call_Centre[[#This Row],[Date of Call]])&lt;=6, YEAR(Call_Centre[[#This Row],[Date of Call]]), YEAR(Call_Centre[[#This Row],[Date of Call]])+1)</f>
        <v>2023</v>
      </c>
      <c r="J479" t="str">
        <f>TEXT(Call_Centre[[#This Row],[Date of Call]],"DDDD")</f>
        <v>Wednesday</v>
      </c>
      <c r="K479" t="str" cm="1">
        <f t="array" ref="K479">_xlfn.IFS(Call_Centre[[#This Row],[Duration]]&lt;=10,"Under 10 mins", Call_Centre[[#This Row],[Duration]]&lt;=30, "10 to 30 mins", Call_Centre[[#This Row],[Duration]]&lt;=60, "30 to 60 mins", Call_Centre[[#This Row],[Duration]]&lt;=120, "1 to 2 hours", TRUE, "More than 2 hours")</f>
        <v>More than 2 hours</v>
      </c>
      <c r="L479">
        <f>ROUND(Call_Centre[[#This Row],[Satisfaction Rating]],0)</f>
        <v>3</v>
      </c>
    </row>
    <row r="480" spans="2:12">
      <c r="B480" t="s">
        <v>502</v>
      </c>
      <c r="C480" t="s">
        <v>24</v>
      </c>
      <c r="D480">
        <v>50</v>
      </c>
      <c r="E480" s="17" t="s">
        <v>9</v>
      </c>
      <c r="F480" s="18">
        <v>45063</v>
      </c>
      <c r="G480">
        <v>26</v>
      </c>
      <c r="H480">
        <v>4.7</v>
      </c>
      <c r="I480">
        <f>IF(MONTH(Call_Centre[[#This Row],[Date of Call]])&lt;=6, YEAR(Call_Centre[[#This Row],[Date of Call]]), YEAR(Call_Centre[[#This Row],[Date of Call]])+1)</f>
        <v>2023</v>
      </c>
      <c r="J480" t="str">
        <f>TEXT(Call_Centre[[#This Row],[Date of Call]],"DDDD")</f>
        <v>Wednesday</v>
      </c>
      <c r="K480" t="str" cm="1">
        <f t="array" ref="K480">_xlfn.IFS(Call_Centre[[#This Row],[Duration]]&lt;=10,"Under 10 mins", Call_Centre[[#This Row],[Duration]]&lt;=30, "10 to 30 mins", Call_Centre[[#This Row],[Duration]]&lt;=60, "30 to 60 mins", Call_Centre[[#This Row],[Duration]]&lt;=120, "1 to 2 hours", TRUE, "More than 2 hours")</f>
        <v>30 to 60 mins</v>
      </c>
      <c r="L480">
        <f>ROUND(Call_Centre[[#This Row],[Satisfaction Rating]],0)</f>
        <v>5</v>
      </c>
    </row>
    <row r="481" spans="2:12">
      <c r="B481" t="s">
        <v>503</v>
      </c>
      <c r="C481" t="s">
        <v>23</v>
      </c>
      <c r="D481">
        <v>88</v>
      </c>
      <c r="E481" s="17" t="s">
        <v>13</v>
      </c>
      <c r="F481" s="18">
        <v>45063</v>
      </c>
      <c r="G481">
        <v>78</v>
      </c>
      <c r="H481">
        <v>4.3</v>
      </c>
      <c r="I481">
        <f>IF(MONTH(Call_Centre[[#This Row],[Date of Call]])&lt;=6, YEAR(Call_Centre[[#This Row],[Date of Call]]), YEAR(Call_Centre[[#This Row],[Date of Call]])+1)</f>
        <v>2023</v>
      </c>
      <c r="J481" t="str">
        <f>TEXT(Call_Centre[[#This Row],[Date of Call]],"DDDD")</f>
        <v>Wednesday</v>
      </c>
      <c r="K481" t="str" cm="1">
        <f t="array" ref="K481">_xlfn.IFS(Call_Centre[[#This Row],[Duration]]&lt;=10,"Under 10 mins", Call_Centre[[#This Row],[Duration]]&lt;=30, "10 to 30 mins", Call_Centre[[#This Row],[Duration]]&lt;=60, "30 to 60 mins", Call_Centre[[#This Row],[Duration]]&lt;=120, "1 to 2 hours", TRUE, "More than 2 hours")</f>
        <v>1 to 2 hours</v>
      </c>
      <c r="L481">
        <f>ROUND(Call_Centre[[#This Row],[Satisfaction Rating]],0)</f>
        <v>4</v>
      </c>
    </row>
    <row r="482" spans="2:12">
      <c r="B482" t="s">
        <v>504</v>
      </c>
      <c r="C482" t="s">
        <v>18</v>
      </c>
      <c r="D482">
        <v>19</v>
      </c>
      <c r="E482" s="17" t="s">
        <v>6</v>
      </c>
      <c r="F482" s="18">
        <v>45064</v>
      </c>
      <c r="G482">
        <v>132</v>
      </c>
      <c r="H482">
        <v>4.3</v>
      </c>
      <c r="I482">
        <f>IF(MONTH(Call_Centre[[#This Row],[Date of Call]])&lt;=6, YEAR(Call_Centre[[#This Row],[Date of Call]]), YEAR(Call_Centre[[#This Row],[Date of Call]])+1)</f>
        <v>2023</v>
      </c>
      <c r="J482" t="str">
        <f>TEXT(Call_Centre[[#This Row],[Date of Call]],"DDDD")</f>
        <v>Thursday</v>
      </c>
      <c r="K482" t="str" cm="1">
        <f t="array" ref="K482">_xlfn.IFS(Call_Centre[[#This Row],[Duration]]&lt;=10,"Under 10 mins", Call_Centre[[#This Row],[Duration]]&lt;=30, "10 to 30 mins", Call_Centre[[#This Row],[Duration]]&lt;=60, "30 to 60 mins", Call_Centre[[#This Row],[Duration]]&lt;=120, "1 to 2 hours", TRUE, "More than 2 hours")</f>
        <v>10 to 30 mins</v>
      </c>
      <c r="L482">
        <f>ROUND(Call_Centre[[#This Row],[Satisfaction Rating]],0)</f>
        <v>4</v>
      </c>
    </row>
    <row r="483" spans="2:12">
      <c r="B483" t="s">
        <v>505</v>
      </c>
      <c r="C483" t="s">
        <v>22</v>
      </c>
      <c r="D483">
        <v>104</v>
      </c>
      <c r="E483" s="17" t="s">
        <v>6</v>
      </c>
      <c r="F483" s="18">
        <v>45065</v>
      </c>
      <c r="G483">
        <v>68</v>
      </c>
      <c r="H483">
        <v>3.7</v>
      </c>
      <c r="I483">
        <f>IF(MONTH(Call_Centre[[#This Row],[Date of Call]])&lt;=6, YEAR(Call_Centre[[#This Row],[Date of Call]]), YEAR(Call_Centre[[#This Row],[Date of Call]])+1)</f>
        <v>2023</v>
      </c>
      <c r="J483" t="str">
        <f>TEXT(Call_Centre[[#This Row],[Date of Call]],"DDDD")</f>
        <v>Friday</v>
      </c>
      <c r="K483" t="str" cm="1">
        <f t="array" ref="K483">_xlfn.IFS(Call_Centre[[#This Row],[Duration]]&lt;=10,"Under 10 mins", Call_Centre[[#This Row],[Duration]]&lt;=30, "10 to 30 mins", Call_Centre[[#This Row],[Duration]]&lt;=60, "30 to 60 mins", Call_Centre[[#This Row],[Duration]]&lt;=120, "1 to 2 hours", TRUE, "More than 2 hours")</f>
        <v>1 to 2 hours</v>
      </c>
      <c r="L483">
        <f>ROUND(Call_Centre[[#This Row],[Satisfaction Rating]],0)</f>
        <v>4</v>
      </c>
    </row>
    <row r="484" spans="2:12">
      <c r="B484" t="s">
        <v>506</v>
      </c>
      <c r="C484" t="s">
        <v>12</v>
      </c>
      <c r="D484">
        <v>67</v>
      </c>
      <c r="E484" s="17" t="s">
        <v>11</v>
      </c>
      <c r="F484" s="18">
        <v>45067</v>
      </c>
      <c r="G484">
        <v>129</v>
      </c>
      <c r="H484">
        <v>4.7</v>
      </c>
      <c r="I484">
        <f>IF(MONTH(Call_Centre[[#This Row],[Date of Call]])&lt;=6, YEAR(Call_Centre[[#This Row],[Date of Call]]), YEAR(Call_Centre[[#This Row],[Date of Call]])+1)</f>
        <v>2023</v>
      </c>
      <c r="J484" t="str">
        <f>TEXT(Call_Centre[[#This Row],[Date of Call]],"DDDD")</f>
        <v>Sunday</v>
      </c>
      <c r="K484" t="str" cm="1">
        <f t="array" ref="K484">_xlfn.IFS(Call_Centre[[#This Row],[Duration]]&lt;=10,"Under 10 mins", Call_Centre[[#This Row],[Duration]]&lt;=30, "10 to 30 mins", Call_Centre[[#This Row],[Duration]]&lt;=60, "30 to 60 mins", Call_Centre[[#This Row],[Duration]]&lt;=120, "1 to 2 hours", TRUE, "More than 2 hours")</f>
        <v>1 to 2 hours</v>
      </c>
      <c r="L484">
        <f>ROUND(Call_Centre[[#This Row],[Satisfaction Rating]],0)</f>
        <v>5</v>
      </c>
    </row>
    <row r="485" spans="2:12">
      <c r="B485" t="s">
        <v>507</v>
      </c>
      <c r="C485" t="s">
        <v>16</v>
      </c>
      <c r="D485">
        <v>107</v>
      </c>
      <c r="E485" s="17" t="s">
        <v>6</v>
      </c>
      <c r="F485" s="18">
        <v>45067</v>
      </c>
      <c r="G485">
        <v>115</v>
      </c>
      <c r="H485">
        <v>4.9000000000000004</v>
      </c>
      <c r="I485">
        <f>IF(MONTH(Call_Centre[[#This Row],[Date of Call]])&lt;=6, YEAR(Call_Centre[[#This Row],[Date of Call]]), YEAR(Call_Centre[[#This Row],[Date of Call]])+1)</f>
        <v>2023</v>
      </c>
      <c r="J485" t="str">
        <f>TEXT(Call_Centre[[#This Row],[Date of Call]],"DDDD")</f>
        <v>Sunday</v>
      </c>
      <c r="K485" t="str" cm="1">
        <f t="array" ref="K485">_xlfn.IFS(Call_Centre[[#This Row],[Duration]]&lt;=10,"Under 10 mins", Call_Centre[[#This Row],[Duration]]&lt;=30, "10 to 30 mins", Call_Centre[[#This Row],[Duration]]&lt;=60, "30 to 60 mins", Call_Centre[[#This Row],[Duration]]&lt;=120, "1 to 2 hours", TRUE, "More than 2 hours")</f>
        <v>1 to 2 hours</v>
      </c>
      <c r="L485">
        <f>ROUND(Call_Centre[[#This Row],[Satisfaction Rating]],0)</f>
        <v>5</v>
      </c>
    </row>
    <row r="486" spans="2:12">
      <c r="B486" t="s">
        <v>508</v>
      </c>
      <c r="C486" t="s">
        <v>16</v>
      </c>
      <c r="D486">
        <v>93</v>
      </c>
      <c r="E486" s="17" t="s">
        <v>6</v>
      </c>
      <c r="F486" s="18">
        <v>45067</v>
      </c>
      <c r="G486">
        <v>128</v>
      </c>
      <c r="H486">
        <v>3.9</v>
      </c>
      <c r="I486">
        <f>IF(MONTH(Call_Centre[[#This Row],[Date of Call]])&lt;=6, YEAR(Call_Centre[[#This Row],[Date of Call]]), YEAR(Call_Centre[[#This Row],[Date of Call]])+1)</f>
        <v>2023</v>
      </c>
      <c r="J486" t="str">
        <f>TEXT(Call_Centre[[#This Row],[Date of Call]],"DDDD")</f>
        <v>Sunday</v>
      </c>
      <c r="K486" t="str" cm="1">
        <f t="array" ref="K486">_xlfn.IFS(Call_Centre[[#This Row],[Duration]]&lt;=10,"Under 10 mins", Call_Centre[[#This Row],[Duration]]&lt;=30, "10 to 30 mins", Call_Centre[[#This Row],[Duration]]&lt;=60, "30 to 60 mins", Call_Centre[[#This Row],[Duration]]&lt;=120, "1 to 2 hours", TRUE, "More than 2 hours")</f>
        <v>1 to 2 hours</v>
      </c>
      <c r="L486">
        <f>ROUND(Call_Centre[[#This Row],[Satisfaction Rating]],0)</f>
        <v>4</v>
      </c>
    </row>
    <row r="487" spans="2:12">
      <c r="B487" t="s">
        <v>509</v>
      </c>
      <c r="C487" t="s">
        <v>16</v>
      </c>
      <c r="D487">
        <v>117</v>
      </c>
      <c r="E487" s="17" t="s">
        <v>11</v>
      </c>
      <c r="F487" s="18">
        <v>45067</v>
      </c>
      <c r="G487">
        <v>90</v>
      </c>
      <c r="H487">
        <v>4.5</v>
      </c>
      <c r="I487">
        <f>IF(MONTH(Call_Centre[[#This Row],[Date of Call]])&lt;=6, YEAR(Call_Centre[[#This Row],[Date of Call]]), YEAR(Call_Centre[[#This Row],[Date of Call]])+1)</f>
        <v>2023</v>
      </c>
      <c r="J487" t="str">
        <f>TEXT(Call_Centre[[#This Row],[Date of Call]],"DDDD")</f>
        <v>Sunday</v>
      </c>
      <c r="K487" t="str" cm="1">
        <f t="array" ref="K487">_xlfn.IFS(Call_Centre[[#This Row],[Duration]]&lt;=10,"Under 10 mins", Call_Centre[[#This Row],[Duration]]&lt;=30, "10 to 30 mins", Call_Centre[[#This Row],[Duration]]&lt;=60, "30 to 60 mins", Call_Centre[[#This Row],[Duration]]&lt;=120, "1 to 2 hours", TRUE, "More than 2 hours")</f>
        <v>1 to 2 hours</v>
      </c>
      <c r="L487">
        <f>ROUND(Call_Centre[[#This Row],[Satisfaction Rating]],0)</f>
        <v>5</v>
      </c>
    </row>
    <row r="488" spans="2:12">
      <c r="B488" t="s">
        <v>510</v>
      </c>
      <c r="C488" t="s">
        <v>24</v>
      </c>
      <c r="D488">
        <v>76</v>
      </c>
      <c r="E488" s="17" t="s">
        <v>13</v>
      </c>
      <c r="F488" s="18">
        <v>45068</v>
      </c>
      <c r="G488">
        <v>39</v>
      </c>
      <c r="H488">
        <v>4.5999999999999996</v>
      </c>
      <c r="I488">
        <f>IF(MONTH(Call_Centre[[#This Row],[Date of Call]])&lt;=6, YEAR(Call_Centre[[#This Row],[Date of Call]]), YEAR(Call_Centre[[#This Row],[Date of Call]])+1)</f>
        <v>2023</v>
      </c>
      <c r="J488" t="str">
        <f>TEXT(Call_Centre[[#This Row],[Date of Call]],"DDDD")</f>
        <v>Monday</v>
      </c>
      <c r="K488" t="str" cm="1">
        <f t="array" ref="K488">_xlfn.IFS(Call_Centre[[#This Row],[Duration]]&lt;=10,"Under 10 mins", Call_Centre[[#This Row],[Duration]]&lt;=30, "10 to 30 mins", Call_Centre[[#This Row],[Duration]]&lt;=60, "30 to 60 mins", Call_Centre[[#This Row],[Duration]]&lt;=120, "1 to 2 hours", TRUE, "More than 2 hours")</f>
        <v>1 to 2 hours</v>
      </c>
      <c r="L488">
        <f>ROUND(Call_Centre[[#This Row],[Satisfaction Rating]],0)</f>
        <v>5</v>
      </c>
    </row>
    <row r="489" spans="2:12">
      <c r="B489" t="s">
        <v>511</v>
      </c>
      <c r="C489" t="s">
        <v>18</v>
      </c>
      <c r="D489">
        <v>64</v>
      </c>
      <c r="E489" s="17" t="s">
        <v>6</v>
      </c>
      <c r="F489" s="18">
        <v>45068</v>
      </c>
      <c r="G489">
        <v>132</v>
      </c>
      <c r="H489">
        <v>3.3</v>
      </c>
      <c r="I489">
        <f>IF(MONTH(Call_Centre[[#This Row],[Date of Call]])&lt;=6, YEAR(Call_Centre[[#This Row],[Date of Call]]), YEAR(Call_Centre[[#This Row],[Date of Call]])+1)</f>
        <v>2023</v>
      </c>
      <c r="J489" t="str">
        <f>TEXT(Call_Centre[[#This Row],[Date of Call]],"DDDD")</f>
        <v>Monday</v>
      </c>
      <c r="K489" t="str" cm="1">
        <f t="array" ref="K489">_xlfn.IFS(Call_Centre[[#This Row],[Duration]]&lt;=10,"Under 10 mins", Call_Centre[[#This Row],[Duration]]&lt;=30, "10 to 30 mins", Call_Centre[[#This Row],[Duration]]&lt;=60, "30 to 60 mins", Call_Centre[[#This Row],[Duration]]&lt;=120, "1 to 2 hours", TRUE, "More than 2 hours")</f>
        <v>1 to 2 hours</v>
      </c>
      <c r="L489">
        <f>ROUND(Call_Centre[[#This Row],[Satisfaction Rating]],0)</f>
        <v>3</v>
      </c>
    </row>
    <row r="490" spans="2:12">
      <c r="B490" t="s">
        <v>512</v>
      </c>
      <c r="C490" t="s">
        <v>8</v>
      </c>
      <c r="D490">
        <v>33</v>
      </c>
      <c r="E490" s="17" t="s">
        <v>6</v>
      </c>
      <c r="F490" s="18">
        <v>45068</v>
      </c>
      <c r="G490">
        <v>170</v>
      </c>
      <c r="H490">
        <v>3.8</v>
      </c>
      <c r="I490">
        <f>IF(MONTH(Call_Centre[[#This Row],[Date of Call]])&lt;=6, YEAR(Call_Centre[[#This Row],[Date of Call]]), YEAR(Call_Centre[[#This Row],[Date of Call]])+1)</f>
        <v>2023</v>
      </c>
      <c r="J490" t="str">
        <f>TEXT(Call_Centre[[#This Row],[Date of Call]],"DDDD")</f>
        <v>Monday</v>
      </c>
      <c r="K490" t="str" cm="1">
        <f t="array" ref="K490">_xlfn.IFS(Call_Centre[[#This Row],[Duration]]&lt;=10,"Under 10 mins", Call_Centre[[#This Row],[Duration]]&lt;=30, "10 to 30 mins", Call_Centre[[#This Row],[Duration]]&lt;=60, "30 to 60 mins", Call_Centre[[#This Row],[Duration]]&lt;=120, "1 to 2 hours", TRUE, "More than 2 hours")</f>
        <v>30 to 60 mins</v>
      </c>
      <c r="L490">
        <f>ROUND(Call_Centre[[#This Row],[Satisfaction Rating]],0)</f>
        <v>4</v>
      </c>
    </row>
    <row r="491" spans="2:12">
      <c r="B491" t="s">
        <v>513</v>
      </c>
      <c r="C491" t="s">
        <v>16</v>
      </c>
      <c r="D491">
        <v>115</v>
      </c>
      <c r="E491" s="17" t="s">
        <v>11</v>
      </c>
      <c r="F491" s="18">
        <v>45068</v>
      </c>
      <c r="G491">
        <v>42</v>
      </c>
      <c r="H491">
        <v>4.7</v>
      </c>
      <c r="I491">
        <f>IF(MONTH(Call_Centre[[#This Row],[Date of Call]])&lt;=6, YEAR(Call_Centre[[#This Row],[Date of Call]]), YEAR(Call_Centre[[#This Row],[Date of Call]])+1)</f>
        <v>2023</v>
      </c>
      <c r="J491" t="str">
        <f>TEXT(Call_Centre[[#This Row],[Date of Call]],"DDDD")</f>
        <v>Monday</v>
      </c>
      <c r="K491" t="str" cm="1">
        <f t="array" ref="K491">_xlfn.IFS(Call_Centre[[#This Row],[Duration]]&lt;=10,"Under 10 mins", Call_Centre[[#This Row],[Duration]]&lt;=30, "10 to 30 mins", Call_Centre[[#This Row],[Duration]]&lt;=60, "30 to 60 mins", Call_Centre[[#This Row],[Duration]]&lt;=120, "1 to 2 hours", TRUE, "More than 2 hours")</f>
        <v>1 to 2 hours</v>
      </c>
      <c r="L491">
        <f>ROUND(Call_Centre[[#This Row],[Satisfaction Rating]],0)</f>
        <v>5</v>
      </c>
    </row>
    <row r="492" spans="2:12">
      <c r="B492" t="s">
        <v>514</v>
      </c>
      <c r="C492" t="s">
        <v>21</v>
      </c>
      <c r="D492">
        <v>155</v>
      </c>
      <c r="E492" s="17" t="s">
        <v>13</v>
      </c>
      <c r="F492" s="18">
        <v>45069</v>
      </c>
      <c r="G492">
        <v>37</v>
      </c>
      <c r="H492">
        <v>4</v>
      </c>
      <c r="I492">
        <f>IF(MONTH(Call_Centre[[#This Row],[Date of Call]])&lt;=6, YEAR(Call_Centre[[#This Row],[Date of Call]]), YEAR(Call_Centre[[#This Row],[Date of Call]])+1)</f>
        <v>2023</v>
      </c>
      <c r="J492" t="str">
        <f>TEXT(Call_Centre[[#This Row],[Date of Call]],"DDDD")</f>
        <v>Tuesday</v>
      </c>
      <c r="K492" t="str" cm="1">
        <f t="array" ref="K492">_xlfn.IFS(Call_Centre[[#This Row],[Duration]]&lt;=10,"Under 10 mins", Call_Centre[[#This Row],[Duration]]&lt;=30, "10 to 30 mins", Call_Centre[[#This Row],[Duration]]&lt;=60, "30 to 60 mins", Call_Centre[[#This Row],[Duration]]&lt;=120, "1 to 2 hours", TRUE, "More than 2 hours")</f>
        <v>More than 2 hours</v>
      </c>
      <c r="L492">
        <f>ROUND(Call_Centre[[#This Row],[Satisfaction Rating]],0)</f>
        <v>4</v>
      </c>
    </row>
    <row r="493" spans="2:12">
      <c r="B493" t="s">
        <v>515</v>
      </c>
      <c r="C493" t="s">
        <v>12</v>
      </c>
      <c r="D493">
        <v>117</v>
      </c>
      <c r="E493" s="17" t="s">
        <v>13</v>
      </c>
      <c r="F493" s="18">
        <v>45069</v>
      </c>
      <c r="G493">
        <v>88</v>
      </c>
      <c r="H493">
        <v>4.7</v>
      </c>
      <c r="I493">
        <f>IF(MONTH(Call_Centre[[#This Row],[Date of Call]])&lt;=6, YEAR(Call_Centre[[#This Row],[Date of Call]]), YEAR(Call_Centre[[#This Row],[Date of Call]])+1)</f>
        <v>2023</v>
      </c>
      <c r="J493" t="str">
        <f>TEXT(Call_Centre[[#This Row],[Date of Call]],"DDDD")</f>
        <v>Tuesday</v>
      </c>
      <c r="K493" t="str" cm="1">
        <f t="array" ref="K493">_xlfn.IFS(Call_Centre[[#This Row],[Duration]]&lt;=10,"Under 10 mins", Call_Centre[[#This Row],[Duration]]&lt;=30, "10 to 30 mins", Call_Centre[[#This Row],[Duration]]&lt;=60, "30 to 60 mins", Call_Centre[[#This Row],[Duration]]&lt;=120, "1 to 2 hours", TRUE, "More than 2 hours")</f>
        <v>1 to 2 hours</v>
      </c>
      <c r="L493">
        <f>ROUND(Call_Centre[[#This Row],[Satisfaction Rating]],0)</f>
        <v>5</v>
      </c>
    </row>
    <row r="494" spans="2:12">
      <c r="B494" t="s">
        <v>516</v>
      </c>
      <c r="C494" t="s">
        <v>5</v>
      </c>
      <c r="D494">
        <v>63</v>
      </c>
      <c r="E494" s="17" t="s">
        <v>13</v>
      </c>
      <c r="F494" s="18">
        <v>45069</v>
      </c>
      <c r="G494">
        <v>80</v>
      </c>
      <c r="H494">
        <v>2.5</v>
      </c>
      <c r="I494">
        <f>IF(MONTH(Call_Centre[[#This Row],[Date of Call]])&lt;=6, YEAR(Call_Centre[[#This Row],[Date of Call]]), YEAR(Call_Centre[[#This Row],[Date of Call]])+1)</f>
        <v>2023</v>
      </c>
      <c r="J494" t="str">
        <f>TEXT(Call_Centre[[#This Row],[Date of Call]],"DDDD")</f>
        <v>Tuesday</v>
      </c>
      <c r="K494" t="str" cm="1">
        <f t="array" ref="K494">_xlfn.IFS(Call_Centre[[#This Row],[Duration]]&lt;=10,"Under 10 mins", Call_Centre[[#This Row],[Duration]]&lt;=30, "10 to 30 mins", Call_Centre[[#This Row],[Duration]]&lt;=60, "30 to 60 mins", Call_Centre[[#This Row],[Duration]]&lt;=120, "1 to 2 hours", TRUE, "More than 2 hours")</f>
        <v>1 to 2 hours</v>
      </c>
      <c r="L494">
        <f>ROUND(Call_Centre[[#This Row],[Satisfaction Rating]],0)</f>
        <v>3</v>
      </c>
    </row>
    <row r="495" spans="2:12">
      <c r="B495" t="s">
        <v>517</v>
      </c>
      <c r="C495" t="s">
        <v>18</v>
      </c>
      <c r="D495">
        <v>59</v>
      </c>
      <c r="E495" s="17" t="s">
        <v>10</v>
      </c>
      <c r="F495" s="18">
        <v>45070</v>
      </c>
      <c r="G495">
        <v>123</v>
      </c>
      <c r="H495">
        <v>3.6</v>
      </c>
      <c r="I495">
        <f>IF(MONTH(Call_Centre[[#This Row],[Date of Call]])&lt;=6, YEAR(Call_Centre[[#This Row],[Date of Call]]), YEAR(Call_Centre[[#This Row],[Date of Call]])+1)</f>
        <v>2023</v>
      </c>
      <c r="J495" t="str">
        <f>TEXT(Call_Centre[[#This Row],[Date of Call]],"DDDD")</f>
        <v>Wednesday</v>
      </c>
      <c r="K495" t="str" cm="1">
        <f t="array" ref="K495">_xlfn.IFS(Call_Centre[[#This Row],[Duration]]&lt;=10,"Under 10 mins", Call_Centre[[#This Row],[Duration]]&lt;=30, "10 to 30 mins", Call_Centre[[#This Row],[Duration]]&lt;=60, "30 to 60 mins", Call_Centre[[#This Row],[Duration]]&lt;=120, "1 to 2 hours", TRUE, "More than 2 hours")</f>
        <v>30 to 60 mins</v>
      </c>
      <c r="L495">
        <f>ROUND(Call_Centre[[#This Row],[Satisfaction Rating]],0)</f>
        <v>4</v>
      </c>
    </row>
    <row r="496" spans="2:12">
      <c r="B496" t="s">
        <v>518</v>
      </c>
      <c r="C496" t="s">
        <v>7</v>
      </c>
      <c r="D496">
        <v>133</v>
      </c>
      <c r="E496" s="17" t="s">
        <v>6</v>
      </c>
      <c r="F496" s="18">
        <v>45070</v>
      </c>
      <c r="G496">
        <v>31</v>
      </c>
      <c r="H496">
        <v>3.7</v>
      </c>
      <c r="I496">
        <f>IF(MONTH(Call_Centre[[#This Row],[Date of Call]])&lt;=6, YEAR(Call_Centre[[#This Row],[Date of Call]]), YEAR(Call_Centre[[#This Row],[Date of Call]])+1)</f>
        <v>2023</v>
      </c>
      <c r="J496" t="str">
        <f>TEXT(Call_Centre[[#This Row],[Date of Call]],"DDDD")</f>
        <v>Wednesday</v>
      </c>
      <c r="K496" t="str" cm="1">
        <f t="array" ref="K496">_xlfn.IFS(Call_Centre[[#This Row],[Duration]]&lt;=10,"Under 10 mins", Call_Centre[[#This Row],[Duration]]&lt;=30, "10 to 30 mins", Call_Centre[[#This Row],[Duration]]&lt;=60, "30 to 60 mins", Call_Centre[[#This Row],[Duration]]&lt;=120, "1 to 2 hours", TRUE, "More than 2 hours")</f>
        <v>More than 2 hours</v>
      </c>
      <c r="L496">
        <f>ROUND(Call_Centre[[#This Row],[Satisfaction Rating]],0)</f>
        <v>4</v>
      </c>
    </row>
    <row r="497" spans="2:12">
      <c r="B497" t="s">
        <v>519</v>
      </c>
      <c r="C497" t="s">
        <v>17</v>
      </c>
      <c r="D497">
        <v>101</v>
      </c>
      <c r="E497" s="17" t="s">
        <v>9</v>
      </c>
      <c r="F497" s="18">
        <v>45070</v>
      </c>
      <c r="G497">
        <v>205</v>
      </c>
      <c r="H497">
        <v>3.9</v>
      </c>
      <c r="I497">
        <f>IF(MONTH(Call_Centre[[#This Row],[Date of Call]])&lt;=6, YEAR(Call_Centre[[#This Row],[Date of Call]]), YEAR(Call_Centre[[#This Row],[Date of Call]])+1)</f>
        <v>2023</v>
      </c>
      <c r="J497" t="str">
        <f>TEXT(Call_Centre[[#This Row],[Date of Call]],"DDDD")</f>
        <v>Wednesday</v>
      </c>
      <c r="K497" t="str" cm="1">
        <f t="array" ref="K497">_xlfn.IFS(Call_Centre[[#This Row],[Duration]]&lt;=10,"Under 10 mins", Call_Centre[[#This Row],[Duration]]&lt;=30, "10 to 30 mins", Call_Centre[[#This Row],[Duration]]&lt;=60, "30 to 60 mins", Call_Centre[[#This Row],[Duration]]&lt;=120, "1 to 2 hours", TRUE, "More than 2 hours")</f>
        <v>1 to 2 hours</v>
      </c>
      <c r="L497">
        <f>ROUND(Call_Centre[[#This Row],[Satisfaction Rating]],0)</f>
        <v>4</v>
      </c>
    </row>
    <row r="498" spans="2:12">
      <c r="B498" t="s">
        <v>520</v>
      </c>
      <c r="C498" t="s">
        <v>14</v>
      </c>
      <c r="D498">
        <v>151</v>
      </c>
      <c r="E498" s="17" t="s">
        <v>13</v>
      </c>
      <c r="F498" s="18">
        <v>45071</v>
      </c>
      <c r="G498">
        <v>123</v>
      </c>
      <c r="H498">
        <v>3.7</v>
      </c>
      <c r="I498">
        <f>IF(MONTH(Call_Centre[[#This Row],[Date of Call]])&lt;=6, YEAR(Call_Centre[[#This Row],[Date of Call]]), YEAR(Call_Centre[[#This Row],[Date of Call]])+1)</f>
        <v>2023</v>
      </c>
      <c r="J498" t="str">
        <f>TEXT(Call_Centre[[#This Row],[Date of Call]],"DDDD")</f>
        <v>Thursday</v>
      </c>
      <c r="K498" t="str" cm="1">
        <f t="array" ref="K498">_xlfn.IFS(Call_Centre[[#This Row],[Duration]]&lt;=10,"Under 10 mins", Call_Centre[[#This Row],[Duration]]&lt;=30, "10 to 30 mins", Call_Centre[[#This Row],[Duration]]&lt;=60, "30 to 60 mins", Call_Centre[[#This Row],[Duration]]&lt;=120, "1 to 2 hours", TRUE, "More than 2 hours")</f>
        <v>More than 2 hours</v>
      </c>
      <c r="L498">
        <f>ROUND(Call_Centre[[#This Row],[Satisfaction Rating]],0)</f>
        <v>4</v>
      </c>
    </row>
    <row r="499" spans="2:12">
      <c r="B499" t="s">
        <v>521</v>
      </c>
      <c r="C499" t="s">
        <v>8</v>
      </c>
      <c r="D499">
        <v>146</v>
      </c>
      <c r="E499" s="17" t="s">
        <v>6</v>
      </c>
      <c r="F499" s="18">
        <v>45071</v>
      </c>
      <c r="G499">
        <v>123</v>
      </c>
      <c r="H499">
        <v>4.3</v>
      </c>
      <c r="I499">
        <f>IF(MONTH(Call_Centre[[#This Row],[Date of Call]])&lt;=6, YEAR(Call_Centre[[#This Row],[Date of Call]]), YEAR(Call_Centre[[#This Row],[Date of Call]])+1)</f>
        <v>2023</v>
      </c>
      <c r="J499" t="str">
        <f>TEXT(Call_Centre[[#This Row],[Date of Call]],"DDDD")</f>
        <v>Thursday</v>
      </c>
      <c r="K499" t="str" cm="1">
        <f t="array" ref="K499">_xlfn.IFS(Call_Centre[[#This Row],[Duration]]&lt;=10,"Under 10 mins", Call_Centre[[#This Row],[Duration]]&lt;=30, "10 to 30 mins", Call_Centre[[#This Row],[Duration]]&lt;=60, "30 to 60 mins", Call_Centre[[#This Row],[Duration]]&lt;=120, "1 to 2 hours", TRUE, "More than 2 hours")</f>
        <v>More than 2 hours</v>
      </c>
      <c r="L499">
        <f>ROUND(Call_Centre[[#This Row],[Satisfaction Rating]],0)</f>
        <v>4</v>
      </c>
    </row>
    <row r="500" spans="2:12">
      <c r="B500" t="s">
        <v>522</v>
      </c>
      <c r="C500" t="s">
        <v>5</v>
      </c>
      <c r="D500">
        <v>148</v>
      </c>
      <c r="E500" s="17" t="s">
        <v>6</v>
      </c>
      <c r="F500" s="18">
        <v>45071</v>
      </c>
      <c r="G500">
        <v>36</v>
      </c>
      <c r="H500">
        <v>2.9</v>
      </c>
      <c r="I500">
        <f>IF(MONTH(Call_Centre[[#This Row],[Date of Call]])&lt;=6, YEAR(Call_Centre[[#This Row],[Date of Call]]), YEAR(Call_Centre[[#This Row],[Date of Call]])+1)</f>
        <v>2023</v>
      </c>
      <c r="J500" t="str">
        <f>TEXT(Call_Centre[[#This Row],[Date of Call]],"DDDD")</f>
        <v>Thursday</v>
      </c>
      <c r="K500" t="str" cm="1">
        <f t="array" ref="K500">_xlfn.IFS(Call_Centre[[#This Row],[Duration]]&lt;=10,"Under 10 mins", Call_Centre[[#This Row],[Duration]]&lt;=30, "10 to 30 mins", Call_Centre[[#This Row],[Duration]]&lt;=60, "30 to 60 mins", Call_Centre[[#This Row],[Duration]]&lt;=120, "1 to 2 hours", TRUE, "More than 2 hours")</f>
        <v>More than 2 hours</v>
      </c>
      <c r="L500">
        <f>ROUND(Call_Centre[[#This Row],[Satisfaction Rating]],0)</f>
        <v>3</v>
      </c>
    </row>
    <row r="501" spans="2:12">
      <c r="B501" t="s">
        <v>523</v>
      </c>
      <c r="C501" t="s">
        <v>14</v>
      </c>
      <c r="D501">
        <v>81</v>
      </c>
      <c r="E501" s="17" t="s">
        <v>6</v>
      </c>
      <c r="F501" s="18">
        <v>45071</v>
      </c>
      <c r="G501">
        <v>116</v>
      </c>
      <c r="H501">
        <v>4.3</v>
      </c>
      <c r="I501">
        <f>IF(MONTH(Call_Centre[[#This Row],[Date of Call]])&lt;=6, YEAR(Call_Centre[[#This Row],[Date of Call]]), YEAR(Call_Centre[[#This Row],[Date of Call]])+1)</f>
        <v>2023</v>
      </c>
      <c r="J501" t="str">
        <f>TEXT(Call_Centre[[#This Row],[Date of Call]],"DDDD")</f>
        <v>Thursday</v>
      </c>
      <c r="K501" t="str" cm="1">
        <f t="array" ref="K501">_xlfn.IFS(Call_Centre[[#This Row],[Duration]]&lt;=10,"Under 10 mins", Call_Centre[[#This Row],[Duration]]&lt;=30, "10 to 30 mins", Call_Centre[[#This Row],[Duration]]&lt;=60, "30 to 60 mins", Call_Centre[[#This Row],[Duration]]&lt;=120, "1 to 2 hours", TRUE, "More than 2 hours")</f>
        <v>1 to 2 hours</v>
      </c>
      <c r="L501">
        <f>ROUND(Call_Centre[[#This Row],[Satisfaction Rating]],0)</f>
        <v>4</v>
      </c>
    </row>
    <row r="502" spans="2:12">
      <c r="B502" t="s">
        <v>524</v>
      </c>
      <c r="C502" t="s">
        <v>22</v>
      </c>
      <c r="D502">
        <v>115</v>
      </c>
      <c r="E502" s="17" t="s">
        <v>6</v>
      </c>
      <c r="F502" s="18">
        <v>45071</v>
      </c>
      <c r="G502">
        <v>40</v>
      </c>
      <c r="H502">
        <v>4.9000000000000004</v>
      </c>
      <c r="I502">
        <f>IF(MONTH(Call_Centre[[#This Row],[Date of Call]])&lt;=6, YEAR(Call_Centre[[#This Row],[Date of Call]]), YEAR(Call_Centre[[#This Row],[Date of Call]])+1)</f>
        <v>2023</v>
      </c>
      <c r="J502" t="str">
        <f>TEXT(Call_Centre[[#This Row],[Date of Call]],"DDDD")</f>
        <v>Thursday</v>
      </c>
      <c r="K502" t="str" cm="1">
        <f t="array" ref="K502">_xlfn.IFS(Call_Centre[[#This Row],[Duration]]&lt;=10,"Under 10 mins", Call_Centre[[#This Row],[Duration]]&lt;=30, "10 to 30 mins", Call_Centre[[#This Row],[Duration]]&lt;=60, "30 to 60 mins", Call_Centre[[#This Row],[Duration]]&lt;=120, "1 to 2 hours", TRUE, "More than 2 hours")</f>
        <v>1 to 2 hours</v>
      </c>
      <c r="L502">
        <f>ROUND(Call_Centre[[#This Row],[Satisfaction Rating]],0)</f>
        <v>5</v>
      </c>
    </row>
    <row r="503" spans="2:12">
      <c r="B503" t="s">
        <v>525</v>
      </c>
      <c r="C503" t="s">
        <v>22</v>
      </c>
      <c r="D503">
        <v>117</v>
      </c>
      <c r="E503" s="17" t="s">
        <v>13</v>
      </c>
      <c r="F503" s="18">
        <v>45071</v>
      </c>
      <c r="G503">
        <v>40</v>
      </c>
      <c r="H503">
        <v>4</v>
      </c>
      <c r="I503">
        <f>IF(MONTH(Call_Centre[[#This Row],[Date of Call]])&lt;=6, YEAR(Call_Centre[[#This Row],[Date of Call]]), YEAR(Call_Centre[[#This Row],[Date of Call]])+1)</f>
        <v>2023</v>
      </c>
      <c r="J503" t="str">
        <f>TEXT(Call_Centre[[#This Row],[Date of Call]],"DDDD")</f>
        <v>Thursday</v>
      </c>
      <c r="K503" t="str" cm="1">
        <f t="array" ref="K503">_xlfn.IFS(Call_Centre[[#This Row],[Duration]]&lt;=10,"Under 10 mins", Call_Centre[[#This Row],[Duration]]&lt;=30, "10 to 30 mins", Call_Centre[[#This Row],[Duration]]&lt;=60, "30 to 60 mins", Call_Centre[[#This Row],[Duration]]&lt;=120, "1 to 2 hours", TRUE, "More than 2 hours")</f>
        <v>1 to 2 hours</v>
      </c>
      <c r="L503">
        <f>ROUND(Call_Centre[[#This Row],[Satisfaction Rating]],0)</f>
        <v>4</v>
      </c>
    </row>
    <row r="504" spans="2:12">
      <c r="B504" t="s">
        <v>526</v>
      </c>
      <c r="C504" t="s">
        <v>17</v>
      </c>
      <c r="D504">
        <v>110</v>
      </c>
      <c r="E504" s="17" t="s">
        <v>11</v>
      </c>
      <c r="F504" s="18">
        <v>45072</v>
      </c>
      <c r="G504">
        <v>82</v>
      </c>
      <c r="H504">
        <v>4</v>
      </c>
      <c r="I504">
        <f>IF(MONTH(Call_Centre[[#This Row],[Date of Call]])&lt;=6, YEAR(Call_Centre[[#This Row],[Date of Call]]), YEAR(Call_Centre[[#This Row],[Date of Call]])+1)</f>
        <v>2023</v>
      </c>
      <c r="J504" t="str">
        <f>TEXT(Call_Centre[[#This Row],[Date of Call]],"DDDD")</f>
        <v>Friday</v>
      </c>
      <c r="K504" t="str" cm="1">
        <f t="array" ref="K504">_xlfn.IFS(Call_Centre[[#This Row],[Duration]]&lt;=10,"Under 10 mins", Call_Centre[[#This Row],[Duration]]&lt;=30, "10 to 30 mins", Call_Centre[[#This Row],[Duration]]&lt;=60, "30 to 60 mins", Call_Centre[[#This Row],[Duration]]&lt;=120, "1 to 2 hours", TRUE, "More than 2 hours")</f>
        <v>1 to 2 hours</v>
      </c>
      <c r="L504">
        <f>ROUND(Call_Centre[[#This Row],[Satisfaction Rating]],0)</f>
        <v>4</v>
      </c>
    </row>
    <row r="505" spans="2:12">
      <c r="B505" t="s">
        <v>527</v>
      </c>
      <c r="C505" t="s">
        <v>24</v>
      </c>
      <c r="D505">
        <v>103</v>
      </c>
      <c r="E505" s="17" t="s">
        <v>10</v>
      </c>
      <c r="F505" s="18">
        <v>45072</v>
      </c>
      <c r="G505">
        <v>62</v>
      </c>
      <c r="H505">
        <v>3.4</v>
      </c>
      <c r="I505">
        <f>IF(MONTH(Call_Centre[[#This Row],[Date of Call]])&lt;=6, YEAR(Call_Centre[[#This Row],[Date of Call]]), YEAR(Call_Centre[[#This Row],[Date of Call]])+1)</f>
        <v>2023</v>
      </c>
      <c r="J505" t="str">
        <f>TEXT(Call_Centre[[#This Row],[Date of Call]],"DDDD")</f>
        <v>Friday</v>
      </c>
      <c r="K505" t="str" cm="1">
        <f t="array" ref="K505">_xlfn.IFS(Call_Centre[[#This Row],[Duration]]&lt;=10,"Under 10 mins", Call_Centre[[#This Row],[Duration]]&lt;=30, "10 to 30 mins", Call_Centre[[#This Row],[Duration]]&lt;=60, "30 to 60 mins", Call_Centre[[#This Row],[Duration]]&lt;=120, "1 to 2 hours", TRUE, "More than 2 hours")</f>
        <v>1 to 2 hours</v>
      </c>
      <c r="L505">
        <f>ROUND(Call_Centre[[#This Row],[Satisfaction Rating]],0)</f>
        <v>3</v>
      </c>
    </row>
    <row r="506" spans="2:12">
      <c r="B506" t="s">
        <v>528</v>
      </c>
      <c r="C506" t="s">
        <v>21</v>
      </c>
      <c r="D506">
        <v>45</v>
      </c>
      <c r="E506" s="17" t="s">
        <v>10</v>
      </c>
      <c r="F506" s="18">
        <v>45072</v>
      </c>
      <c r="G506">
        <v>135</v>
      </c>
      <c r="H506">
        <v>3.9</v>
      </c>
      <c r="I506">
        <f>IF(MONTH(Call_Centre[[#This Row],[Date of Call]])&lt;=6, YEAR(Call_Centre[[#This Row],[Date of Call]]), YEAR(Call_Centre[[#This Row],[Date of Call]])+1)</f>
        <v>2023</v>
      </c>
      <c r="J506" t="str">
        <f>TEXT(Call_Centre[[#This Row],[Date of Call]],"DDDD")</f>
        <v>Friday</v>
      </c>
      <c r="K506" t="str" cm="1">
        <f t="array" ref="K506">_xlfn.IFS(Call_Centre[[#This Row],[Duration]]&lt;=10,"Under 10 mins", Call_Centre[[#This Row],[Duration]]&lt;=30, "10 to 30 mins", Call_Centre[[#This Row],[Duration]]&lt;=60, "30 to 60 mins", Call_Centre[[#This Row],[Duration]]&lt;=120, "1 to 2 hours", TRUE, "More than 2 hours")</f>
        <v>30 to 60 mins</v>
      </c>
      <c r="L506">
        <f>ROUND(Call_Centre[[#This Row],[Satisfaction Rating]],0)</f>
        <v>4</v>
      </c>
    </row>
    <row r="507" spans="2:12">
      <c r="B507" t="s">
        <v>529</v>
      </c>
      <c r="C507" t="s">
        <v>17</v>
      </c>
      <c r="D507">
        <v>110</v>
      </c>
      <c r="E507" s="17" t="s">
        <v>9</v>
      </c>
      <c r="F507" s="18">
        <v>45072</v>
      </c>
      <c r="G507">
        <v>155</v>
      </c>
      <c r="H507">
        <v>2.1</v>
      </c>
      <c r="I507">
        <f>IF(MONTH(Call_Centre[[#This Row],[Date of Call]])&lt;=6, YEAR(Call_Centre[[#This Row],[Date of Call]]), YEAR(Call_Centre[[#This Row],[Date of Call]])+1)</f>
        <v>2023</v>
      </c>
      <c r="J507" t="str">
        <f>TEXT(Call_Centre[[#This Row],[Date of Call]],"DDDD")</f>
        <v>Friday</v>
      </c>
      <c r="K507" t="str" cm="1">
        <f t="array" ref="K507">_xlfn.IFS(Call_Centre[[#This Row],[Duration]]&lt;=10,"Under 10 mins", Call_Centre[[#This Row],[Duration]]&lt;=30, "10 to 30 mins", Call_Centre[[#This Row],[Duration]]&lt;=60, "30 to 60 mins", Call_Centre[[#This Row],[Duration]]&lt;=120, "1 to 2 hours", TRUE, "More than 2 hours")</f>
        <v>1 to 2 hours</v>
      </c>
      <c r="L507">
        <f>ROUND(Call_Centre[[#This Row],[Satisfaction Rating]],0)</f>
        <v>2</v>
      </c>
    </row>
    <row r="508" spans="2:12">
      <c r="B508" t="s">
        <v>530</v>
      </c>
      <c r="C508" t="s">
        <v>18</v>
      </c>
      <c r="D508">
        <v>43</v>
      </c>
      <c r="E508" s="17" t="s">
        <v>11</v>
      </c>
      <c r="F508" s="18">
        <v>45072</v>
      </c>
      <c r="G508">
        <v>37</v>
      </c>
      <c r="H508">
        <v>4.9000000000000004</v>
      </c>
      <c r="I508">
        <f>IF(MONTH(Call_Centre[[#This Row],[Date of Call]])&lt;=6, YEAR(Call_Centre[[#This Row],[Date of Call]]), YEAR(Call_Centre[[#This Row],[Date of Call]])+1)</f>
        <v>2023</v>
      </c>
      <c r="J508" t="str">
        <f>TEXT(Call_Centre[[#This Row],[Date of Call]],"DDDD")</f>
        <v>Friday</v>
      </c>
      <c r="K508" t="str" cm="1">
        <f t="array" ref="K508">_xlfn.IFS(Call_Centre[[#This Row],[Duration]]&lt;=10,"Under 10 mins", Call_Centre[[#This Row],[Duration]]&lt;=30, "10 to 30 mins", Call_Centre[[#This Row],[Duration]]&lt;=60, "30 to 60 mins", Call_Centre[[#This Row],[Duration]]&lt;=120, "1 to 2 hours", TRUE, "More than 2 hours")</f>
        <v>30 to 60 mins</v>
      </c>
      <c r="L508">
        <f>ROUND(Call_Centre[[#This Row],[Satisfaction Rating]],0)</f>
        <v>5</v>
      </c>
    </row>
    <row r="509" spans="2:12">
      <c r="B509" t="s">
        <v>531</v>
      </c>
      <c r="C509" t="s">
        <v>17</v>
      </c>
      <c r="D509">
        <v>104</v>
      </c>
      <c r="E509" s="17" t="s">
        <v>13</v>
      </c>
      <c r="F509" s="18">
        <v>45073</v>
      </c>
      <c r="G509">
        <v>56</v>
      </c>
      <c r="H509">
        <v>3.4</v>
      </c>
      <c r="I509">
        <f>IF(MONTH(Call_Centre[[#This Row],[Date of Call]])&lt;=6, YEAR(Call_Centre[[#This Row],[Date of Call]]), YEAR(Call_Centre[[#This Row],[Date of Call]])+1)</f>
        <v>2023</v>
      </c>
      <c r="J509" t="str">
        <f>TEXT(Call_Centre[[#This Row],[Date of Call]],"DDDD")</f>
        <v>Saturday</v>
      </c>
      <c r="K509" t="str" cm="1">
        <f t="array" ref="K509">_xlfn.IFS(Call_Centre[[#This Row],[Duration]]&lt;=10,"Under 10 mins", Call_Centre[[#This Row],[Duration]]&lt;=30, "10 to 30 mins", Call_Centre[[#This Row],[Duration]]&lt;=60, "30 to 60 mins", Call_Centre[[#This Row],[Duration]]&lt;=120, "1 to 2 hours", TRUE, "More than 2 hours")</f>
        <v>1 to 2 hours</v>
      </c>
      <c r="L509">
        <f>ROUND(Call_Centre[[#This Row],[Satisfaction Rating]],0)</f>
        <v>3</v>
      </c>
    </row>
    <row r="510" spans="2:12">
      <c r="B510" t="s">
        <v>532</v>
      </c>
      <c r="C510" t="s">
        <v>17</v>
      </c>
      <c r="D510">
        <v>101</v>
      </c>
      <c r="E510" s="17" t="s">
        <v>13</v>
      </c>
      <c r="F510" s="18">
        <v>45073</v>
      </c>
      <c r="G510">
        <v>185</v>
      </c>
      <c r="H510">
        <v>5</v>
      </c>
      <c r="I510">
        <f>IF(MONTH(Call_Centre[[#This Row],[Date of Call]])&lt;=6, YEAR(Call_Centre[[#This Row],[Date of Call]]), YEAR(Call_Centre[[#This Row],[Date of Call]])+1)</f>
        <v>2023</v>
      </c>
      <c r="J510" t="str">
        <f>TEXT(Call_Centre[[#This Row],[Date of Call]],"DDDD")</f>
        <v>Saturday</v>
      </c>
      <c r="K510" t="str" cm="1">
        <f t="array" ref="K510">_xlfn.IFS(Call_Centre[[#This Row],[Duration]]&lt;=10,"Under 10 mins", Call_Centre[[#This Row],[Duration]]&lt;=30, "10 to 30 mins", Call_Centre[[#This Row],[Duration]]&lt;=60, "30 to 60 mins", Call_Centre[[#This Row],[Duration]]&lt;=120, "1 to 2 hours", TRUE, "More than 2 hours")</f>
        <v>1 to 2 hours</v>
      </c>
      <c r="L510">
        <f>ROUND(Call_Centre[[#This Row],[Satisfaction Rating]],0)</f>
        <v>5</v>
      </c>
    </row>
    <row r="511" spans="2:12">
      <c r="B511" t="s">
        <v>533</v>
      </c>
      <c r="C511" t="s">
        <v>20</v>
      </c>
      <c r="D511">
        <v>55</v>
      </c>
      <c r="E511" s="17" t="s">
        <v>11</v>
      </c>
      <c r="F511" s="18">
        <v>45074</v>
      </c>
      <c r="G511">
        <v>145</v>
      </c>
      <c r="H511">
        <v>4.5</v>
      </c>
      <c r="I511">
        <f>IF(MONTH(Call_Centre[[#This Row],[Date of Call]])&lt;=6, YEAR(Call_Centre[[#This Row],[Date of Call]]), YEAR(Call_Centre[[#This Row],[Date of Call]])+1)</f>
        <v>2023</v>
      </c>
      <c r="J511" t="str">
        <f>TEXT(Call_Centre[[#This Row],[Date of Call]],"DDDD")</f>
        <v>Sunday</v>
      </c>
      <c r="K511" t="str" cm="1">
        <f t="array" ref="K511">_xlfn.IFS(Call_Centre[[#This Row],[Duration]]&lt;=10,"Under 10 mins", Call_Centre[[#This Row],[Duration]]&lt;=30, "10 to 30 mins", Call_Centre[[#This Row],[Duration]]&lt;=60, "30 to 60 mins", Call_Centre[[#This Row],[Duration]]&lt;=120, "1 to 2 hours", TRUE, "More than 2 hours")</f>
        <v>30 to 60 mins</v>
      </c>
      <c r="L511">
        <f>ROUND(Call_Centre[[#This Row],[Satisfaction Rating]],0)</f>
        <v>5</v>
      </c>
    </row>
    <row r="512" spans="2:12">
      <c r="B512" t="s">
        <v>534</v>
      </c>
      <c r="C512" t="s">
        <v>14</v>
      </c>
      <c r="D512">
        <v>40</v>
      </c>
      <c r="E512" s="17" t="s">
        <v>10</v>
      </c>
      <c r="F512" s="18">
        <v>45074</v>
      </c>
      <c r="G512">
        <v>116</v>
      </c>
      <c r="H512">
        <v>2.6</v>
      </c>
      <c r="I512">
        <f>IF(MONTH(Call_Centre[[#This Row],[Date of Call]])&lt;=6, YEAR(Call_Centre[[#This Row],[Date of Call]]), YEAR(Call_Centre[[#This Row],[Date of Call]])+1)</f>
        <v>2023</v>
      </c>
      <c r="J512" t="str">
        <f>TEXT(Call_Centre[[#This Row],[Date of Call]],"DDDD")</f>
        <v>Sunday</v>
      </c>
      <c r="K512" t="str" cm="1">
        <f t="array" ref="K512">_xlfn.IFS(Call_Centre[[#This Row],[Duration]]&lt;=10,"Under 10 mins", Call_Centre[[#This Row],[Duration]]&lt;=30, "10 to 30 mins", Call_Centre[[#This Row],[Duration]]&lt;=60, "30 to 60 mins", Call_Centre[[#This Row],[Duration]]&lt;=120, "1 to 2 hours", TRUE, "More than 2 hours")</f>
        <v>30 to 60 mins</v>
      </c>
      <c r="L512">
        <f>ROUND(Call_Centre[[#This Row],[Satisfaction Rating]],0)</f>
        <v>3</v>
      </c>
    </row>
    <row r="513" spans="2:12">
      <c r="B513" t="s">
        <v>535</v>
      </c>
      <c r="C513" t="s">
        <v>18</v>
      </c>
      <c r="D513">
        <v>122</v>
      </c>
      <c r="E513" s="17" t="s">
        <v>6</v>
      </c>
      <c r="F513" s="18">
        <v>45074</v>
      </c>
      <c r="G513">
        <v>45</v>
      </c>
      <c r="H513">
        <v>4.2</v>
      </c>
      <c r="I513">
        <f>IF(MONTH(Call_Centre[[#This Row],[Date of Call]])&lt;=6, YEAR(Call_Centre[[#This Row],[Date of Call]]), YEAR(Call_Centre[[#This Row],[Date of Call]])+1)</f>
        <v>2023</v>
      </c>
      <c r="J513" t="str">
        <f>TEXT(Call_Centre[[#This Row],[Date of Call]],"DDDD")</f>
        <v>Sunday</v>
      </c>
      <c r="K513" t="str" cm="1">
        <f t="array" ref="K513">_xlfn.IFS(Call_Centre[[#This Row],[Duration]]&lt;=10,"Under 10 mins", Call_Centre[[#This Row],[Duration]]&lt;=30, "10 to 30 mins", Call_Centre[[#This Row],[Duration]]&lt;=60, "30 to 60 mins", Call_Centre[[#This Row],[Duration]]&lt;=120, "1 to 2 hours", TRUE, "More than 2 hours")</f>
        <v>More than 2 hours</v>
      </c>
      <c r="L513">
        <f>ROUND(Call_Centre[[#This Row],[Satisfaction Rating]],0)</f>
        <v>4</v>
      </c>
    </row>
    <row r="514" spans="2:12">
      <c r="B514" t="s">
        <v>536</v>
      </c>
      <c r="C514" t="s">
        <v>8</v>
      </c>
      <c r="D514">
        <v>98</v>
      </c>
      <c r="E514" s="17" t="s">
        <v>13</v>
      </c>
      <c r="F514" s="18">
        <v>45075</v>
      </c>
      <c r="G514">
        <v>35</v>
      </c>
      <c r="H514">
        <v>4.5</v>
      </c>
      <c r="I514">
        <f>IF(MONTH(Call_Centre[[#This Row],[Date of Call]])&lt;=6, YEAR(Call_Centre[[#This Row],[Date of Call]]), YEAR(Call_Centre[[#This Row],[Date of Call]])+1)</f>
        <v>2023</v>
      </c>
      <c r="J514" t="str">
        <f>TEXT(Call_Centre[[#This Row],[Date of Call]],"DDDD")</f>
        <v>Monday</v>
      </c>
      <c r="K514" t="str" cm="1">
        <f t="array" ref="K514">_xlfn.IFS(Call_Centre[[#This Row],[Duration]]&lt;=10,"Under 10 mins", Call_Centre[[#This Row],[Duration]]&lt;=30, "10 to 30 mins", Call_Centre[[#This Row],[Duration]]&lt;=60, "30 to 60 mins", Call_Centre[[#This Row],[Duration]]&lt;=120, "1 to 2 hours", TRUE, "More than 2 hours")</f>
        <v>1 to 2 hours</v>
      </c>
      <c r="L514">
        <f>ROUND(Call_Centre[[#This Row],[Satisfaction Rating]],0)</f>
        <v>5</v>
      </c>
    </row>
    <row r="515" spans="2:12">
      <c r="B515" t="s">
        <v>537</v>
      </c>
      <c r="C515" t="s">
        <v>22</v>
      </c>
      <c r="D515">
        <v>110</v>
      </c>
      <c r="E515" s="17" t="s">
        <v>10</v>
      </c>
      <c r="F515" s="18">
        <v>45075</v>
      </c>
      <c r="G515">
        <v>100</v>
      </c>
      <c r="H515">
        <v>4.4000000000000004</v>
      </c>
      <c r="I515">
        <f>IF(MONTH(Call_Centre[[#This Row],[Date of Call]])&lt;=6, YEAR(Call_Centre[[#This Row],[Date of Call]]), YEAR(Call_Centre[[#This Row],[Date of Call]])+1)</f>
        <v>2023</v>
      </c>
      <c r="J515" t="str">
        <f>TEXT(Call_Centre[[#This Row],[Date of Call]],"DDDD")</f>
        <v>Monday</v>
      </c>
      <c r="K515" t="str" cm="1">
        <f t="array" ref="K515">_xlfn.IFS(Call_Centre[[#This Row],[Duration]]&lt;=10,"Under 10 mins", Call_Centre[[#This Row],[Duration]]&lt;=30, "10 to 30 mins", Call_Centre[[#This Row],[Duration]]&lt;=60, "30 to 60 mins", Call_Centre[[#This Row],[Duration]]&lt;=120, "1 to 2 hours", TRUE, "More than 2 hours")</f>
        <v>1 to 2 hours</v>
      </c>
      <c r="L515">
        <f>ROUND(Call_Centre[[#This Row],[Satisfaction Rating]],0)</f>
        <v>4</v>
      </c>
    </row>
    <row r="516" spans="2:12">
      <c r="B516" t="s">
        <v>538</v>
      </c>
      <c r="C516" t="s">
        <v>22</v>
      </c>
      <c r="D516">
        <v>62</v>
      </c>
      <c r="E516" s="17" t="s">
        <v>11</v>
      </c>
      <c r="F516" s="18">
        <v>45076</v>
      </c>
      <c r="G516">
        <v>125</v>
      </c>
      <c r="H516">
        <v>3.5</v>
      </c>
      <c r="I516">
        <f>IF(MONTH(Call_Centre[[#This Row],[Date of Call]])&lt;=6, YEAR(Call_Centre[[#This Row],[Date of Call]]), YEAR(Call_Centre[[#This Row],[Date of Call]])+1)</f>
        <v>2023</v>
      </c>
      <c r="J516" t="str">
        <f>TEXT(Call_Centre[[#This Row],[Date of Call]],"DDDD")</f>
        <v>Tuesday</v>
      </c>
      <c r="K516" t="str" cm="1">
        <f t="array" ref="K516">_xlfn.IFS(Call_Centre[[#This Row],[Duration]]&lt;=10,"Under 10 mins", Call_Centre[[#This Row],[Duration]]&lt;=30, "10 to 30 mins", Call_Centre[[#This Row],[Duration]]&lt;=60, "30 to 60 mins", Call_Centre[[#This Row],[Duration]]&lt;=120, "1 to 2 hours", TRUE, "More than 2 hours")</f>
        <v>1 to 2 hours</v>
      </c>
      <c r="L516">
        <f>ROUND(Call_Centre[[#This Row],[Satisfaction Rating]],0)</f>
        <v>4</v>
      </c>
    </row>
    <row r="517" spans="2:12">
      <c r="B517" t="s">
        <v>539</v>
      </c>
      <c r="C517" t="s">
        <v>18</v>
      </c>
      <c r="D517">
        <v>134</v>
      </c>
      <c r="E517" s="17" t="s">
        <v>6</v>
      </c>
      <c r="F517" s="18">
        <v>45076</v>
      </c>
      <c r="G517">
        <v>120</v>
      </c>
      <c r="H517">
        <v>3</v>
      </c>
      <c r="I517">
        <f>IF(MONTH(Call_Centre[[#This Row],[Date of Call]])&lt;=6, YEAR(Call_Centre[[#This Row],[Date of Call]]), YEAR(Call_Centre[[#This Row],[Date of Call]])+1)</f>
        <v>2023</v>
      </c>
      <c r="J517" t="str">
        <f>TEXT(Call_Centre[[#This Row],[Date of Call]],"DDDD")</f>
        <v>Tuesday</v>
      </c>
      <c r="K517" t="str" cm="1">
        <f t="array" ref="K517">_xlfn.IFS(Call_Centre[[#This Row],[Duration]]&lt;=10,"Under 10 mins", Call_Centre[[#This Row],[Duration]]&lt;=30, "10 to 30 mins", Call_Centre[[#This Row],[Duration]]&lt;=60, "30 to 60 mins", Call_Centre[[#This Row],[Duration]]&lt;=120, "1 to 2 hours", TRUE, "More than 2 hours")</f>
        <v>More than 2 hours</v>
      </c>
      <c r="L517">
        <f>ROUND(Call_Centre[[#This Row],[Satisfaction Rating]],0)</f>
        <v>3</v>
      </c>
    </row>
    <row r="518" spans="2:12">
      <c r="B518" t="s">
        <v>540</v>
      </c>
      <c r="C518" t="s">
        <v>19</v>
      </c>
      <c r="D518">
        <v>94</v>
      </c>
      <c r="E518" s="17" t="s">
        <v>9</v>
      </c>
      <c r="F518" s="18">
        <v>45076</v>
      </c>
      <c r="G518">
        <v>180</v>
      </c>
      <c r="H518">
        <v>4.7</v>
      </c>
      <c r="I518">
        <f>IF(MONTH(Call_Centre[[#This Row],[Date of Call]])&lt;=6, YEAR(Call_Centre[[#This Row],[Date of Call]]), YEAR(Call_Centre[[#This Row],[Date of Call]])+1)</f>
        <v>2023</v>
      </c>
      <c r="J518" t="str">
        <f>TEXT(Call_Centre[[#This Row],[Date of Call]],"DDDD")</f>
        <v>Tuesday</v>
      </c>
      <c r="K518" t="str" cm="1">
        <f t="array" ref="K518">_xlfn.IFS(Call_Centre[[#This Row],[Duration]]&lt;=10,"Under 10 mins", Call_Centre[[#This Row],[Duration]]&lt;=30, "10 to 30 mins", Call_Centre[[#This Row],[Duration]]&lt;=60, "30 to 60 mins", Call_Centre[[#This Row],[Duration]]&lt;=120, "1 to 2 hours", TRUE, "More than 2 hours")</f>
        <v>1 to 2 hours</v>
      </c>
      <c r="L518">
        <f>ROUND(Call_Centre[[#This Row],[Satisfaction Rating]],0)</f>
        <v>5</v>
      </c>
    </row>
    <row r="519" spans="2:12">
      <c r="B519" t="s">
        <v>541</v>
      </c>
      <c r="C519" t="s">
        <v>15</v>
      </c>
      <c r="D519">
        <v>63</v>
      </c>
      <c r="E519" s="17" t="s">
        <v>10</v>
      </c>
      <c r="F519" s="18">
        <v>45076</v>
      </c>
      <c r="G519">
        <v>44</v>
      </c>
      <c r="H519">
        <v>3</v>
      </c>
      <c r="I519">
        <f>IF(MONTH(Call_Centre[[#This Row],[Date of Call]])&lt;=6, YEAR(Call_Centre[[#This Row],[Date of Call]]), YEAR(Call_Centre[[#This Row],[Date of Call]])+1)</f>
        <v>2023</v>
      </c>
      <c r="J519" t="str">
        <f>TEXT(Call_Centre[[#This Row],[Date of Call]],"DDDD")</f>
        <v>Tuesday</v>
      </c>
      <c r="K519" t="str" cm="1">
        <f t="array" ref="K519">_xlfn.IFS(Call_Centre[[#This Row],[Duration]]&lt;=10,"Under 10 mins", Call_Centre[[#This Row],[Duration]]&lt;=30, "10 to 30 mins", Call_Centre[[#This Row],[Duration]]&lt;=60, "30 to 60 mins", Call_Centre[[#This Row],[Duration]]&lt;=120, "1 to 2 hours", TRUE, "More than 2 hours")</f>
        <v>1 to 2 hours</v>
      </c>
      <c r="L519">
        <f>ROUND(Call_Centre[[#This Row],[Satisfaction Rating]],0)</f>
        <v>3</v>
      </c>
    </row>
    <row r="520" spans="2:12">
      <c r="B520" t="s">
        <v>542</v>
      </c>
      <c r="C520" t="s">
        <v>7</v>
      </c>
      <c r="D520">
        <v>95</v>
      </c>
      <c r="E520" s="17" t="s">
        <v>6</v>
      </c>
      <c r="F520" s="18">
        <v>45076</v>
      </c>
      <c r="G520">
        <v>86</v>
      </c>
      <c r="H520">
        <v>3.6</v>
      </c>
      <c r="I520">
        <f>IF(MONTH(Call_Centre[[#This Row],[Date of Call]])&lt;=6, YEAR(Call_Centre[[#This Row],[Date of Call]]), YEAR(Call_Centre[[#This Row],[Date of Call]])+1)</f>
        <v>2023</v>
      </c>
      <c r="J520" t="str">
        <f>TEXT(Call_Centre[[#This Row],[Date of Call]],"DDDD")</f>
        <v>Tuesday</v>
      </c>
      <c r="K520" t="str" cm="1">
        <f t="array" ref="K520">_xlfn.IFS(Call_Centre[[#This Row],[Duration]]&lt;=10,"Under 10 mins", Call_Centre[[#This Row],[Duration]]&lt;=30, "10 to 30 mins", Call_Centre[[#This Row],[Duration]]&lt;=60, "30 to 60 mins", Call_Centre[[#This Row],[Duration]]&lt;=120, "1 to 2 hours", TRUE, "More than 2 hours")</f>
        <v>1 to 2 hours</v>
      </c>
      <c r="L520">
        <f>ROUND(Call_Centre[[#This Row],[Satisfaction Rating]],0)</f>
        <v>4</v>
      </c>
    </row>
    <row r="521" spans="2:12">
      <c r="B521" t="s">
        <v>543</v>
      </c>
      <c r="C521" t="s">
        <v>18</v>
      </c>
      <c r="D521">
        <v>106</v>
      </c>
      <c r="E521" s="17" t="s">
        <v>6</v>
      </c>
      <c r="F521" s="18">
        <v>45077</v>
      </c>
      <c r="G521">
        <v>120</v>
      </c>
      <c r="H521">
        <v>4.0999999999999996</v>
      </c>
      <c r="I521">
        <f>IF(MONTH(Call_Centre[[#This Row],[Date of Call]])&lt;=6, YEAR(Call_Centre[[#This Row],[Date of Call]]), YEAR(Call_Centre[[#This Row],[Date of Call]])+1)</f>
        <v>2023</v>
      </c>
      <c r="J521" t="str">
        <f>TEXT(Call_Centre[[#This Row],[Date of Call]],"DDDD")</f>
        <v>Wednesday</v>
      </c>
      <c r="K521" t="str" cm="1">
        <f t="array" ref="K521">_xlfn.IFS(Call_Centre[[#This Row],[Duration]]&lt;=10,"Under 10 mins", Call_Centre[[#This Row],[Duration]]&lt;=30, "10 to 30 mins", Call_Centre[[#This Row],[Duration]]&lt;=60, "30 to 60 mins", Call_Centre[[#This Row],[Duration]]&lt;=120, "1 to 2 hours", TRUE, "More than 2 hours")</f>
        <v>1 to 2 hours</v>
      </c>
      <c r="L521">
        <f>ROUND(Call_Centre[[#This Row],[Satisfaction Rating]],0)</f>
        <v>4</v>
      </c>
    </row>
    <row r="522" spans="2:12">
      <c r="B522" t="s">
        <v>544</v>
      </c>
      <c r="C522" t="s">
        <v>21</v>
      </c>
      <c r="D522">
        <v>94</v>
      </c>
      <c r="E522" s="17" t="s">
        <v>9</v>
      </c>
      <c r="F522" s="18">
        <v>45077</v>
      </c>
      <c r="G522">
        <v>100</v>
      </c>
      <c r="H522">
        <v>3.7</v>
      </c>
      <c r="I522">
        <f>IF(MONTH(Call_Centre[[#This Row],[Date of Call]])&lt;=6, YEAR(Call_Centre[[#This Row],[Date of Call]]), YEAR(Call_Centre[[#This Row],[Date of Call]])+1)</f>
        <v>2023</v>
      </c>
      <c r="J522" t="str">
        <f>TEXT(Call_Centre[[#This Row],[Date of Call]],"DDDD")</f>
        <v>Wednesday</v>
      </c>
      <c r="K522" t="str" cm="1">
        <f t="array" ref="K522">_xlfn.IFS(Call_Centre[[#This Row],[Duration]]&lt;=10,"Under 10 mins", Call_Centre[[#This Row],[Duration]]&lt;=30, "10 to 30 mins", Call_Centre[[#This Row],[Duration]]&lt;=60, "30 to 60 mins", Call_Centre[[#This Row],[Duration]]&lt;=120, "1 to 2 hours", TRUE, "More than 2 hours")</f>
        <v>1 to 2 hours</v>
      </c>
      <c r="L522">
        <f>ROUND(Call_Centre[[#This Row],[Satisfaction Rating]],0)</f>
        <v>4</v>
      </c>
    </row>
    <row r="523" spans="2:12">
      <c r="B523" t="s">
        <v>545</v>
      </c>
      <c r="C523" t="s">
        <v>21</v>
      </c>
      <c r="D523">
        <v>51</v>
      </c>
      <c r="E523" s="17" t="s">
        <v>9</v>
      </c>
      <c r="F523" s="18">
        <v>45078</v>
      </c>
      <c r="G523">
        <v>108</v>
      </c>
      <c r="H523">
        <v>4.5</v>
      </c>
      <c r="I523">
        <f>IF(MONTH(Call_Centre[[#This Row],[Date of Call]])&lt;=6, YEAR(Call_Centre[[#This Row],[Date of Call]]), YEAR(Call_Centre[[#This Row],[Date of Call]])+1)</f>
        <v>2023</v>
      </c>
      <c r="J523" t="str">
        <f>TEXT(Call_Centre[[#This Row],[Date of Call]],"DDDD")</f>
        <v>Thursday</v>
      </c>
      <c r="K523" t="str" cm="1">
        <f t="array" ref="K523">_xlfn.IFS(Call_Centre[[#This Row],[Duration]]&lt;=10,"Under 10 mins", Call_Centre[[#This Row],[Duration]]&lt;=30, "10 to 30 mins", Call_Centre[[#This Row],[Duration]]&lt;=60, "30 to 60 mins", Call_Centre[[#This Row],[Duration]]&lt;=120, "1 to 2 hours", TRUE, "More than 2 hours")</f>
        <v>30 to 60 mins</v>
      </c>
      <c r="L523">
        <f>ROUND(Call_Centre[[#This Row],[Satisfaction Rating]],0)</f>
        <v>5</v>
      </c>
    </row>
    <row r="524" spans="2:12">
      <c r="B524" t="s">
        <v>546</v>
      </c>
      <c r="C524" t="s">
        <v>5</v>
      </c>
      <c r="D524">
        <v>39</v>
      </c>
      <c r="E524" s="17" t="s">
        <v>9</v>
      </c>
      <c r="F524" s="18">
        <v>45078</v>
      </c>
      <c r="G524">
        <v>46</v>
      </c>
      <c r="H524">
        <v>4.5999999999999996</v>
      </c>
      <c r="I524">
        <f>IF(MONTH(Call_Centre[[#This Row],[Date of Call]])&lt;=6, YEAR(Call_Centre[[#This Row],[Date of Call]]), YEAR(Call_Centre[[#This Row],[Date of Call]])+1)</f>
        <v>2023</v>
      </c>
      <c r="J524" t="str">
        <f>TEXT(Call_Centre[[#This Row],[Date of Call]],"DDDD")</f>
        <v>Thursday</v>
      </c>
      <c r="K524" t="str" cm="1">
        <f t="array" ref="K524">_xlfn.IFS(Call_Centre[[#This Row],[Duration]]&lt;=10,"Under 10 mins", Call_Centre[[#This Row],[Duration]]&lt;=30, "10 to 30 mins", Call_Centre[[#This Row],[Duration]]&lt;=60, "30 to 60 mins", Call_Centre[[#This Row],[Duration]]&lt;=120, "1 to 2 hours", TRUE, "More than 2 hours")</f>
        <v>30 to 60 mins</v>
      </c>
      <c r="L524">
        <f>ROUND(Call_Centre[[#This Row],[Satisfaction Rating]],0)</f>
        <v>5</v>
      </c>
    </row>
    <row r="525" spans="2:12">
      <c r="B525" t="s">
        <v>547</v>
      </c>
      <c r="C525" t="s">
        <v>14</v>
      </c>
      <c r="D525">
        <v>111</v>
      </c>
      <c r="E525" s="17" t="s">
        <v>6</v>
      </c>
      <c r="F525" s="18">
        <v>45078</v>
      </c>
      <c r="G525">
        <v>210</v>
      </c>
      <c r="H525">
        <v>4.3</v>
      </c>
      <c r="I525">
        <f>IF(MONTH(Call_Centre[[#This Row],[Date of Call]])&lt;=6, YEAR(Call_Centre[[#This Row],[Date of Call]]), YEAR(Call_Centre[[#This Row],[Date of Call]])+1)</f>
        <v>2023</v>
      </c>
      <c r="J525" t="str">
        <f>TEXT(Call_Centre[[#This Row],[Date of Call]],"DDDD")</f>
        <v>Thursday</v>
      </c>
      <c r="K525" t="str" cm="1">
        <f t="array" ref="K525">_xlfn.IFS(Call_Centre[[#This Row],[Duration]]&lt;=10,"Under 10 mins", Call_Centre[[#This Row],[Duration]]&lt;=30, "10 to 30 mins", Call_Centre[[#This Row],[Duration]]&lt;=60, "30 to 60 mins", Call_Centre[[#This Row],[Duration]]&lt;=120, "1 to 2 hours", TRUE, "More than 2 hours")</f>
        <v>1 to 2 hours</v>
      </c>
      <c r="L525">
        <f>ROUND(Call_Centre[[#This Row],[Satisfaction Rating]],0)</f>
        <v>4</v>
      </c>
    </row>
    <row r="526" spans="2:12">
      <c r="B526" t="s">
        <v>548</v>
      </c>
      <c r="C526" t="s">
        <v>16</v>
      </c>
      <c r="D526">
        <v>141</v>
      </c>
      <c r="E526" s="17" t="s">
        <v>11</v>
      </c>
      <c r="F526" s="18">
        <v>45080</v>
      </c>
      <c r="G526">
        <v>54</v>
      </c>
      <c r="H526">
        <v>4.8</v>
      </c>
      <c r="I526">
        <f>IF(MONTH(Call_Centre[[#This Row],[Date of Call]])&lt;=6, YEAR(Call_Centre[[#This Row],[Date of Call]]), YEAR(Call_Centre[[#This Row],[Date of Call]])+1)</f>
        <v>2023</v>
      </c>
      <c r="J526" t="str">
        <f>TEXT(Call_Centre[[#This Row],[Date of Call]],"DDDD")</f>
        <v>Saturday</v>
      </c>
      <c r="K526" t="str" cm="1">
        <f t="array" ref="K526">_xlfn.IFS(Call_Centre[[#This Row],[Duration]]&lt;=10,"Under 10 mins", Call_Centre[[#This Row],[Duration]]&lt;=30, "10 to 30 mins", Call_Centre[[#This Row],[Duration]]&lt;=60, "30 to 60 mins", Call_Centre[[#This Row],[Duration]]&lt;=120, "1 to 2 hours", TRUE, "More than 2 hours")</f>
        <v>More than 2 hours</v>
      </c>
      <c r="L526">
        <f>ROUND(Call_Centre[[#This Row],[Satisfaction Rating]],0)</f>
        <v>5</v>
      </c>
    </row>
    <row r="527" spans="2:12">
      <c r="B527" t="s">
        <v>549</v>
      </c>
      <c r="C527" t="s">
        <v>15</v>
      </c>
      <c r="D527">
        <v>147</v>
      </c>
      <c r="E527" s="17" t="s">
        <v>6</v>
      </c>
      <c r="F527" s="18">
        <v>45080</v>
      </c>
      <c r="G527">
        <v>115</v>
      </c>
      <c r="H527">
        <v>4.7</v>
      </c>
      <c r="I527">
        <f>IF(MONTH(Call_Centre[[#This Row],[Date of Call]])&lt;=6, YEAR(Call_Centre[[#This Row],[Date of Call]]), YEAR(Call_Centre[[#This Row],[Date of Call]])+1)</f>
        <v>2023</v>
      </c>
      <c r="J527" t="str">
        <f>TEXT(Call_Centre[[#This Row],[Date of Call]],"DDDD")</f>
        <v>Saturday</v>
      </c>
      <c r="K527" t="str" cm="1">
        <f t="array" ref="K527">_xlfn.IFS(Call_Centre[[#This Row],[Duration]]&lt;=10,"Under 10 mins", Call_Centre[[#This Row],[Duration]]&lt;=30, "10 to 30 mins", Call_Centre[[#This Row],[Duration]]&lt;=60, "30 to 60 mins", Call_Centre[[#This Row],[Duration]]&lt;=120, "1 to 2 hours", TRUE, "More than 2 hours")</f>
        <v>More than 2 hours</v>
      </c>
      <c r="L527">
        <f>ROUND(Call_Centre[[#This Row],[Satisfaction Rating]],0)</f>
        <v>5</v>
      </c>
    </row>
    <row r="528" spans="2:12">
      <c r="B528" t="s">
        <v>550</v>
      </c>
      <c r="C528" t="s">
        <v>19</v>
      </c>
      <c r="D528">
        <v>49</v>
      </c>
      <c r="E528" s="17" t="s">
        <v>9</v>
      </c>
      <c r="F528" s="18">
        <v>45081</v>
      </c>
      <c r="G528">
        <v>100</v>
      </c>
      <c r="H528">
        <v>2.2000000000000002</v>
      </c>
      <c r="I528">
        <f>IF(MONTH(Call_Centre[[#This Row],[Date of Call]])&lt;=6, YEAR(Call_Centre[[#This Row],[Date of Call]]), YEAR(Call_Centre[[#This Row],[Date of Call]])+1)</f>
        <v>2023</v>
      </c>
      <c r="J528" t="str">
        <f>TEXT(Call_Centre[[#This Row],[Date of Call]],"DDDD")</f>
        <v>Sunday</v>
      </c>
      <c r="K528" t="str" cm="1">
        <f t="array" ref="K528">_xlfn.IFS(Call_Centre[[#This Row],[Duration]]&lt;=10,"Under 10 mins", Call_Centre[[#This Row],[Duration]]&lt;=30, "10 to 30 mins", Call_Centre[[#This Row],[Duration]]&lt;=60, "30 to 60 mins", Call_Centre[[#This Row],[Duration]]&lt;=120, "1 to 2 hours", TRUE, "More than 2 hours")</f>
        <v>30 to 60 mins</v>
      </c>
      <c r="L528">
        <f>ROUND(Call_Centre[[#This Row],[Satisfaction Rating]],0)</f>
        <v>2</v>
      </c>
    </row>
    <row r="529" spans="2:12">
      <c r="B529" t="s">
        <v>551</v>
      </c>
      <c r="C529" t="s">
        <v>23</v>
      </c>
      <c r="D529">
        <v>75</v>
      </c>
      <c r="E529" s="17" t="s">
        <v>6</v>
      </c>
      <c r="F529" s="18">
        <v>45081</v>
      </c>
      <c r="G529">
        <v>38</v>
      </c>
      <c r="H529">
        <v>4.4000000000000004</v>
      </c>
      <c r="I529">
        <f>IF(MONTH(Call_Centre[[#This Row],[Date of Call]])&lt;=6, YEAR(Call_Centre[[#This Row],[Date of Call]]), YEAR(Call_Centre[[#This Row],[Date of Call]])+1)</f>
        <v>2023</v>
      </c>
      <c r="J529" t="str">
        <f>TEXT(Call_Centre[[#This Row],[Date of Call]],"DDDD")</f>
        <v>Sunday</v>
      </c>
      <c r="K529" t="str" cm="1">
        <f t="array" ref="K529">_xlfn.IFS(Call_Centre[[#This Row],[Duration]]&lt;=10,"Under 10 mins", Call_Centre[[#This Row],[Duration]]&lt;=30, "10 to 30 mins", Call_Centre[[#This Row],[Duration]]&lt;=60, "30 to 60 mins", Call_Centre[[#This Row],[Duration]]&lt;=120, "1 to 2 hours", TRUE, "More than 2 hours")</f>
        <v>1 to 2 hours</v>
      </c>
      <c r="L529">
        <f>ROUND(Call_Centre[[#This Row],[Satisfaction Rating]],0)</f>
        <v>4</v>
      </c>
    </row>
    <row r="530" spans="2:12">
      <c r="B530" t="s">
        <v>552</v>
      </c>
      <c r="C530" t="s">
        <v>16</v>
      </c>
      <c r="D530">
        <v>48</v>
      </c>
      <c r="E530" s="17" t="s">
        <v>11</v>
      </c>
      <c r="F530" s="18">
        <v>45082</v>
      </c>
      <c r="G530">
        <v>120</v>
      </c>
      <c r="H530">
        <v>4.0999999999999996</v>
      </c>
      <c r="I530">
        <f>IF(MONTH(Call_Centre[[#This Row],[Date of Call]])&lt;=6, YEAR(Call_Centre[[#This Row],[Date of Call]]), YEAR(Call_Centre[[#This Row],[Date of Call]])+1)</f>
        <v>2023</v>
      </c>
      <c r="J530" t="str">
        <f>TEXT(Call_Centre[[#This Row],[Date of Call]],"DDDD")</f>
        <v>Monday</v>
      </c>
      <c r="K530" t="str" cm="1">
        <f t="array" ref="K530">_xlfn.IFS(Call_Centre[[#This Row],[Duration]]&lt;=10,"Under 10 mins", Call_Centre[[#This Row],[Duration]]&lt;=30, "10 to 30 mins", Call_Centre[[#This Row],[Duration]]&lt;=60, "30 to 60 mins", Call_Centre[[#This Row],[Duration]]&lt;=120, "1 to 2 hours", TRUE, "More than 2 hours")</f>
        <v>30 to 60 mins</v>
      </c>
      <c r="L530">
        <f>ROUND(Call_Centre[[#This Row],[Satisfaction Rating]],0)</f>
        <v>4</v>
      </c>
    </row>
    <row r="531" spans="2:12">
      <c r="B531" t="s">
        <v>553</v>
      </c>
      <c r="C531" t="s">
        <v>22</v>
      </c>
      <c r="D531">
        <v>48</v>
      </c>
      <c r="E531" s="17" t="s">
        <v>11</v>
      </c>
      <c r="F531" s="18">
        <v>45082</v>
      </c>
      <c r="G531">
        <v>120</v>
      </c>
      <c r="H531">
        <v>4.0999999999999996</v>
      </c>
      <c r="I531">
        <f>IF(MONTH(Call_Centre[[#This Row],[Date of Call]])&lt;=6, YEAR(Call_Centre[[#This Row],[Date of Call]]), YEAR(Call_Centre[[#This Row],[Date of Call]])+1)</f>
        <v>2023</v>
      </c>
      <c r="J531" t="str">
        <f>TEXT(Call_Centre[[#This Row],[Date of Call]],"DDDD")</f>
        <v>Monday</v>
      </c>
      <c r="K531" t="str" cm="1">
        <f t="array" ref="K531">_xlfn.IFS(Call_Centre[[#This Row],[Duration]]&lt;=10,"Under 10 mins", Call_Centre[[#This Row],[Duration]]&lt;=30, "10 to 30 mins", Call_Centre[[#This Row],[Duration]]&lt;=60, "30 to 60 mins", Call_Centre[[#This Row],[Duration]]&lt;=120, "1 to 2 hours", TRUE, "More than 2 hours")</f>
        <v>30 to 60 mins</v>
      </c>
      <c r="L531">
        <f>ROUND(Call_Centre[[#This Row],[Satisfaction Rating]],0)</f>
        <v>4</v>
      </c>
    </row>
    <row r="532" spans="2:12">
      <c r="B532" t="s">
        <v>554</v>
      </c>
      <c r="C532" t="s">
        <v>12</v>
      </c>
      <c r="D532">
        <v>138</v>
      </c>
      <c r="E532" s="17" t="s">
        <v>9</v>
      </c>
      <c r="F532" s="18">
        <v>45082</v>
      </c>
      <c r="G532">
        <v>29</v>
      </c>
      <c r="H532">
        <v>4.4000000000000004</v>
      </c>
      <c r="I532">
        <f>IF(MONTH(Call_Centre[[#This Row],[Date of Call]])&lt;=6, YEAR(Call_Centre[[#This Row],[Date of Call]]), YEAR(Call_Centre[[#This Row],[Date of Call]])+1)</f>
        <v>2023</v>
      </c>
      <c r="J532" t="str">
        <f>TEXT(Call_Centre[[#This Row],[Date of Call]],"DDDD")</f>
        <v>Monday</v>
      </c>
      <c r="K532" t="str" cm="1">
        <f t="array" ref="K532">_xlfn.IFS(Call_Centre[[#This Row],[Duration]]&lt;=10,"Under 10 mins", Call_Centre[[#This Row],[Duration]]&lt;=30, "10 to 30 mins", Call_Centre[[#This Row],[Duration]]&lt;=60, "30 to 60 mins", Call_Centre[[#This Row],[Duration]]&lt;=120, "1 to 2 hours", TRUE, "More than 2 hours")</f>
        <v>More than 2 hours</v>
      </c>
      <c r="L532">
        <f>ROUND(Call_Centre[[#This Row],[Satisfaction Rating]],0)</f>
        <v>4</v>
      </c>
    </row>
    <row r="533" spans="2:12">
      <c r="B533" t="s">
        <v>555</v>
      </c>
      <c r="C533" t="s">
        <v>7</v>
      </c>
      <c r="D533">
        <v>144</v>
      </c>
      <c r="E533" s="17" t="s">
        <v>9</v>
      </c>
      <c r="F533" s="18">
        <v>45083</v>
      </c>
      <c r="G533">
        <v>25</v>
      </c>
      <c r="H533">
        <v>3.7</v>
      </c>
      <c r="I533">
        <f>IF(MONTH(Call_Centre[[#This Row],[Date of Call]])&lt;=6, YEAR(Call_Centre[[#This Row],[Date of Call]]), YEAR(Call_Centre[[#This Row],[Date of Call]])+1)</f>
        <v>2023</v>
      </c>
      <c r="J533" t="str">
        <f>TEXT(Call_Centre[[#This Row],[Date of Call]],"DDDD")</f>
        <v>Tuesday</v>
      </c>
      <c r="K533" t="str" cm="1">
        <f t="array" ref="K533">_xlfn.IFS(Call_Centre[[#This Row],[Duration]]&lt;=10,"Under 10 mins", Call_Centre[[#This Row],[Duration]]&lt;=30, "10 to 30 mins", Call_Centre[[#This Row],[Duration]]&lt;=60, "30 to 60 mins", Call_Centre[[#This Row],[Duration]]&lt;=120, "1 to 2 hours", TRUE, "More than 2 hours")</f>
        <v>More than 2 hours</v>
      </c>
      <c r="L533">
        <f>ROUND(Call_Centre[[#This Row],[Satisfaction Rating]],0)</f>
        <v>4</v>
      </c>
    </row>
    <row r="534" spans="2:12">
      <c r="B534" t="s">
        <v>556</v>
      </c>
      <c r="C534" t="s">
        <v>17</v>
      </c>
      <c r="D534">
        <v>119</v>
      </c>
      <c r="E534" s="17" t="s">
        <v>6</v>
      </c>
      <c r="F534" s="18">
        <v>45084</v>
      </c>
      <c r="G534">
        <v>116</v>
      </c>
      <c r="H534">
        <v>3.8</v>
      </c>
      <c r="I534">
        <f>IF(MONTH(Call_Centre[[#This Row],[Date of Call]])&lt;=6, YEAR(Call_Centre[[#This Row],[Date of Call]]), YEAR(Call_Centre[[#This Row],[Date of Call]])+1)</f>
        <v>2023</v>
      </c>
      <c r="J534" t="str">
        <f>TEXT(Call_Centre[[#This Row],[Date of Call]],"DDDD")</f>
        <v>Wednesday</v>
      </c>
      <c r="K534" t="str" cm="1">
        <f t="array" ref="K534">_xlfn.IFS(Call_Centre[[#This Row],[Duration]]&lt;=10,"Under 10 mins", Call_Centre[[#This Row],[Duration]]&lt;=30, "10 to 30 mins", Call_Centre[[#This Row],[Duration]]&lt;=60, "30 to 60 mins", Call_Centre[[#This Row],[Duration]]&lt;=120, "1 to 2 hours", TRUE, "More than 2 hours")</f>
        <v>1 to 2 hours</v>
      </c>
      <c r="L534">
        <f>ROUND(Call_Centre[[#This Row],[Satisfaction Rating]],0)</f>
        <v>4</v>
      </c>
    </row>
    <row r="535" spans="2:12">
      <c r="B535" t="s">
        <v>557</v>
      </c>
      <c r="C535" t="s">
        <v>12</v>
      </c>
      <c r="D535">
        <v>101</v>
      </c>
      <c r="E535" s="17" t="s">
        <v>11</v>
      </c>
      <c r="F535" s="18">
        <v>45085</v>
      </c>
      <c r="G535">
        <v>132</v>
      </c>
      <c r="H535">
        <v>4.3</v>
      </c>
      <c r="I535">
        <f>IF(MONTH(Call_Centre[[#This Row],[Date of Call]])&lt;=6, YEAR(Call_Centre[[#This Row],[Date of Call]]), YEAR(Call_Centre[[#This Row],[Date of Call]])+1)</f>
        <v>2023</v>
      </c>
      <c r="J535" t="str">
        <f>TEXT(Call_Centre[[#This Row],[Date of Call]],"DDDD")</f>
        <v>Thursday</v>
      </c>
      <c r="K535" t="str" cm="1">
        <f t="array" ref="K535">_xlfn.IFS(Call_Centre[[#This Row],[Duration]]&lt;=10,"Under 10 mins", Call_Centre[[#This Row],[Duration]]&lt;=30, "10 to 30 mins", Call_Centre[[#This Row],[Duration]]&lt;=60, "30 to 60 mins", Call_Centre[[#This Row],[Duration]]&lt;=120, "1 to 2 hours", TRUE, "More than 2 hours")</f>
        <v>1 to 2 hours</v>
      </c>
      <c r="L535">
        <f>ROUND(Call_Centre[[#This Row],[Satisfaction Rating]],0)</f>
        <v>4</v>
      </c>
    </row>
    <row r="536" spans="2:12">
      <c r="B536" t="s">
        <v>558</v>
      </c>
      <c r="C536" t="s">
        <v>7</v>
      </c>
      <c r="D536">
        <v>59</v>
      </c>
      <c r="E536" s="17" t="s">
        <v>6</v>
      </c>
      <c r="F536" s="18">
        <v>45086</v>
      </c>
      <c r="G536">
        <v>90</v>
      </c>
      <c r="H536">
        <v>3.5</v>
      </c>
      <c r="I536">
        <f>IF(MONTH(Call_Centre[[#This Row],[Date of Call]])&lt;=6, YEAR(Call_Centre[[#This Row],[Date of Call]]), YEAR(Call_Centre[[#This Row],[Date of Call]])+1)</f>
        <v>2023</v>
      </c>
      <c r="J536" t="str">
        <f>TEXT(Call_Centre[[#This Row],[Date of Call]],"DDDD")</f>
        <v>Friday</v>
      </c>
      <c r="K536" t="str" cm="1">
        <f t="array" ref="K536">_xlfn.IFS(Call_Centre[[#This Row],[Duration]]&lt;=10,"Under 10 mins", Call_Centre[[#This Row],[Duration]]&lt;=30, "10 to 30 mins", Call_Centre[[#This Row],[Duration]]&lt;=60, "30 to 60 mins", Call_Centre[[#This Row],[Duration]]&lt;=120, "1 to 2 hours", TRUE, "More than 2 hours")</f>
        <v>30 to 60 mins</v>
      </c>
      <c r="L536">
        <f>ROUND(Call_Centre[[#This Row],[Satisfaction Rating]],0)</f>
        <v>4</v>
      </c>
    </row>
    <row r="537" spans="2:12">
      <c r="B537" t="s">
        <v>559</v>
      </c>
      <c r="C537" t="s">
        <v>14</v>
      </c>
      <c r="D537">
        <v>125</v>
      </c>
      <c r="E537" s="17" t="s">
        <v>10</v>
      </c>
      <c r="F537" s="18">
        <v>45086</v>
      </c>
      <c r="G537">
        <v>87</v>
      </c>
      <c r="H537">
        <v>4.0999999999999996</v>
      </c>
      <c r="I537">
        <f>IF(MONTH(Call_Centre[[#This Row],[Date of Call]])&lt;=6, YEAR(Call_Centre[[#This Row],[Date of Call]]), YEAR(Call_Centre[[#This Row],[Date of Call]])+1)</f>
        <v>2023</v>
      </c>
      <c r="J537" t="str">
        <f>TEXT(Call_Centre[[#This Row],[Date of Call]],"DDDD")</f>
        <v>Friday</v>
      </c>
      <c r="K537" t="str" cm="1">
        <f t="array" ref="K537">_xlfn.IFS(Call_Centre[[#This Row],[Duration]]&lt;=10,"Under 10 mins", Call_Centre[[#This Row],[Duration]]&lt;=30, "10 to 30 mins", Call_Centre[[#This Row],[Duration]]&lt;=60, "30 to 60 mins", Call_Centre[[#This Row],[Duration]]&lt;=120, "1 to 2 hours", TRUE, "More than 2 hours")</f>
        <v>More than 2 hours</v>
      </c>
      <c r="L537">
        <f>ROUND(Call_Centre[[#This Row],[Satisfaction Rating]],0)</f>
        <v>4</v>
      </c>
    </row>
    <row r="538" spans="2:12">
      <c r="B538" t="s">
        <v>560</v>
      </c>
      <c r="C538" t="s">
        <v>18</v>
      </c>
      <c r="D538">
        <v>147</v>
      </c>
      <c r="E538" s="17" t="s">
        <v>6</v>
      </c>
      <c r="F538" s="18">
        <v>45086</v>
      </c>
      <c r="G538">
        <v>140</v>
      </c>
      <c r="H538">
        <v>4.2</v>
      </c>
      <c r="I538">
        <f>IF(MONTH(Call_Centre[[#This Row],[Date of Call]])&lt;=6, YEAR(Call_Centre[[#This Row],[Date of Call]]), YEAR(Call_Centre[[#This Row],[Date of Call]])+1)</f>
        <v>2023</v>
      </c>
      <c r="J538" t="str">
        <f>TEXT(Call_Centre[[#This Row],[Date of Call]],"DDDD")</f>
        <v>Friday</v>
      </c>
      <c r="K538" t="str" cm="1">
        <f t="array" ref="K538">_xlfn.IFS(Call_Centre[[#This Row],[Duration]]&lt;=10,"Under 10 mins", Call_Centre[[#This Row],[Duration]]&lt;=30, "10 to 30 mins", Call_Centre[[#This Row],[Duration]]&lt;=60, "30 to 60 mins", Call_Centre[[#This Row],[Duration]]&lt;=120, "1 to 2 hours", TRUE, "More than 2 hours")</f>
        <v>More than 2 hours</v>
      </c>
      <c r="L538">
        <f>ROUND(Call_Centre[[#This Row],[Satisfaction Rating]],0)</f>
        <v>4</v>
      </c>
    </row>
    <row r="539" spans="2:12">
      <c r="B539" t="s">
        <v>561</v>
      </c>
      <c r="C539" t="s">
        <v>24</v>
      </c>
      <c r="D539">
        <v>76</v>
      </c>
      <c r="E539" s="17" t="s">
        <v>6</v>
      </c>
      <c r="F539" s="18">
        <v>45086</v>
      </c>
      <c r="G539">
        <v>164</v>
      </c>
      <c r="H539">
        <v>4.5</v>
      </c>
      <c r="I539">
        <f>IF(MONTH(Call_Centre[[#This Row],[Date of Call]])&lt;=6, YEAR(Call_Centre[[#This Row],[Date of Call]]), YEAR(Call_Centre[[#This Row],[Date of Call]])+1)</f>
        <v>2023</v>
      </c>
      <c r="J539" t="str">
        <f>TEXT(Call_Centre[[#This Row],[Date of Call]],"DDDD")</f>
        <v>Friday</v>
      </c>
      <c r="K539" t="str" cm="1">
        <f t="array" ref="K539">_xlfn.IFS(Call_Centre[[#This Row],[Duration]]&lt;=10,"Under 10 mins", Call_Centre[[#This Row],[Duration]]&lt;=30, "10 to 30 mins", Call_Centre[[#This Row],[Duration]]&lt;=60, "30 to 60 mins", Call_Centre[[#This Row],[Duration]]&lt;=120, "1 to 2 hours", TRUE, "More than 2 hours")</f>
        <v>1 to 2 hours</v>
      </c>
      <c r="L539">
        <f>ROUND(Call_Centre[[#This Row],[Satisfaction Rating]],0)</f>
        <v>5</v>
      </c>
    </row>
    <row r="540" spans="2:12">
      <c r="B540" t="s">
        <v>562</v>
      </c>
      <c r="C540" t="s">
        <v>15</v>
      </c>
      <c r="D540">
        <v>99</v>
      </c>
      <c r="E540" s="17" t="s">
        <v>11</v>
      </c>
      <c r="F540" s="18">
        <v>45087</v>
      </c>
      <c r="G540">
        <v>180</v>
      </c>
      <c r="H540">
        <v>3.8</v>
      </c>
      <c r="I540">
        <f>IF(MONTH(Call_Centre[[#This Row],[Date of Call]])&lt;=6, YEAR(Call_Centre[[#This Row],[Date of Call]]), YEAR(Call_Centre[[#This Row],[Date of Call]])+1)</f>
        <v>2023</v>
      </c>
      <c r="J540" t="str">
        <f>TEXT(Call_Centre[[#This Row],[Date of Call]],"DDDD")</f>
        <v>Saturday</v>
      </c>
      <c r="K540" t="str" cm="1">
        <f t="array" ref="K540">_xlfn.IFS(Call_Centre[[#This Row],[Duration]]&lt;=10,"Under 10 mins", Call_Centre[[#This Row],[Duration]]&lt;=30, "10 to 30 mins", Call_Centre[[#This Row],[Duration]]&lt;=60, "30 to 60 mins", Call_Centre[[#This Row],[Duration]]&lt;=120, "1 to 2 hours", TRUE, "More than 2 hours")</f>
        <v>1 to 2 hours</v>
      </c>
      <c r="L540">
        <f>ROUND(Call_Centre[[#This Row],[Satisfaction Rating]],0)</f>
        <v>4</v>
      </c>
    </row>
    <row r="541" spans="2:12">
      <c r="B541" t="s">
        <v>563</v>
      </c>
      <c r="C541" t="s">
        <v>5</v>
      </c>
      <c r="D541">
        <v>111</v>
      </c>
      <c r="E541" s="17" t="s">
        <v>13</v>
      </c>
      <c r="F541" s="18">
        <v>45088</v>
      </c>
      <c r="G541">
        <v>22</v>
      </c>
      <c r="H541">
        <v>4.0999999999999996</v>
      </c>
      <c r="I541">
        <f>IF(MONTH(Call_Centre[[#This Row],[Date of Call]])&lt;=6, YEAR(Call_Centre[[#This Row],[Date of Call]]), YEAR(Call_Centre[[#This Row],[Date of Call]])+1)</f>
        <v>2023</v>
      </c>
      <c r="J541" t="str">
        <f>TEXT(Call_Centre[[#This Row],[Date of Call]],"DDDD")</f>
        <v>Sunday</v>
      </c>
      <c r="K541" t="str" cm="1">
        <f t="array" ref="K541">_xlfn.IFS(Call_Centre[[#This Row],[Duration]]&lt;=10,"Under 10 mins", Call_Centre[[#This Row],[Duration]]&lt;=30, "10 to 30 mins", Call_Centre[[#This Row],[Duration]]&lt;=60, "30 to 60 mins", Call_Centre[[#This Row],[Duration]]&lt;=120, "1 to 2 hours", TRUE, "More than 2 hours")</f>
        <v>1 to 2 hours</v>
      </c>
      <c r="L541">
        <f>ROUND(Call_Centre[[#This Row],[Satisfaction Rating]],0)</f>
        <v>4</v>
      </c>
    </row>
    <row r="542" spans="2:12">
      <c r="B542" t="s">
        <v>564</v>
      </c>
      <c r="C542" t="s">
        <v>8</v>
      </c>
      <c r="D542">
        <v>147</v>
      </c>
      <c r="E542" s="17" t="s">
        <v>10</v>
      </c>
      <c r="F542" s="18">
        <v>45088</v>
      </c>
      <c r="G542">
        <v>82</v>
      </c>
      <c r="H542">
        <v>4.4000000000000004</v>
      </c>
      <c r="I542">
        <f>IF(MONTH(Call_Centre[[#This Row],[Date of Call]])&lt;=6, YEAR(Call_Centre[[#This Row],[Date of Call]]), YEAR(Call_Centre[[#This Row],[Date of Call]])+1)</f>
        <v>2023</v>
      </c>
      <c r="J542" t="str">
        <f>TEXT(Call_Centre[[#This Row],[Date of Call]],"DDDD")</f>
        <v>Sunday</v>
      </c>
      <c r="K542" t="str" cm="1">
        <f t="array" ref="K542">_xlfn.IFS(Call_Centre[[#This Row],[Duration]]&lt;=10,"Under 10 mins", Call_Centre[[#This Row],[Duration]]&lt;=30, "10 to 30 mins", Call_Centre[[#This Row],[Duration]]&lt;=60, "30 to 60 mins", Call_Centre[[#This Row],[Duration]]&lt;=120, "1 to 2 hours", TRUE, "More than 2 hours")</f>
        <v>More than 2 hours</v>
      </c>
      <c r="L542">
        <f>ROUND(Call_Centre[[#This Row],[Satisfaction Rating]],0)</f>
        <v>4</v>
      </c>
    </row>
    <row r="543" spans="2:12">
      <c r="B543" t="s">
        <v>565</v>
      </c>
      <c r="C543" t="s">
        <v>20</v>
      </c>
      <c r="D543">
        <v>141</v>
      </c>
      <c r="E543" s="17" t="s">
        <v>11</v>
      </c>
      <c r="F543" s="18">
        <v>45088</v>
      </c>
      <c r="G543">
        <v>100</v>
      </c>
      <c r="H543">
        <v>4.5999999999999996</v>
      </c>
      <c r="I543">
        <f>IF(MONTH(Call_Centre[[#This Row],[Date of Call]])&lt;=6, YEAR(Call_Centre[[#This Row],[Date of Call]]), YEAR(Call_Centre[[#This Row],[Date of Call]])+1)</f>
        <v>2023</v>
      </c>
      <c r="J543" t="str">
        <f>TEXT(Call_Centre[[#This Row],[Date of Call]],"DDDD")</f>
        <v>Sunday</v>
      </c>
      <c r="K543" t="str" cm="1">
        <f t="array" ref="K543">_xlfn.IFS(Call_Centre[[#This Row],[Duration]]&lt;=10,"Under 10 mins", Call_Centre[[#This Row],[Duration]]&lt;=30, "10 to 30 mins", Call_Centre[[#This Row],[Duration]]&lt;=60, "30 to 60 mins", Call_Centre[[#This Row],[Duration]]&lt;=120, "1 to 2 hours", TRUE, "More than 2 hours")</f>
        <v>More than 2 hours</v>
      </c>
      <c r="L543">
        <f>ROUND(Call_Centre[[#This Row],[Satisfaction Rating]],0)</f>
        <v>5</v>
      </c>
    </row>
    <row r="544" spans="2:12">
      <c r="B544" t="s">
        <v>566</v>
      </c>
      <c r="C544" t="s">
        <v>24</v>
      </c>
      <c r="D544">
        <v>71</v>
      </c>
      <c r="E544" s="17" t="s">
        <v>6</v>
      </c>
      <c r="F544" s="18">
        <v>45089</v>
      </c>
      <c r="G544">
        <v>52</v>
      </c>
      <c r="H544">
        <v>3.4</v>
      </c>
      <c r="I544">
        <f>IF(MONTH(Call_Centre[[#This Row],[Date of Call]])&lt;=6, YEAR(Call_Centre[[#This Row],[Date of Call]]), YEAR(Call_Centre[[#This Row],[Date of Call]])+1)</f>
        <v>2023</v>
      </c>
      <c r="J544" t="str">
        <f>TEXT(Call_Centre[[#This Row],[Date of Call]],"DDDD")</f>
        <v>Monday</v>
      </c>
      <c r="K544" t="str" cm="1">
        <f t="array" ref="K544">_xlfn.IFS(Call_Centre[[#This Row],[Duration]]&lt;=10,"Under 10 mins", Call_Centre[[#This Row],[Duration]]&lt;=30, "10 to 30 mins", Call_Centre[[#This Row],[Duration]]&lt;=60, "30 to 60 mins", Call_Centre[[#This Row],[Duration]]&lt;=120, "1 to 2 hours", TRUE, "More than 2 hours")</f>
        <v>1 to 2 hours</v>
      </c>
      <c r="L544">
        <f>ROUND(Call_Centre[[#This Row],[Satisfaction Rating]],0)</f>
        <v>3</v>
      </c>
    </row>
    <row r="545" spans="2:12">
      <c r="B545" t="s">
        <v>567</v>
      </c>
      <c r="C545" t="s">
        <v>24</v>
      </c>
      <c r="D545">
        <v>121</v>
      </c>
      <c r="E545" s="17" t="s">
        <v>10</v>
      </c>
      <c r="F545" s="18">
        <v>45090</v>
      </c>
      <c r="G545">
        <v>84</v>
      </c>
      <c r="H545">
        <v>4.5999999999999996</v>
      </c>
      <c r="I545">
        <f>IF(MONTH(Call_Centre[[#This Row],[Date of Call]])&lt;=6, YEAR(Call_Centre[[#This Row],[Date of Call]]), YEAR(Call_Centre[[#This Row],[Date of Call]])+1)</f>
        <v>2023</v>
      </c>
      <c r="J545" t="str">
        <f>TEXT(Call_Centre[[#This Row],[Date of Call]],"DDDD")</f>
        <v>Tuesday</v>
      </c>
      <c r="K545" t="str" cm="1">
        <f t="array" ref="K545">_xlfn.IFS(Call_Centre[[#This Row],[Duration]]&lt;=10,"Under 10 mins", Call_Centre[[#This Row],[Duration]]&lt;=30, "10 to 30 mins", Call_Centre[[#This Row],[Duration]]&lt;=60, "30 to 60 mins", Call_Centre[[#This Row],[Duration]]&lt;=120, "1 to 2 hours", TRUE, "More than 2 hours")</f>
        <v>More than 2 hours</v>
      </c>
      <c r="L545">
        <f>ROUND(Call_Centre[[#This Row],[Satisfaction Rating]],0)</f>
        <v>5</v>
      </c>
    </row>
    <row r="546" spans="2:12">
      <c r="B546" t="s">
        <v>568</v>
      </c>
      <c r="C546" t="s">
        <v>24</v>
      </c>
      <c r="D546">
        <v>60</v>
      </c>
      <c r="E546" s="17" t="s">
        <v>10</v>
      </c>
      <c r="F546" s="18">
        <v>45090</v>
      </c>
      <c r="G546">
        <v>37</v>
      </c>
      <c r="H546">
        <v>3.9</v>
      </c>
      <c r="I546">
        <f>IF(MONTH(Call_Centre[[#This Row],[Date of Call]])&lt;=6, YEAR(Call_Centre[[#This Row],[Date of Call]]), YEAR(Call_Centre[[#This Row],[Date of Call]])+1)</f>
        <v>2023</v>
      </c>
      <c r="J546" t="str">
        <f>TEXT(Call_Centre[[#This Row],[Date of Call]],"DDDD")</f>
        <v>Tuesday</v>
      </c>
      <c r="K546" t="str" cm="1">
        <f t="array" ref="K546">_xlfn.IFS(Call_Centre[[#This Row],[Duration]]&lt;=10,"Under 10 mins", Call_Centre[[#This Row],[Duration]]&lt;=30, "10 to 30 mins", Call_Centre[[#This Row],[Duration]]&lt;=60, "30 to 60 mins", Call_Centre[[#This Row],[Duration]]&lt;=120, "1 to 2 hours", TRUE, "More than 2 hours")</f>
        <v>30 to 60 mins</v>
      </c>
      <c r="L546">
        <f>ROUND(Call_Centre[[#This Row],[Satisfaction Rating]],0)</f>
        <v>4</v>
      </c>
    </row>
    <row r="547" spans="2:12">
      <c r="B547" t="s">
        <v>569</v>
      </c>
      <c r="C547" t="s">
        <v>19</v>
      </c>
      <c r="D547">
        <v>158</v>
      </c>
      <c r="E547" s="17" t="s">
        <v>11</v>
      </c>
      <c r="F547" s="18">
        <v>45091</v>
      </c>
      <c r="G547">
        <v>190</v>
      </c>
      <c r="H547">
        <v>4</v>
      </c>
      <c r="I547">
        <f>IF(MONTH(Call_Centre[[#This Row],[Date of Call]])&lt;=6, YEAR(Call_Centre[[#This Row],[Date of Call]]), YEAR(Call_Centre[[#This Row],[Date of Call]])+1)</f>
        <v>2023</v>
      </c>
      <c r="J547" t="str">
        <f>TEXT(Call_Centre[[#This Row],[Date of Call]],"DDDD")</f>
        <v>Wednesday</v>
      </c>
      <c r="K547" t="str" cm="1">
        <f t="array" ref="K547">_xlfn.IFS(Call_Centre[[#This Row],[Duration]]&lt;=10,"Under 10 mins", Call_Centre[[#This Row],[Duration]]&lt;=30, "10 to 30 mins", Call_Centre[[#This Row],[Duration]]&lt;=60, "30 to 60 mins", Call_Centre[[#This Row],[Duration]]&lt;=120, "1 to 2 hours", TRUE, "More than 2 hours")</f>
        <v>More than 2 hours</v>
      </c>
      <c r="L547">
        <f>ROUND(Call_Centre[[#This Row],[Satisfaction Rating]],0)</f>
        <v>4</v>
      </c>
    </row>
    <row r="548" spans="2:12">
      <c r="B548" t="s">
        <v>570</v>
      </c>
      <c r="C548" t="s">
        <v>18</v>
      </c>
      <c r="D548">
        <v>159</v>
      </c>
      <c r="E548" s="17" t="s">
        <v>9</v>
      </c>
      <c r="F548" s="18">
        <v>45091</v>
      </c>
      <c r="G548">
        <v>66</v>
      </c>
      <c r="H548">
        <v>3.4</v>
      </c>
      <c r="I548">
        <f>IF(MONTH(Call_Centre[[#This Row],[Date of Call]])&lt;=6, YEAR(Call_Centre[[#This Row],[Date of Call]]), YEAR(Call_Centre[[#This Row],[Date of Call]])+1)</f>
        <v>2023</v>
      </c>
      <c r="J548" t="str">
        <f>TEXT(Call_Centre[[#This Row],[Date of Call]],"DDDD")</f>
        <v>Wednesday</v>
      </c>
      <c r="K548" t="str" cm="1">
        <f t="array" ref="K548">_xlfn.IFS(Call_Centre[[#This Row],[Duration]]&lt;=10,"Under 10 mins", Call_Centre[[#This Row],[Duration]]&lt;=30, "10 to 30 mins", Call_Centre[[#This Row],[Duration]]&lt;=60, "30 to 60 mins", Call_Centre[[#This Row],[Duration]]&lt;=120, "1 to 2 hours", TRUE, "More than 2 hours")</f>
        <v>More than 2 hours</v>
      </c>
      <c r="L548">
        <f>ROUND(Call_Centre[[#This Row],[Satisfaction Rating]],0)</f>
        <v>3</v>
      </c>
    </row>
    <row r="549" spans="2:12">
      <c r="B549" t="s">
        <v>571</v>
      </c>
      <c r="C549" t="s">
        <v>12</v>
      </c>
      <c r="D549">
        <v>70</v>
      </c>
      <c r="E549" s="17" t="s">
        <v>6</v>
      </c>
      <c r="F549" s="18">
        <v>45092</v>
      </c>
      <c r="G549">
        <v>116</v>
      </c>
      <c r="H549">
        <v>3.2</v>
      </c>
      <c r="I549">
        <f>IF(MONTH(Call_Centre[[#This Row],[Date of Call]])&lt;=6, YEAR(Call_Centre[[#This Row],[Date of Call]]), YEAR(Call_Centre[[#This Row],[Date of Call]])+1)</f>
        <v>2023</v>
      </c>
      <c r="J549" t="str">
        <f>TEXT(Call_Centre[[#This Row],[Date of Call]],"DDDD")</f>
        <v>Thursday</v>
      </c>
      <c r="K549" t="str" cm="1">
        <f t="array" ref="K549">_xlfn.IFS(Call_Centre[[#This Row],[Duration]]&lt;=10,"Under 10 mins", Call_Centre[[#This Row],[Duration]]&lt;=30, "10 to 30 mins", Call_Centre[[#This Row],[Duration]]&lt;=60, "30 to 60 mins", Call_Centre[[#This Row],[Duration]]&lt;=120, "1 to 2 hours", TRUE, "More than 2 hours")</f>
        <v>1 to 2 hours</v>
      </c>
      <c r="L549">
        <f>ROUND(Call_Centre[[#This Row],[Satisfaction Rating]],0)</f>
        <v>3</v>
      </c>
    </row>
    <row r="550" spans="2:12">
      <c r="B550" t="s">
        <v>572</v>
      </c>
      <c r="C550" t="s">
        <v>16</v>
      </c>
      <c r="D550">
        <v>78</v>
      </c>
      <c r="E550" s="17" t="s">
        <v>13</v>
      </c>
      <c r="F550" s="18">
        <v>45092</v>
      </c>
      <c r="G550">
        <v>28</v>
      </c>
      <c r="H550">
        <v>3.9</v>
      </c>
      <c r="I550">
        <f>IF(MONTH(Call_Centre[[#This Row],[Date of Call]])&lt;=6, YEAR(Call_Centre[[#This Row],[Date of Call]]), YEAR(Call_Centre[[#This Row],[Date of Call]])+1)</f>
        <v>2023</v>
      </c>
      <c r="J550" t="str">
        <f>TEXT(Call_Centre[[#This Row],[Date of Call]],"DDDD")</f>
        <v>Thursday</v>
      </c>
      <c r="K550" t="str" cm="1">
        <f t="array" ref="K550">_xlfn.IFS(Call_Centre[[#This Row],[Duration]]&lt;=10,"Under 10 mins", Call_Centre[[#This Row],[Duration]]&lt;=30, "10 to 30 mins", Call_Centre[[#This Row],[Duration]]&lt;=60, "30 to 60 mins", Call_Centre[[#This Row],[Duration]]&lt;=120, "1 to 2 hours", TRUE, "More than 2 hours")</f>
        <v>1 to 2 hours</v>
      </c>
      <c r="L550">
        <f>ROUND(Call_Centre[[#This Row],[Satisfaction Rating]],0)</f>
        <v>4</v>
      </c>
    </row>
    <row r="551" spans="2:12">
      <c r="B551" t="s">
        <v>573</v>
      </c>
      <c r="C551" t="s">
        <v>8</v>
      </c>
      <c r="D551">
        <v>103</v>
      </c>
      <c r="E551" s="17" t="s">
        <v>6</v>
      </c>
      <c r="F551" s="18">
        <v>45092</v>
      </c>
      <c r="G551">
        <v>120</v>
      </c>
      <c r="H551">
        <v>5</v>
      </c>
      <c r="I551">
        <f>IF(MONTH(Call_Centre[[#This Row],[Date of Call]])&lt;=6, YEAR(Call_Centre[[#This Row],[Date of Call]]), YEAR(Call_Centre[[#This Row],[Date of Call]])+1)</f>
        <v>2023</v>
      </c>
      <c r="J551" t="str">
        <f>TEXT(Call_Centre[[#This Row],[Date of Call]],"DDDD")</f>
        <v>Thursday</v>
      </c>
      <c r="K551" t="str" cm="1">
        <f t="array" ref="K551">_xlfn.IFS(Call_Centre[[#This Row],[Duration]]&lt;=10,"Under 10 mins", Call_Centre[[#This Row],[Duration]]&lt;=30, "10 to 30 mins", Call_Centre[[#This Row],[Duration]]&lt;=60, "30 to 60 mins", Call_Centre[[#This Row],[Duration]]&lt;=120, "1 to 2 hours", TRUE, "More than 2 hours")</f>
        <v>1 to 2 hours</v>
      </c>
      <c r="L551">
        <f>ROUND(Call_Centre[[#This Row],[Satisfaction Rating]],0)</f>
        <v>5</v>
      </c>
    </row>
    <row r="552" spans="2:12">
      <c r="B552" t="s">
        <v>574</v>
      </c>
      <c r="C552" t="s">
        <v>23</v>
      </c>
      <c r="D552">
        <v>108</v>
      </c>
      <c r="E552" s="17" t="s">
        <v>11</v>
      </c>
      <c r="F552" s="18">
        <v>45092</v>
      </c>
      <c r="G552">
        <v>56</v>
      </c>
      <c r="H552">
        <v>3.5</v>
      </c>
      <c r="I552">
        <f>IF(MONTH(Call_Centre[[#This Row],[Date of Call]])&lt;=6, YEAR(Call_Centre[[#This Row],[Date of Call]]), YEAR(Call_Centre[[#This Row],[Date of Call]])+1)</f>
        <v>2023</v>
      </c>
      <c r="J552" t="str">
        <f>TEXT(Call_Centre[[#This Row],[Date of Call]],"DDDD")</f>
        <v>Thursday</v>
      </c>
      <c r="K552" t="str" cm="1">
        <f t="array" ref="K552">_xlfn.IFS(Call_Centre[[#This Row],[Duration]]&lt;=10,"Under 10 mins", Call_Centre[[#This Row],[Duration]]&lt;=30, "10 to 30 mins", Call_Centre[[#This Row],[Duration]]&lt;=60, "30 to 60 mins", Call_Centre[[#This Row],[Duration]]&lt;=120, "1 to 2 hours", TRUE, "More than 2 hours")</f>
        <v>1 to 2 hours</v>
      </c>
      <c r="L552">
        <f>ROUND(Call_Centre[[#This Row],[Satisfaction Rating]],0)</f>
        <v>4</v>
      </c>
    </row>
    <row r="553" spans="2:12">
      <c r="B553" t="s">
        <v>575</v>
      </c>
      <c r="C553" t="s">
        <v>23</v>
      </c>
      <c r="D553">
        <v>44</v>
      </c>
      <c r="E553" s="17" t="s">
        <v>10</v>
      </c>
      <c r="F553" s="18">
        <v>45092</v>
      </c>
      <c r="G553">
        <v>170</v>
      </c>
      <c r="H553">
        <v>3.8</v>
      </c>
      <c r="I553">
        <f>IF(MONTH(Call_Centre[[#This Row],[Date of Call]])&lt;=6, YEAR(Call_Centre[[#This Row],[Date of Call]]), YEAR(Call_Centre[[#This Row],[Date of Call]])+1)</f>
        <v>2023</v>
      </c>
      <c r="J553" t="str">
        <f>TEXT(Call_Centre[[#This Row],[Date of Call]],"DDDD")</f>
        <v>Thursday</v>
      </c>
      <c r="K553" t="str" cm="1">
        <f t="array" ref="K553">_xlfn.IFS(Call_Centre[[#This Row],[Duration]]&lt;=10,"Under 10 mins", Call_Centre[[#This Row],[Duration]]&lt;=30, "10 to 30 mins", Call_Centre[[#This Row],[Duration]]&lt;=60, "30 to 60 mins", Call_Centre[[#This Row],[Duration]]&lt;=120, "1 to 2 hours", TRUE, "More than 2 hours")</f>
        <v>30 to 60 mins</v>
      </c>
      <c r="L553">
        <f>ROUND(Call_Centre[[#This Row],[Satisfaction Rating]],0)</f>
        <v>4</v>
      </c>
    </row>
    <row r="554" spans="2:12">
      <c r="B554" t="s">
        <v>576</v>
      </c>
      <c r="C554" t="s">
        <v>16</v>
      </c>
      <c r="D554">
        <v>127</v>
      </c>
      <c r="E554" s="17" t="s">
        <v>11</v>
      </c>
      <c r="F554" s="18">
        <v>45093</v>
      </c>
      <c r="G554">
        <v>200</v>
      </c>
      <c r="H554">
        <v>4.8</v>
      </c>
      <c r="I554">
        <f>IF(MONTH(Call_Centre[[#This Row],[Date of Call]])&lt;=6, YEAR(Call_Centre[[#This Row],[Date of Call]]), YEAR(Call_Centre[[#This Row],[Date of Call]])+1)</f>
        <v>2023</v>
      </c>
      <c r="J554" t="str">
        <f>TEXT(Call_Centre[[#This Row],[Date of Call]],"DDDD")</f>
        <v>Friday</v>
      </c>
      <c r="K554" t="str" cm="1">
        <f t="array" ref="K554">_xlfn.IFS(Call_Centre[[#This Row],[Duration]]&lt;=10,"Under 10 mins", Call_Centre[[#This Row],[Duration]]&lt;=30, "10 to 30 mins", Call_Centre[[#This Row],[Duration]]&lt;=60, "30 to 60 mins", Call_Centre[[#This Row],[Duration]]&lt;=120, "1 to 2 hours", TRUE, "More than 2 hours")</f>
        <v>More than 2 hours</v>
      </c>
      <c r="L554">
        <f>ROUND(Call_Centre[[#This Row],[Satisfaction Rating]],0)</f>
        <v>5</v>
      </c>
    </row>
    <row r="555" spans="2:12">
      <c r="B555" t="s">
        <v>577</v>
      </c>
      <c r="C555" t="s">
        <v>8</v>
      </c>
      <c r="D555">
        <v>132</v>
      </c>
      <c r="E555" s="17" t="s">
        <v>6</v>
      </c>
      <c r="F555" s="18">
        <v>45094</v>
      </c>
      <c r="G555">
        <v>50</v>
      </c>
      <c r="H555">
        <v>4.2</v>
      </c>
      <c r="I555">
        <f>IF(MONTH(Call_Centre[[#This Row],[Date of Call]])&lt;=6, YEAR(Call_Centre[[#This Row],[Date of Call]]), YEAR(Call_Centre[[#This Row],[Date of Call]])+1)</f>
        <v>2023</v>
      </c>
      <c r="J555" t="str">
        <f>TEXT(Call_Centre[[#This Row],[Date of Call]],"DDDD")</f>
        <v>Saturday</v>
      </c>
      <c r="K555" t="str" cm="1">
        <f t="array" ref="K555">_xlfn.IFS(Call_Centre[[#This Row],[Duration]]&lt;=10,"Under 10 mins", Call_Centre[[#This Row],[Duration]]&lt;=30, "10 to 30 mins", Call_Centre[[#This Row],[Duration]]&lt;=60, "30 to 60 mins", Call_Centre[[#This Row],[Duration]]&lt;=120, "1 to 2 hours", TRUE, "More than 2 hours")</f>
        <v>More than 2 hours</v>
      </c>
      <c r="L555">
        <f>ROUND(Call_Centre[[#This Row],[Satisfaction Rating]],0)</f>
        <v>4</v>
      </c>
    </row>
    <row r="556" spans="2:12">
      <c r="B556" t="s">
        <v>578</v>
      </c>
      <c r="C556" t="s">
        <v>20</v>
      </c>
      <c r="D556">
        <v>106</v>
      </c>
      <c r="E556" s="17" t="s">
        <v>13</v>
      </c>
      <c r="F556" s="18">
        <v>45094</v>
      </c>
      <c r="G556">
        <v>112</v>
      </c>
      <c r="H556">
        <v>3.7</v>
      </c>
      <c r="I556">
        <f>IF(MONTH(Call_Centre[[#This Row],[Date of Call]])&lt;=6, YEAR(Call_Centre[[#This Row],[Date of Call]]), YEAR(Call_Centre[[#This Row],[Date of Call]])+1)</f>
        <v>2023</v>
      </c>
      <c r="J556" t="str">
        <f>TEXT(Call_Centre[[#This Row],[Date of Call]],"DDDD")</f>
        <v>Saturday</v>
      </c>
      <c r="K556" t="str" cm="1">
        <f t="array" ref="K556">_xlfn.IFS(Call_Centre[[#This Row],[Duration]]&lt;=10,"Under 10 mins", Call_Centre[[#This Row],[Duration]]&lt;=30, "10 to 30 mins", Call_Centre[[#This Row],[Duration]]&lt;=60, "30 to 60 mins", Call_Centre[[#This Row],[Duration]]&lt;=120, "1 to 2 hours", TRUE, "More than 2 hours")</f>
        <v>1 to 2 hours</v>
      </c>
      <c r="L556">
        <f>ROUND(Call_Centre[[#This Row],[Satisfaction Rating]],0)</f>
        <v>4</v>
      </c>
    </row>
    <row r="557" spans="2:12">
      <c r="B557" t="s">
        <v>579</v>
      </c>
      <c r="C557" t="s">
        <v>5</v>
      </c>
      <c r="D557">
        <v>107</v>
      </c>
      <c r="E557" s="17" t="s">
        <v>6</v>
      </c>
      <c r="F557" s="18">
        <v>45095</v>
      </c>
      <c r="G557">
        <v>39</v>
      </c>
      <c r="H557">
        <v>4.8</v>
      </c>
      <c r="I557">
        <f>IF(MONTH(Call_Centre[[#This Row],[Date of Call]])&lt;=6, YEAR(Call_Centre[[#This Row],[Date of Call]]), YEAR(Call_Centre[[#This Row],[Date of Call]])+1)</f>
        <v>2023</v>
      </c>
      <c r="J557" t="str">
        <f>TEXT(Call_Centre[[#This Row],[Date of Call]],"DDDD")</f>
        <v>Sunday</v>
      </c>
      <c r="K557" t="str" cm="1">
        <f t="array" ref="K557">_xlfn.IFS(Call_Centre[[#This Row],[Duration]]&lt;=10,"Under 10 mins", Call_Centre[[#This Row],[Duration]]&lt;=30, "10 to 30 mins", Call_Centre[[#This Row],[Duration]]&lt;=60, "30 to 60 mins", Call_Centre[[#This Row],[Duration]]&lt;=120, "1 to 2 hours", TRUE, "More than 2 hours")</f>
        <v>1 to 2 hours</v>
      </c>
      <c r="L557">
        <f>ROUND(Call_Centre[[#This Row],[Satisfaction Rating]],0)</f>
        <v>5</v>
      </c>
    </row>
    <row r="558" spans="2:12">
      <c r="B558" t="s">
        <v>580</v>
      </c>
      <c r="C558" t="s">
        <v>18</v>
      </c>
      <c r="D558">
        <v>85</v>
      </c>
      <c r="E558" s="17" t="s">
        <v>13</v>
      </c>
      <c r="F558" s="18">
        <v>45095</v>
      </c>
      <c r="G558">
        <v>38</v>
      </c>
      <c r="H558">
        <v>4.8</v>
      </c>
      <c r="I558">
        <f>IF(MONTH(Call_Centre[[#This Row],[Date of Call]])&lt;=6, YEAR(Call_Centre[[#This Row],[Date of Call]]), YEAR(Call_Centre[[#This Row],[Date of Call]])+1)</f>
        <v>2023</v>
      </c>
      <c r="J558" t="str">
        <f>TEXT(Call_Centre[[#This Row],[Date of Call]],"DDDD")</f>
        <v>Sunday</v>
      </c>
      <c r="K558" t="str" cm="1">
        <f t="array" ref="K558">_xlfn.IFS(Call_Centre[[#This Row],[Duration]]&lt;=10,"Under 10 mins", Call_Centre[[#This Row],[Duration]]&lt;=30, "10 to 30 mins", Call_Centre[[#This Row],[Duration]]&lt;=60, "30 to 60 mins", Call_Centre[[#This Row],[Duration]]&lt;=120, "1 to 2 hours", TRUE, "More than 2 hours")</f>
        <v>1 to 2 hours</v>
      </c>
      <c r="L558">
        <f>ROUND(Call_Centre[[#This Row],[Satisfaction Rating]],0)</f>
        <v>5</v>
      </c>
    </row>
    <row r="559" spans="2:12">
      <c r="B559" t="s">
        <v>581</v>
      </c>
      <c r="C559" t="s">
        <v>15</v>
      </c>
      <c r="D559">
        <v>49</v>
      </c>
      <c r="E559" s="17" t="s">
        <v>6</v>
      </c>
      <c r="F559" s="18">
        <v>45096</v>
      </c>
      <c r="G559">
        <v>84</v>
      </c>
      <c r="H559">
        <v>2.9</v>
      </c>
      <c r="I559">
        <f>IF(MONTH(Call_Centre[[#This Row],[Date of Call]])&lt;=6, YEAR(Call_Centre[[#This Row],[Date of Call]]), YEAR(Call_Centre[[#This Row],[Date of Call]])+1)</f>
        <v>2023</v>
      </c>
      <c r="J559" t="str">
        <f>TEXT(Call_Centre[[#This Row],[Date of Call]],"DDDD")</f>
        <v>Monday</v>
      </c>
      <c r="K559" t="str" cm="1">
        <f t="array" ref="K559">_xlfn.IFS(Call_Centre[[#This Row],[Duration]]&lt;=10,"Under 10 mins", Call_Centre[[#This Row],[Duration]]&lt;=30, "10 to 30 mins", Call_Centre[[#This Row],[Duration]]&lt;=60, "30 to 60 mins", Call_Centre[[#This Row],[Duration]]&lt;=120, "1 to 2 hours", TRUE, "More than 2 hours")</f>
        <v>30 to 60 mins</v>
      </c>
      <c r="L559">
        <f>ROUND(Call_Centre[[#This Row],[Satisfaction Rating]],0)</f>
        <v>3</v>
      </c>
    </row>
    <row r="560" spans="2:12">
      <c r="B560" t="s">
        <v>582</v>
      </c>
      <c r="C560" t="s">
        <v>24</v>
      </c>
      <c r="D560">
        <v>117</v>
      </c>
      <c r="E560" s="17" t="s">
        <v>11</v>
      </c>
      <c r="F560" s="18">
        <v>45097</v>
      </c>
      <c r="G560">
        <v>82</v>
      </c>
      <c r="H560">
        <v>3.5</v>
      </c>
      <c r="I560">
        <f>IF(MONTH(Call_Centre[[#This Row],[Date of Call]])&lt;=6, YEAR(Call_Centre[[#This Row],[Date of Call]]), YEAR(Call_Centre[[#This Row],[Date of Call]])+1)</f>
        <v>2023</v>
      </c>
      <c r="J560" t="str">
        <f>TEXT(Call_Centre[[#This Row],[Date of Call]],"DDDD")</f>
        <v>Tuesday</v>
      </c>
      <c r="K560" t="str" cm="1">
        <f t="array" ref="K560">_xlfn.IFS(Call_Centre[[#This Row],[Duration]]&lt;=10,"Under 10 mins", Call_Centre[[#This Row],[Duration]]&lt;=30, "10 to 30 mins", Call_Centre[[#This Row],[Duration]]&lt;=60, "30 to 60 mins", Call_Centre[[#This Row],[Duration]]&lt;=120, "1 to 2 hours", TRUE, "More than 2 hours")</f>
        <v>1 to 2 hours</v>
      </c>
      <c r="L560">
        <f>ROUND(Call_Centre[[#This Row],[Satisfaction Rating]],0)</f>
        <v>4</v>
      </c>
    </row>
    <row r="561" spans="2:12">
      <c r="B561" t="s">
        <v>583</v>
      </c>
      <c r="C561" t="s">
        <v>5</v>
      </c>
      <c r="D561">
        <v>136</v>
      </c>
      <c r="E561" s="17" t="s">
        <v>13</v>
      </c>
      <c r="F561" s="18">
        <v>45097</v>
      </c>
      <c r="G561">
        <v>37</v>
      </c>
      <c r="H561">
        <v>0.9</v>
      </c>
      <c r="I561">
        <f>IF(MONTH(Call_Centre[[#This Row],[Date of Call]])&lt;=6, YEAR(Call_Centre[[#This Row],[Date of Call]]), YEAR(Call_Centre[[#This Row],[Date of Call]])+1)</f>
        <v>2023</v>
      </c>
      <c r="J561" t="str">
        <f>TEXT(Call_Centre[[#This Row],[Date of Call]],"DDDD")</f>
        <v>Tuesday</v>
      </c>
      <c r="K561" t="str" cm="1">
        <f t="array" ref="K561">_xlfn.IFS(Call_Centre[[#This Row],[Duration]]&lt;=10,"Under 10 mins", Call_Centre[[#This Row],[Duration]]&lt;=30, "10 to 30 mins", Call_Centre[[#This Row],[Duration]]&lt;=60, "30 to 60 mins", Call_Centre[[#This Row],[Duration]]&lt;=120, "1 to 2 hours", TRUE, "More than 2 hours")</f>
        <v>More than 2 hours</v>
      </c>
      <c r="L561">
        <f>ROUND(Call_Centre[[#This Row],[Satisfaction Rating]],0)</f>
        <v>1</v>
      </c>
    </row>
    <row r="562" spans="2:12">
      <c r="B562" t="s">
        <v>584</v>
      </c>
      <c r="C562" t="s">
        <v>23</v>
      </c>
      <c r="D562">
        <v>130</v>
      </c>
      <c r="E562" s="17" t="s">
        <v>9</v>
      </c>
      <c r="F562" s="18">
        <v>45098</v>
      </c>
      <c r="G562">
        <v>87</v>
      </c>
      <c r="H562">
        <v>3.4</v>
      </c>
      <c r="I562">
        <f>IF(MONTH(Call_Centre[[#This Row],[Date of Call]])&lt;=6, YEAR(Call_Centre[[#This Row],[Date of Call]]), YEAR(Call_Centre[[#This Row],[Date of Call]])+1)</f>
        <v>2023</v>
      </c>
      <c r="J562" t="str">
        <f>TEXT(Call_Centre[[#This Row],[Date of Call]],"DDDD")</f>
        <v>Wednesday</v>
      </c>
      <c r="K562" t="str" cm="1">
        <f t="array" ref="K562">_xlfn.IFS(Call_Centre[[#This Row],[Duration]]&lt;=10,"Under 10 mins", Call_Centre[[#This Row],[Duration]]&lt;=30, "10 to 30 mins", Call_Centre[[#This Row],[Duration]]&lt;=60, "30 to 60 mins", Call_Centre[[#This Row],[Duration]]&lt;=120, "1 to 2 hours", TRUE, "More than 2 hours")</f>
        <v>More than 2 hours</v>
      </c>
      <c r="L562">
        <f>ROUND(Call_Centre[[#This Row],[Satisfaction Rating]],0)</f>
        <v>3</v>
      </c>
    </row>
    <row r="563" spans="2:12">
      <c r="B563" t="s">
        <v>585</v>
      </c>
      <c r="C563" t="s">
        <v>23</v>
      </c>
      <c r="D563">
        <v>73</v>
      </c>
      <c r="E563" s="17" t="s">
        <v>9</v>
      </c>
      <c r="F563" s="18">
        <v>45098</v>
      </c>
      <c r="G563">
        <v>75</v>
      </c>
      <c r="H563">
        <v>2.7</v>
      </c>
      <c r="I563">
        <f>IF(MONTH(Call_Centre[[#This Row],[Date of Call]])&lt;=6, YEAR(Call_Centre[[#This Row],[Date of Call]]), YEAR(Call_Centre[[#This Row],[Date of Call]])+1)</f>
        <v>2023</v>
      </c>
      <c r="J563" t="str">
        <f>TEXT(Call_Centre[[#This Row],[Date of Call]],"DDDD")</f>
        <v>Wednesday</v>
      </c>
      <c r="K563" t="str" cm="1">
        <f t="array" ref="K563">_xlfn.IFS(Call_Centre[[#This Row],[Duration]]&lt;=10,"Under 10 mins", Call_Centre[[#This Row],[Duration]]&lt;=30, "10 to 30 mins", Call_Centre[[#This Row],[Duration]]&lt;=60, "30 to 60 mins", Call_Centre[[#This Row],[Duration]]&lt;=120, "1 to 2 hours", TRUE, "More than 2 hours")</f>
        <v>1 to 2 hours</v>
      </c>
      <c r="L563">
        <f>ROUND(Call_Centre[[#This Row],[Satisfaction Rating]],0)</f>
        <v>3</v>
      </c>
    </row>
    <row r="564" spans="2:12">
      <c r="B564" t="s">
        <v>586</v>
      </c>
      <c r="C564" t="s">
        <v>15</v>
      </c>
      <c r="D564">
        <v>80</v>
      </c>
      <c r="E564" s="17" t="s">
        <v>6</v>
      </c>
      <c r="F564" s="18">
        <v>45098</v>
      </c>
      <c r="G564">
        <v>32</v>
      </c>
      <c r="H564">
        <v>4.7</v>
      </c>
      <c r="I564">
        <f>IF(MONTH(Call_Centre[[#This Row],[Date of Call]])&lt;=6, YEAR(Call_Centre[[#This Row],[Date of Call]]), YEAR(Call_Centre[[#This Row],[Date of Call]])+1)</f>
        <v>2023</v>
      </c>
      <c r="J564" t="str">
        <f>TEXT(Call_Centre[[#This Row],[Date of Call]],"DDDD")</f>
        <v>Wednesday</v>
      </c>
      <c r="K564" t="str" cm="1">
        <f t="array" ref="K564">_xlfn.IFS(Call_Centre[[#This Row],[Duration]]&lt;=10,"Under 10 mins", Call_Centre[[#This Row],[Duration]]&lt;=30, "10 to 30 mins", Call_Centre[[#This Row],[Duration]]&lt;=60, "30 to 60 mins", Call_Centre[[#This Row],[Duration]]&lt;=120, "1 to 2 hours", TRUE, "More than 2 hours")</f>
        <v>1 to 2 hours</v>
      </c>
      <c r="L564">
        <f>ROUND(Call_Centre[[#This Row],[Satisfaction Rating]],0)</f>
        <v>5</v>
      </c>
    </row>
    <row r="565" spans="2:12">
      <c r="B565" t="s">
        <v>587</v>
      </c>
      <c r="C565" t="s">
        <v>17</v>
      </c>
      <c r="D565">
        <v>44</v>
      </c>
      <c r="E565" s="17" t="s">
        <v>11</v>
      </c>
      <c r="F565" s="18">
        <v>45098</v>
      </c>
      <c r="G565">
        <v>33</v>
      </c>
      <c r="H565">
        <v>3</v>
      </c>
      <c r="I565">
        <f>IF(MONTH(Call_Centre[[#This Row],[Date of Call]])&lt;=6, YEAR(Call_Centre[[#This Row],[Date of Call]]), YEAR(Call_Centre[[#This Row],[Date of Call]])+1)</f>
        <v>2023</v>
      </c>
      <c r="J565" t="str">
        <f>TEXT(Call_Centre[[#This Row],[Date of Call]],"DDDD")</f>
        <v>Wednesday</v>
      </c>
      <c r="K565" t="str" cm="1">
        <f t="array" ref="K565">_xlfn.IFS(Call_Centre[[#This Row],[Duration]]&lt;=10,"Under 10 mins", Call_Centre[[#This Row],[Duration]]&lt;=30, "10 to 30 mins", Call_Centre[[#This Row],[Duration]]&lt;=60, "30 to 60 mins", Call_Centre[[#This Row],[Duration]]&lt;=120, "1 to 2 hours", TRUE, "More than 2 hours")</f>
        <v>30 to 60 mins</v>
      </c>
      <c r="L565">
        <f>ROUND(Call_Centre[[#This Row],[Satisfaction Rating]],0)</f>
        <v>3</v>
      </c>
    </row>
    <row r="566" spans="2:12">
      <c r="B566" t="s">
        <v>588</v>
      </c>
      <c r="C566" t="s">
        <v>17</v>
      </c>
      <c r="D566">
        <v>102</v>
      </c>
      <c r="E566" s="17" t="s">
        <v>10</v>
      </c>
      <c r="F566" s="18">
        <v>45098</v>
      </c>
      <c r="G566">
        <v>76</v>
      </c>
      <c r="H566">
        <v>4.2</v>
      </c>
      <c r="I566">
        <f>IF(MONTH(Call_Centre[[#This Row],[Date of Call]])&lt;=6, YEAR(Call_Centre[[#This Row],[Date of Call]]), YEAR(Call_Centre[[#This Row],[Date of Call]])+1)</f>
        <v>2023</v>
      </c>
      <c r="J566" t="str">
        <f>TEXT(Call_Centre[[#This Row],[Date of Call]],"DDDD")</f>
        <v>Wednesday</v>
      </c>
      <c r="K566" t="str" cm="1">
        <f t="array" ref="K566">_xlfn.IFS(Call_Centre[[#This Row],[Duration]]&lt;=10,"Under 10 mins", Call_Centre[[#This Row],[Duration]]&lt;=30, "10 to 30 mins", Call_Centre[[#This Row],[Duration]]&lt;=60, "30 to 60 mins", Call_Centre[[#This Row],[Duration]]&lt;=120, "1 to 2 hours", TRUE, "More than 2 hours")</f>
        <v>1 to 2 hours</v>
      </c>
      <c r="L566">
        <f>ROUND(Call_Centre[[#This Row],[Satisfaction Rating]],0)</f>
        <v>4</v>
      </c>
    </row>
    <row r="567" spans="2:12">
      <c r="B567" t="s">
        <v>589</v>
      </c>
      <c r="C567" t="s">
        <v>19</v>
      </c>
      <c r="D567">
        <v>74</v>
      </c>
      <c r="E567" s="17" t="s">
        <v>10</v>
      </c>
      <c r="F567" s="18">
        <v>45098</v>
      </c>
      <c r="G567">
        <v>117</v>
      </c>
      <c r="H567">
        <v>4.8</v>
      </c>
      <c r="I567">
        <f>IF(MONTH(Call_Centre[[#This Row],[Date of Call]])&lt;=6, YEAR(Call_Centre[[#This Row],[Date of Call]]), YEAR(Call_Centre[[#This Row],[Date of Call]])+1)</f>
        <v>2023</v>
      </c>
      <c r="J567" t="str">
        <f>TEXT(Call_Centre[[#This Row],[Date of Call]],"DDDD")</f>
        <v>Wednesday</v>
      </c>
      <c r="K567" t="str" cm="1">
        <f t="array" ref="K567">_xlfn.IFS(Call_Centre[[#This Row],[Duration]]&lt;=10,"Under 10 mins", Call_Centre[[#This Row],[Duration]]&lt;=30, "10 to 30 mins", Call_Centre[[#This Row],[Duration]]&lt;=60, "30 to 60 mins", Call_Centre[[#This Row],[Duration]]&lt;=120, "1 to 2 hours", TRUE, "More than 2 hours")</f>
        <v>1 to 2 hours</v>
      </c>
      <c r="L567">
        <f>ROUND(Call_Centre[[#This Row],[Satisfaction Rating]],0)</f>
        <v>5</v>
      </c>
    </row>
    <row r="568" spans="2:12">
      <c r="B568" t="s">
        <v>590</v>
      </c>
      <c r="C568" t="s">
        <v>15</v>
      </c>
      <c r="D568">
        <v>52</v>
      </c>
      <c r="E568" s="17" t="s">
        <v>11</v>
      </c>
      <c r="F568" s="18">
        <v>45100</v>
      </c>
      <c r="G568">
        <v>70</v>
      </c>
      <c r="H568">
        <v>4.0999999999999996</v>
      </c>
      <c r="I568">
        <f>IF(MONTH(Call_Centre[[#This Row],[Date of Call]])&lt;=6, YEAR(Call_Centre[[#This Row],[Date of Call]]), YEAR(Call_Centre[[#This Row],[Date of Call]])+1)</f>
        <v>2023</v>
      </c>
      <c r="J568" t="str">
        <f>TEXT(Call_Centre[[#This Row],[Date of Call]],"DDDD")</f>
        <v>Friday</v>
      </c>
      <c r="K568" t="str" cm="1">
        <f t="array" ref="K568">_xlfn.IFS(Call_Centre[[#This Row],[Duration]]&lt;=10,"Under 10 mins", Call_Centre[[#This Row],[Duration]]&lt;=30, "10 to 30 mins", Call_Centre[[#This Row],[Duration]]&lt;=60, "30 to 60 mins", Call_Centre[[#This Row],[Duration]]&lt;=120, "1 to 2 hours", TRUE, "More than 2 hours")</f>
        <v>30 to 60 mins</v>
      </c>
      <c r="L568">
        <f>ROUND(Call_Centre[[#This Row],[Satisfaction Rating]],0)</f>
        <v>4</v>
      </c>
    </row>
    <row r="569" spans="2:12">
      <c r="B569" t="s">
        <v>591</v>
      </c>
      <c r="C569" t="s">
        <v>15</v>
      </c>
      <c r="D569">
        <v>74</v>
      </c>
      <c r="E569" s="17" t="s">
        <v>9</v>
      </c>
      <c r="F569" s="18">
        <v>45100</v>
      </c>
      <c r="G569">
        <v>37</v>
      </c>
      <c r="H569">
        <v>2.7</v>
      </c>
      <c r="I569">
        <f>IF(MONTH(Call_Centre[[#This Row],[Date of Call]])&lt;=6, YEAR(Call_Centre[[#This Row],[Date of Call]]), YEAR(Call_Centre[[#This Row],[Date of Call]])+1)</f>
        <v>2023</v>
      </c>
      <c r="J569" t="str">
        <f>TEXT(Call_Centre[[#This Row],[Date of Call]],"DDDD")</f>
        <v>Friday</v>
      </c>
      <c r="K569" t="str" cm="1">
        <f t="array" ref="K569">_xlfn.IFS(Call_Centre[[#This Row],[Duration]]&lt;=10,"Under 10 mins", Call_Centre[[#This Row],[Duration]]&lt;=30, "10 to 30 mins", Call_Centre[[#This Row],[Duration]]&lt;=60, "30 to 60 mins", Call_Centre[[#This Row],[Duration]]&lt;=120, "1 to 2 hours", TRUE, "More than 2 hours")</f>
        <v>1 to 2 hours</v>
      </c>
      <c r="L569">
        <f>ROUND(Call_Centre[[#This Row],[Satisfaction Rating]],0)</f>
        <v>3</v>
      </c>
    </row>
    <row r="570" spans="2:12">
      <c r="B570" t="s">
        <v>592</v>
      </c>
      <c r="C570" t="s">
        <v>23</v>
      </c>
      <c r="D570">
        <v>96</v>
      </c>
      <c r="E570" s="17" t="s">
        <v>10</v>
      </c>
      <c r="F570" s="18">
        <v>45100</v>
      </c>
      <c r="G570">
        <v>46</v>
      </c>
      <c r="H570">
        <v>2.9</v>
      </c>
      <c r="I570">
        <f>IF(MONTH(Call_Centre[[#This Row],[Date of Call]])&lt;=6, YEAR(Call_Centre[[#This Row],[Date of Call]]), YEAR(Call_Centre[[#This Row],[Date of Call]])+1)</f>
        <v>2023</v>
      </c>
      <c r="J570" t="str">
        <f>TEXT(Call_Centre[[#This Row],[Date of Call]],"DDDD")</f>
        <v>Friday</v>
      </c>
      <c r="K570" t="str" cm="1">
        <f t="array" ref="K570">_xlfn.IFS(Call_Centre[[#This Row],[Duration]]&lt;=10,"Under 10 mins", Call_Centre[[#This Row],[Duration]]&lt;=30, "10 to 30 mins", Call_Centre[[#This Row],[Duration]]&lt;=60, "30 to 60 mins", Call_Centre[[#This Row],[Duration]]&lt;=120, "1 to 2 hours", TRUE, "More than 2 hours")</f>
        <v>1 to 2 hours</v>
      </c>
      <c r="L570">
        <f>ROUND(Call_Centre[[#This Row],[Satisfaction Rating]],0)</f>
        <v>3</v>
      </c>
    </row>
    <row r="571" spans="2:12">
      <c r="B571" t="s">
        <v>593</v>
      </c>
      <c r="C571" t="s">
        <v>14</v>
      </c>
      <c r="D571">
        <v>104</v>
      </c>
      <c r="E571" s="17" t="s">
        <v>6</v>
      </c>
      <c r="F571" s="18">
        <v>45100</v>
      </c>
      <c r="G571">
        <v>136</v>
      </c>
      <c r="H571">
        <v>5</v>
      </c>
      <c r="I571">
        <f>IF(MONTH(Call_Centre[[#This Row],[Date of Call]])&lt;=6, YEAR(Call_Centre[[#This Row],[Date of Call]]), YEAR(Call_Centre[[#This Row],[Date of Call]])+1)</f>
        <v>2023</v>
      </c>
      <c r="J571" t="str">
        <f>TEXT(Call_Centre[[#This Row],[Date of Call]],"DDDD")</f>
        <v>Friday</v>
      </c>
      <c r="K571" t="str" cm="1">
        <f t="array" ref="K571">_xlfn.IFS(Call_Centre[[#This Row],[Duration]]&lt;=10,"Under 10 mins", Call_Centre[[#This Row],[Duration]]&lt;=30, "10 to 30 mins", Call_Centre[[#This Row],[Duration]]&lt;=60, "30 to 60 mins", Call_Centre[[#This Row],[Duration]]&lt;=120, "1 to 2 hours", TRUE, "More than 2 hours")</f>
        <v>1 to 2 hours</v>
      </c>
      <c r="L571">
        <f>ROUND(Call_Centre[[#This Row],[Satisfaction Rating]],0)</f>
        <v>5</v>
      </c>
    </row>
    <row r="572" spans="2:12">
      <c r="B572" t="s">
        <v>594</v>
      </c>
      <c r="C572" t="s">
        <v>23</v>
      </c>
      <c r="D572">
        <v>123</v>
      </c>
      <c r="E572" s="17" t="s">
        <v>10</v>
      </c>
      <c r="F572" s="18">
        <v>45101</v>
      </c>
      <c r="G572">
        <v>44</v>
      </c>
      <c r="H572">
        <v>4.5999999999999996</v>
      </c>
      <c r="I572">
        <f>IF(MONTH(Call_Centre[[#This Row],[Date of Call]])&lt;=6, YEAR(Call_Centre[[#This Row],[Date of Call]]), YEAR(Call_Centre[[#This Row],[Date of Call]])+1)</f>
        <v>2023</v>
      </c>
      <c r="J572" t="str">
        <f>TEXT(Call_Centre[[#This Row],[Date of Call]],"DDDD")</f>
        <v>Saturday</v>
      </c>
      <c r="K572" t="str" cm="1">
        <f t="array" ref="K572">_xlfn.IFS(Call_Centre[[#This Row],[Duration]]&lt;=10,"Under 10 mins", Call_Centre[[#This Row],[Duration]]&lt;=30, "10 to 30 mins", Call_Centre[[#This Row],[Duration]]&lt;=60, "30 to 60 mins", Call_Centre[[#This Row],[Duration]]&lt;=120, "1 to 2 hours", TRUE, "More than 2 hours")</f>
        <v>More than 2 hours</v>
      </c>
      <c r="L572">
        <f>ROUND(Call_Centre[[#This Row],[Satisfaction Rating]],0)</f>
        <v>5</v>
      </c>
    </row>
    <row r="573" spans="2:12">
      <c r="B573" t="s">
        <v>595</v>
      </c>
      <c r="C573" t="s">
        <v>22</v>
      </c>
      <c r="D573">
        <v>100</v>
      </c>
      <c r="E573" s="17" t="s">
        <v>13</v>
      </c>
      <c r="F573" s="18">
        <v>45101</v>
      </c>
      <c r="G573">
        <v>69</v>
      </c>
      <c r="H573">
        <v>3</v>
      </c>
      <c r="I573">
        <f>IF(MONTH(Call_Centre[[#This Row],[Date of Call]])&lt;=6, YEAR(Call_Centre[[#This Row],[Date of Call]]), YEAR(Call_Centre[[#This Row],[Date of Call]])+1)</f>
        <v>2023</v>
      </c>
      <c r="J573" t="str">
        <f>TEXT(Call_Centre[[#This Row],[Date of Call]],"DDDD")</f>
        <v>Saturday</v>
      </c>
      <c r="K573" t="str" cm="1">
        <f t="array" ref="K573">_xlfn.IFS(Call_Centre[[#This Row],[Duration]]&lt;=10,"Under 10 mins", Call_Centre[[#This Row],[Duration]]&lt;=30, "10 to 30 mins", Call_Centre[[#This Row],[Duration]]&lt;=60, "30 to 60 mins", Call_Centre[[#This Row],[Duration]]&lt;=120, "1 to 2 hours", TRUE, "More than 2 hours")</f>
        <v>1 to 2 hours</v>
      </c>
      <c r="L573">
        <f>ROUND(Call_Centre[[#This Row],[Satisfaction Rating]],0)</f>
        <v>3</v>
      </c>
    </row>
    <row r="574" spans="2:12">
      <c r="B574" t="s">
        <v>596</v>
      </c>
      <c r="C574" t="s">
        <v>14</v>
      </c>
      <c r="D574">
        <v>35</v>
      </c>
      <c r="E574" s="17" t="s">
        <v>11</v>
      </c>
      <c r="F574" s="18">
        <v>45102</v>
      </c>
      <c r="G574">
        <v>86</v>
      </c>
      <c r="H574">
        <v>4.5999999999999996</v>
      </c>
      <c r="I574">
        <f>IF(MONTH(Call_Centre[[#This Row],[Date of Call]])&lt;=6, YEAR(Call_Centre[[#This Row],[Date of Call]]), YEAR(Call_Centre[[#This Row],[Date of Call]])+1)</f>
        <v>2023</v>
      </c>
      <c r="J574" t="str">
        <f>TEXT(Call_Centre[[#This Row],[Date of Call]],"DDDD")</f>
        <v>Sunday</v>
      </c>
      <c r="K574" t="str" cm="1">
        <f t="array" ref="K574">_xlfn.IFS(Call_Centre[[#This Row],[Duration]]&lt;=10,"Under 10 mins", Call_Centre[[#This Row],[Duration]]&lt;=30, "10 to 30 mins", Call_Centre[[#This Row],[Duration]]&lt;=60, "30 to 60 mins", Call_Centre[[#This Row],[Duration]]&lt;=120, "1 to 2 hours", TRUE, "More than 2 hours")</f>
        <v>30 to 60 mins</v>
      </c>
      <c r="L574">
        <f>ROUND(Call_Centre[[#This Row],[Satisfaction Rating]],0)</f>
        <v>5</v>
      </c>
    </row>
    <row r="575" spans="2:12">
      <c r="B575" t="s">
        <v>597</v>
      </c>
      <c r="C575" t="s">
        <v>15</v>
      </c>
      <c r="D575">
        <v>123</v>
      </c>
      <c r="E575" s="17" t="s">
        <v>6</v>
      </c>
      <c r="F575" s="18">
        <v>45102</v>
      </c>
      <c r="G575">
        <v>68</v>
      </c>
      <c r="H575">
        <v>4.5</v>
      </c>
      <c r="I575">
        <f>IF(MONTH(Call_Centre[[#This Row],[Date of Call]])&lt;=6, YEAR(Call_Centre[[#This Row],[Date of Call]]), YEAR(Call_Centre[[#This Row],[Date of Call]])+1)</f>
        <v>2023</v>
      </c>
      <c r="J575" t="str">
        <f>TEXT(Call_Centre[[#This Row],[Date of Call]],"DDDD")</f>
        <v>Sunday</v>
      </c>
      <c r="K575" t="str" cm="1">
        <f t="array" ref="K575">_xlfn.IFS(Call_Centre[[#This Row],[Duration]]&lt;=10,"Under 10 mins", Call_Centre[[#This Row],[Duration]]&lt;=30, "10 to 30 mins", Call_Centre[[#This Row],[Duration]]&lt;=60, "30 to 60 mins", Call_Centre[[#This Row],[Duration]]&lt;=120, "1 to 2 hours", TRUE, "More than 2 hours")</f>
        <v>More than 2 hours</v>
      </c>
      <c r="L575">
        <f>ROUND(Call_Centre[[#This Row],[Satisfaction Rating]],0)</f>
        <v>5</v>
      </c>
    </row>
    <row r="576" spans="2:12">
      <c r="B576" t="s">
        <v>598</v>
      </c>
      <c r="C576" t="s">
        <v>24</v>
      </c>
      <c r="D576">
        <v>133</v>
      </c>
      <c r="E576" s="17" t="s">
        <v>11</v>
      </c>
      <c r="F576" s="18">
        <v>45103</v>
      </c>
      <c r="G576">
        <v>21</v>
      </c>
      <c r="H576">
        <v>3.7</v>
      </c>
      <c r="I576">
        <f>IF(MONTH(Call_Centre[[#This Row],[Date of Call]])&lt;=6, YEAR(Call_Centre[[#This Row],[Date of Call]]), YEAR(Call_Centre[[#This Row],[Date of Call]])+1)</f>
        <v>2023</v>
      </c>
      <c r="J576" t="str">
        <f>TEXT(Call_Centre[[#This Row],[Date of Call]],"DDDD")</f>
        <v>Monday</v>
      </c>
      <c r="K576" t="str" cm="1">
        <f t="array" ref="K576">_xlfn.IFS(Call_Centre[[#This Row],[Duration]]&lt;=10,"Under 10 mins", Call_Centre[[#This Row],[Duration]]&lt;=30, "10 to 30 mins", Call_Centre[[#This Row],[Duration]]&lt;=60, "30 to 60 mins", Call_Centre[[#This Row],[Duration]]&lt;=120, "1 to 2 hours", TRUE, "More than 2 hours")</f>
        <v>More than 2 hours</v>
      </c>
      <c r="L576">
        <f>ROUND(Call_Centre[[#This Row],[Satisfaction Rating]],0)</f>
        <v>4</v>
      </c>
    </row>
    <row r="577" spans="2:12">
      <c r="B577" t="s">
        <v>599</v>
      </c>
      <c r="C577" t="s">
        <v>23</v>
      </c>
      <c r="D577">
        <v>126</v>
      </c>
      <c r="E577" s="17" t="s">
        <v>9</v>
      </c>
      <c r="F577" s="18">
        <v>45103</v>
      </c>
      <c r="G577">
        <v>190</v>
      </c>
      <c r="H577">
        <v>2.4</v>
      </c>
      <c r="I577">
        <f>IF(MONTH(Call_Centre[[#This Row],[Date of Call]])&lt;=6, YEAR(Call_Centre[[#This Row],[Date of Call]]), YEAR(Call_Centre[[#This Row],[Date of Call]])+1)</f>
        <v>2023</v>
      </c>
      <c r="J577" t="str">
        <f>TEXT(Call_Centre[[#This Row],[Date of Call]],"DDDD")</f>
        <v>Monday</v>
      </c>
      <c r="K577" t="str" cm="1">
        <f t="array" ref="K577">_xlfn.IFS(Call_Centre[[#This Row],[Duration]]&lt;=10,"Under 10 mins", Call_Centre[[#This Row],[Duration]]&lt;=30, "10 to 30 mins", Call_Centre[[#This Row],[Duration]]&lt;=60, "30 to 60 mins", Call_Centre[[#This Row],[Duration]]&lt;=120, "1 to 2 hours", TRUE, "More than 2 hours")</f>
        <v>More than 2 hours</v>
      </c>
      <c r="L577">
        <f>ROUND(Call_Centre[[#This Row],[Satisfaction Rating]],0)</f>
        <v>2</v>
      </c>
    </row>
    <row r="578" spans="2:12">
      <c r="B578" t="s">
        <v>600</v>
      </c>
      <c r="C578" t="s">
        <v>15</v>
      </c>
      <c r="D578">
        <v>39</v>
      </c>
      <c r="E578" s="17" t="s">
        <v>10</v>
      </c>
      <c r="F578" s="18">
        <v>45103</v>
      </c>
      <c r="G578">
        <v>176</v>
      </c>
      <c r="H578">
        <v>4.3</v>
      </c>
      <c r="I578">
        <f>IF(MONTH(Call_Centre[[#This Row],[Date of Call]])&lt;=6, YEAR(Call_Centre[[#This Row],[Date of Call]]), YEAR(Call_Centre[[#This Row],[Date of Call]])+1)</f>
        <v>2023</v>
      </c>
      <c r="J578" t="str">
        <f>TEXT(Call_Centre[[#This Row],[Date of Call]],"DDDD")</f>
        <v>Monday</v>
      </c>
      <c r="K578" t="str" cm="1">
        <f t="array" ref="K578">_xlfn.IFS(Call_Centre[[#This Row],[Duration]]&lt;=10,"Under 10 mins", Call_Centre[[#This Row],[Duration]]&lt;=30, "10 to 30 mins", Call_Centre[[#This Row],[Duration]]&lt;=60, "30 to 60 mins", Call_Centre[[#This Row],[Duration]]&lt;=120, "1 to 2 hours", TRUE, "More than 2 hours")</f>
        <v>30 to 60 mins</v>
      </c>
      <c r="L578">
        <f>ROUND(Call_Centre[[#This Row],[Satisfaction Rating]],0)</f>
        <v>4</v>
      </c>
    </row>
    <row r="579" spans="2:12">
      <c r="B579" t="s">
        <v>601</v>
      </c>
      <c r="C579" t="s">
        <v>19</v>
      </c>
      <c r="D579">
        <v>31</v>
      </c>
      <c r="E579" s="17" t="s">
        <v>6</v>
      </c>
      <c r="F579" s="18">
        <v>45103</v>
      </c>
      <c r="G579">
        <v>172</v>
      </c>
      <c r="H579">
        <v>3.9</v>
      </c>
      <c r="I579">
        <f>IF(MONTH(Call_Centre[[#This Row],[Date of Call]])&lt;=6, YEAR(Call_Centre[[#This Row],[Date of Call]]), YEAR(Call_Centre[[#This Row],[Date of Call]])+1)</f>
        <v>2023</v>
      </c>
      <c r="J579" t="str">
        <f>TEXT(Call_Centre[[#This Row],[Date of Call]],"DDDD")</f>
        <v>Monday</v>
      </c>
      <c r="K579" t="str" cm="1">
        <f t="array" ref="K579">_xlfn.IFS(Call_Centre[[#This Row],[Duration]]&lt;=10,"Under 10 mins", Call_Centre[[#This Row],[Duration]]&lt;=30, "10 to 30 mins", Call_Centre[[#This Row],[Duration]]&lt;=60, "30 to 60 mins", Call_Centre[[#This Row],[Duration]]&lt;=120, "1 to 2 hours", TRUE, "More than 2 hours")</f>
        <v>30 to 60 mins</v>
      </c>
      <c r="L579">
        <f>ROUND(Call_Centre[[#This Row],[Satisfaction Rating]],0)</f>
        <v>4</v>
      </c>
    </row>
    <row r="580" spans="2:12">
      <c r="B580" t="s">
        <v>602</v>
      </c>
      <c r="C580" t="s">
        <v>8</v>
      </c>
      <c r="D580">
        <v>25</v>
      </c>
      <c r="E580" s="17" t="s">
        <v>11</v>
      </c>
      <c r="F580" s="18">
        <v>45103</v>
      </c>
      <c r="G580">
        <v>84</v>
      </c>
      <c r="H580">
        <v>4.5</v>
      </c>
      <c r="I580">
        <f>IF(MONTH(Call_Centre[[#This Row],[Date of Call]])&lt;=6, YEAR(Call_Centre[[#This Row],[Date of Call]]), YEAR(Call_Centre[[#This Row],[Date of Call]])+1)</f>
        <v>2023</v>
      </c>
      <c r="J580" t="str">
        <f>TEXT(Call_Centre[[#This Row],[Date of Call]],"DDDD")</f>
        <v>Monday</v>
      </c>
      <c r="K580" t="str" cm="1">
        <f t="array" ref="K580">_xlfn.IFS(Call_Centre[[#This Row],[Duration]]&lt;=10,"Under 10 mins", Call_Centre[[#This Row],[Duration]]&lt;=30, "10 to 30 mins", Call_Centre[[#This Row],[Duration]]&lt;=60, "30 to 60 mins", Call_Centre[[#This Row],[Duration]]&lt;=120, "1 to 2 hours", TRUE, "More than 2 hours")</f>
        <v>10 to 30 mins</v>
      </c>
      <c r="L580">
        <f>ROUND(Call_Centre[[#This Row],[Satisfaction Rating]],0)</f>
        <v>5</v>
      </c>
    </row>
    <row r="581" spans="2:12">
      <c r="B581" t="s">
        <v>603</v>
      </c>
      <c r="C581" t="s">
        <v>12</v>
      </c>
      <c r="D581">
        <v>132</v>
      </c>
      <c r="E581" s="17" t="s">
        <v>13</v>
      </c>
      <c r="F581" s="18">
        <v>45104</v>
      </c>
      <c r="G581">
        <v>42</v>
      </c>
      <c r="H581">
        <v>5</v>
      </c>
      <c r="I581">
        <f>IF(MONTH(Call_Centre[[#This Row],[Date of Call]])&lt;=6, YEAR(Call_Centre[[#This Row],[Date of Call]]), YEAR(Call_Centre[[#This Row],[Date of Call]])+1)</f>
        <v>2023</v>
      </c>
      <c r="J581" t="str">
        <f>TEXT(Call_Centre[[#This Row],[Date of Call]],"DDDD")</f>
        <v>Tuesday</v>
      </c>
      <c r="K581" t="str" cm="1">
        <f t="array" ref="K581">_xlfn.IFS(Call_Centre[[#This Row],[Duration]]&lt;=10,"Under 10 mins", Call_Centre[[#This Row],[Duration]]&lt;=30, "10 to 30 mins", Call_Centre[[#This Row],[Duration]]&lt;=60, "30 to 60 mins", Call_Centre[[#This Row],[Duration]]&lt;=120, "1 to 2 hours", TRUE, "More than 2 hours")</f>
        <v>More than 2 hours</v>
      </c>
      <c r="L581">
        <f>ROUND(Call_Centre[[#This Row],[Satisfaction Rating]],0)</f>
        <v>5</v>
      </c>
    </row>
    <row r="582" spans="2:12">
      <c r="B582" t="s">
        <v>604</v>
      </c>
      <c r="C582" t="s">
        <v>14</v>
      </c>
      <c r="D582">
        <v>63</v>
      </c>
      <c r="E582" s="17" t="s">
        <v>9</v>
      </c>
      <c r="F582" s="18">
        <v>45104</v>
      </c>
      <c r="G582">
        <v>70</v>
      </c>
      <c r="H582">
        <v>1.6</v>
      </c>
      <c r="I582">
        <f>IF(MONTH(Call_Centre[[#This Row],[Date of Call]])&lt;=6, YEAR(Call_Centre[[#This Row],[Date of Call]]), YEAR(Call_Centre[[#This Row],[Date of Call]])+1)</f>
        <v>2023</v>
      </c>
      <c r="J582" t="str">
        <f>TEXT(Call_Centre[[#This Row],[Date of Call]],"DDDD")</f>
        <v>Tuesday</v>
      </c>
      <c r="K582" t="str" cm="1">
        <f t="array" ref="K582">_xlfn.IFS(Call_Centre[[#This Row],[Duration]]&lt;=10,"Under 10 mins", Call_Centre[[#This Row],[Duration]]&lt;=30, "10 to 30 mins", Call_Centre[[#This Row],[Duration]]&lt;=60, "30 to 60 mins", Call_Centre[[#This Row],[Duration]]&lt;=120, "1 to 2 hours", TRUE, "More than 2 hours")</f>
        <v>1 to 2 hours</v>
      </c>
      <c r="L582">
        <f>ROUND(Call_Centre[[#This Row],[Satisfaction Rating]],0)</f>
        <v>2</v>
      </c>
    </row>
    <row r="583" spans="2:12">
      <c r="B583" t="s">
        <v>605</v>
      </c>
      <c r="C583" t="s">
        <v>22</v>
      </c>
      <c r="D583">
        <v>135</v>
      </c>
      <c r="E583" s="17" t="s">
        <v>13</v>
      </c>
      <c r="F583" s="18">
        <v>45104</v>
      </c>
      <c r="G583">
        <v>60</v>
      </c>
      <c r="H583">
        <v>4.3</v>
      </c>
      <c r="I583">
        <f>IF(MONTH(Call_Centre[[#This Row],[Date of Call]])&lt;=6, YEAR(Call_Centre[[#This Row],[Date of Call]]), YEAR(Call_Centre[[#This Row],[Date of Call]])+1)</f>
        <v>2023</v>
      </c>
      <c r="J583" t="str">
        <f>TEXT(Call_Centre[[#This Row],[Date of Call]],"DDDD")</f>
        <v>Tuesday</v>
      </c>
      <c r="K583" t="str" cm="1">
        <f t="array" ref="K583">_xlfn.IFS(Call_Centre[[#This Row],[Duration]]&lt;=10,"Under 10 mins", Call_Centre[[#This Row],[Duration]]&lt;=30, "10 to 30 mins", Call_Centre[[#This Row],[Duration]]&lt;=60, "30 to 60 mins", Call_Centre[[#This Row],[Duration]]&lt;=120, "1 to 2 hours", TRUE, "More than 2 hours")</f>
        <v>More than 2 hours</v>
      </c>
      <c r="L583">
        <f>ROUND(Call_Centre[[#This Row],[Satisfaction Rating]],0)</f>
        <v>4</v>
      </c>
    </row>
    <row r="584" spans="2:12">
      <c r="B584" t="s">
        <v>606</v>
      </c>
      <c r="C584" t="s">
        <v>18</v>
      </c>
      <c r="D584">
        <v>101</v>
      </c>
      <c r="E584" s="17" t="s">
        <v>9</v>
      </c>
      <c r="F584" s="18">
        <v>45104</v>
      </c>
      <c r="G584">
        <v>84</v>
      </c>
      <c r="H584">
        <v>3.5</v>
      </c>
      <c r="I584">
        <f>IF(MONTH(Call_Centre[[#This Row],[Date of Call]])&lt;=6, YEAR(Call_Centre[[#This Row],[Date of Call]]), YEAR(Call_Centre[[#This Row],[Date of Call]])+1)</f>
        <v>2023</v>
      </c>
      <c r="J584" t="str">
        <f>TEXT(Call_Centre[[#This Row],[Date of Call]],"DDDD")</f>
        <v>Tuesday</v>
      </c>
      <c r="K584" t="str" cm="1">
        <f t="array" ref="K584">_xlfn.IFS(Call_Centre[[#This Row],[Duration]]&lt;=10,"Under 10 mins", Call_Centre[[#This Row],[Duration]]&lt;=30, "10 to 30 mins", Call_Centre[[#This Row],[Duration]]&lt;=60, "30 to 60 mins", Call_Centre[[#This Row],[Duration]]&lt;=120, "1 to 2 hours", TRUE, "More than 2 hours")</f>
        <v>1 to 2 hours</v>
      </c>
      <c r="L584">
        <f>ROUND(Call_Centre[[#This Row],[Satisfaction Rating]],0)</f>
        <v>4</v>
      </c>
    </row>
    <row r="585" spans="2:12">
      <c r="B585" t="s">
        <v>607</v>
      </c>
      <c r="C585" t="s">
        <v>24</v>
      </c>
      <c r="D585">
        <v>80</v>
      </c>
      <c r="E585" s="17" t="s">
        <v>10</v>
      </c>
      <c r="F585" s="18">
        <v>45105</v>
      </c>
      <c r="G585">
        <v>68</v>
      </c>
      <c r="H585">
        <v>3.1</v>
      </c>
      <c r="I585">
        <f>IF(MONTH(Call_Centre[[#This Row],[Date of Call]])&lt;=6, YEAR(Call_Centre[[#This Row],[Date of Call]]), YEAR(Call_Centre[[#This Row],[Date of Call]])+1)</f>
        <v>2023</v>
      </c>
      <c r="J585" t="str">
        <f>TEXT(Call_Centre[[#This Row],[Date of Call]],"DDDD")</f>
        <v>Wednesday</v>
      </c>
      <c r="K585" t="str" cm="1">
        <f t="array" ref="K585">_xlfn.IFS(Call_Centre[[#This Row],[Duration]]&lt;=10,"Under 10 mins", Call_Centre[[#This Row],[Duration]]&lt;=30, "10 to 30 mins", Call_Centre[[#This Row],[Duration]]&lt;=60, "30 to 60 mins", Call_Centre[[#This Row],[Duration]]&lt;=120, "1 to 2 hours", TRUE, "More than 2 hours")</f>
        <v>1 to 2 hours</v>
      </c>
      <c r="L585">
        <f>ROUND(Call_Centre[[#This Row],[Satisfaction Rating]],0)</f>
        <v>3</v>
      </c>
    </row>
    <row r="586" spans="2:12">
      <c r="B586" t="s">
        <v>608</v>
      </c>
      <c r="C586" t="s">
        <v>17</v>
      </c>
      <c r="D586">
        <v>28</v>
      </c>
      <c r="E586" s="17" t="s">
        <v>10</v>
      </c>
      <c r="F586" s="18">
        <v>45105</v>
      </c>
      <c r="G586">
        <v>44</v>
      </c>
      <c r="H586">
        <v>2.9</v>
      </c>
      <c r="I586">
        <f>IF(MONTH(Call_Centre[[#This Row],[Date of Call]])&lt;=6, YEAR(Call_Centre[[#This Row],[Date of Call]]), YEAR(Call_Centre[[#This Row],[Date of Call]])+1)</f>
        <v>2023</v>
      </c>
      <c r="J586" t="str">
        <f>TEXT(Call_Centre[[#This Row],[Date of Call]],"DDDD")</f>
        <v>Wednesday</v>
      </c>
      <c r="K586" t="str" cm="1">
        <f t="array" ref="K586">_xlfn.IFS(Call_Centre[[#This Row],[Duration]]&lt;=10,"Under 10 mins", Call_Centre[[#This Row],[Duration]]&lt;=30, "10 to 30 mins", Call_Centre[[#This Row],[Duration]]&lt;=60, "30 to 60 mins", Call_Centre[[#This Row],[Duration]]&lt;=120, "1 to 2 hours", TRUE, "More than 2 hours")</f>
        <v>10 to 30 mins</v>
      </c>
      <c r="L586">
        <f>ROUND(Call_Centre[[#This Row],[Satisfaction Rating]],0)</f>
        <v>3</v>
      </c>
    </row>
    <row r="587" spans="2:12">
      <c r="B587" t="s">
        <v>609</v>
      </c>
      <c r="C587" t="s">
        <v>18</v>
      </c>
      <c r="D587">
        <v>102</v>
      </c>
      <c r="E587" s="17" t="s">
        <v>13</v>
      </c>
      <c r="F587" s="18">
        <v>45106</v>
      </c>
      <c r="G587">
        <v>99</v>
      </c>
      <c r="H587">
        <v>3.2</v>
      </c>
      <c r="I587">
        <f>IF(MONTH(Call_Centre[[#This Row],[Date of Call]])&lt;=6, YEAR(Call_Centre[[#This Row],[Date of Call]]), YEAR(Call_Centre[[#This Row],[Date of Call]])+1)</f>
        <v>2023</v>
      </c>
      <c r="J587" t="str">
        <f>TEXT(Call_Centre[[#This Row],[Date of Call]],"DDDD")</f>
        <v>Thursday</v>
      </c>
      <c r="K587" t="str" cm="1">
        <f t="array" ref="K587">_xlfn.IFS(Call_Centre[[#This Row],[Duration]]&lt;=10,"Under 10 mins", Call_Centre[[#This Row],[Duration]]&lt;=30, "10 to 30 mins", Call_Centre[[#This Row],[Duration]]&lt;=60, "30 to 60 mins", Call_Centre[[#This Row],[Duration]]&lt;=120, "1 to 2 hours", TRUE, "More than 2 hours")</f>
        <v>1 to 2 hours</v>
      </c>
      <c r="L587">
        <f>ROUND(Call_Centre[[#This Row],[Satisfaction Rating]],0)</f>
        <v>3</v>
      </c>
    </row>
    <row r="588" spans="2:12">
      <c r="B588" t="s">
        <v>610</v>
      </c>
      <c r="C588" t="s">
        <v>14</v>
      </c>
      <c r="D588">
        <v>60</v>
      </c>
      <c r="E588" s="17" t="s">
        <v>13</v>
      </c>
      <c r="F588" s="18">
        <v>45107</v>
      </c>
      <c r="G588">
        <v>66</v>
      </c>
      <c r="H588">
        <v>3.2</v>
      </c>
      <c r="I588">
        <f>IF(MONTH(Call_Centre[[#This Row],[Date of Call]])&lt;=6, YEAR(Call_Centre[[#This Row],[Date of Call]]), YEAR(Call_Centre[[#This Row],[Date of Call]])+1)</f>
        <v>2023</v>
      </c>
      <c r="J588" t="str">
        <f>TEXT(Call_Centre[[#This Row],[Date of Call]],"DDDD")</f>
        <v>Friday</v>
      </c>
      <c r="K588" t="str" cm="1">
        <f t="array" ref="K588">_xlfn.IFS(Call_Centre[[#This Row],[Duration]]&lt;=10,"Under 10 mins", Call_Centre[[#This Row],[Duration]]&lt;=30, "10 to 30 mins", Call_Centre[[#This Row],[Duration]]&lt;=60, "30 to 60 mins", Call_Centre[[#This Row],[Duration]]&lt;=120, "1 to 2 hours", TRUE, "More than 2 hours")</f>
        <v>30 to 60 mins</v>
      </c>
      <c r="L588">
        <f>ROUND(Call_Centre[[#This Row],[Satisfaction Rating]],0)</f>
        <v>3</v>
      </c>
    </row>
    <row r="589" spans="2:12">
      <c r="B589" t="s">
        <v>611</v>
      </c>
      <c r="C589" t="s">
        <v>21</v>
      </c>
      <c r="D589">
        <v>103</v>
      </c>
      <c r="E589" s="17" t="s">
        <v>13</v>
      </c>
      <c r="F589" s="18">
        <v>45107</v>
      </c>
      <c r="G589">
        <v>102</v>
      </c>
      <c r="H589">
        <v>4.5</v>
      </c>
      <c r="I589">
        <f>IF(MONTH(Call_Centre[[#This Row],[Date of Call]])&lt;=6, YEAR(Call_Centre[[#This Row],[Date of Call]]), YEAR(Call_Centre[[#This Row],[Date of Call]])+1)</f>
        <v>2023</v>
      </c>
      <c r="J589" t="str">
        <f>TEXT(Call_Centre[[#This Row],[Date of Call]],"DDDD")</f>
        <v>Friday</v>
      </c>
      <c r="K589" t="str" cm="1">
        <f t="array" ref="K589">_xlfn.IFS(Call_Centre[[#This Row],[Duration]]&lt;=10,"Under 10 mins", Call_Centre[[#This Row],[Duration]]&lt;=30, "10 to 30 mins", Call_Centre[[#This Row],[Duration]]&lt;=60, "30 to 60 mins", Call_Centre[[#This Row],[Duration]]&lt;=120, "1 to 2 hours", TRUE, "More than 2 hours")</f>
        <v>1 to 2 hours</v>
      </c>
      <c r="L589">
        <f>ROUND(Call_Centre[[#This Row],[Satisfaction Rating]],0)</f>
        <v>5</v>
      </c>
    </row>
    <row r="590" spans="2:12">
      <c r="B590" t="s">
        <v>612</v>
      </c>
      <c r="C590" t="s">
        <v>24</v>
      </c>
      <c r="D590">
        <v>90</v>
      </c>
      <c r="E590" s="17" t="s">
        <v>10</v>
      </c>
      <c r="F590" s="18">
        <v>45108</v>
      </c>
      <c r="G590">
        <v>129</v>
      </c>
      <c r="H590">
        <v>3.9</v>
      </c>
      <c r="I590">
        <f>IF(MONTH(Call_Centre[[#This Row],[Date of Call]])&lt;=6, YEAR(Call_Centre[[#This Row],[Date of Call]]), YEAR(Call_Centre[[#This Row],[Date of Call]])+1)</f>
        <v>2024</v>
      </c>
      <c r="J590" t="str">
        <f>TEXT(Call_Centre[[#This Row],[Date of Call]],"DDDD")</f>
        <v>Saturday</v>
      </c>
      <c r="K590" t="str" cm="1">
        <f t="array" ref="K590">_xlfn.IFS(Call_Centre[[#This Row],[Duration]]&lt;=10,"Under 10 mins", Call_Centre[[#This Row],[Duration]]&lt;=30, "10 to 30 mins", Call_Centre[[#This Row],[Duration]]&lt;=60, "30 to 60 mins", Call_Centre[[#This Row],[Duration]]&lt;=120, "1 to 2 hours", TRUE, "More than 2 hours")</f>
        <v>1 to 2 hours</v>
      </c>
      <c r="L590">
        <f>ROUND(Call_Centre[[#This Row],[Satisfaction Rating]],0)</f>
        <v>4</v>
      </c>
    </row>
    <row r="591" spans="2:12">
      <c r="B591" t="s">
        <v>613</v>
      </c>
      <c r="C591" t="s">
        <v>16</v>
      </c>
      <c r="D591">
        <v>88</v>
      </c>
      <c r="E591" s="17" t="s">
        <v>13</v>
      </c>
      <c r="F591" s="18">
        <v>45108</v>
      </c>
      <c r="G591">
        <v>80</v>
      </c>
      <c r="H591">
        <v>4.2</v>
      </c>
      <c r="I591">
        <f>IF(MONTH(Call_Centre[[#This Row],[Date of Call]])&lt;=6, YEAR(Call_Centre[[#This Row],[Date of Call]]), YEAR(Call_Centre[[#This Row],[Date of Call]])+1)</f>
        <v>2024</v>
      </c>
      <c r="J591" t="str">
        <f>TEXT(Call_Centre[[#This Row],[Date of Call]],"DDDD")</f>
        <v>Saturday</v>
      </c>
      <c r="K591" t="str" cm="1">
        <f t="array" ref="K591">_xlfn.IFS(Call_Centre[[#This Row],[Duration]]&lt;=10,"Under 10 mins", Call_Centre[[#This Row],[Duration]]&lt;=30, "10 to 30 mins", Call_Centre[[#This Row],[Duration]]&lt;=60, "30 to 60 mins", Call_Centre[[#This Row],[Duration]]&lt;=120, "1 to 2 hours", TRUE, "More than 2 hours")</f>
        <v>1 to 2 hours</v>
      </c>
      <c r="L591">
        <f>ROUND(Call_Centre[[#This Row],[Satisfaction Rating]],0)</f>
        <v>4</v>
      </c>
    </row>
    <row r="592" spans="2:12">
      <c r="B592" t="s">
        <v>614</v>
      </c>
      <c r="C592" t="s">
        <v>21</v>
      </c>
      <c r="D592">
        <v>37</v>
      </c>
      <c r="E592" s="17" t="s">
        <v>13</v>
      </c>
      <c r="F592" s="18">
        <v>45108</v>
      </c>
      <c r="G592">
        <v>54</v>
      </c>
      <c r="H592">
        <v>1.8</v>
      </c>
      <c r="I592">
        <f>IF(MONTH(Call_Centre[[#This Row],[Date of Call]])&lt;=6, YEAR(Call_Centre[[#This Row],[Date of Call]]), YEAR(Call_Centre[[#This Row],[Date of Call]])+1)</f>
        <v>2024</v>
      </c>
      <c r="J592" t="str">
        <f>TEXT(Call_Centre[[#This Row],[Date of Call]],"DDDD")</f>
        <v>Saturday</v>
      </c>
      <c r="K592" t="str" cm="1">
        <f t="array" ref="K592">_xlfn.IFS(Call_Centre[[#This Row],[Duration]]&lt;=10,"Under 10 mins", Call_Centre[[#This Row],[Duration]]&lt;=30, "10 to 30 mins", Call_Centre[[#This Row],[Duration]]&lt;=60, "30 to 60 mins", Call_Centre[[#This Row],[Duration]]&lt;=120, "1 to 2 hours", TRUE, "More than 2 hours")</f>
        <v>30 to 60 mins</v>
      </c>
      <c r="L592">
        <f>ROUND(Call_Centre[[#This Row],[Satisfaction Rating]],0)</f>
        <v>2</v>
      </c>
    </row>
    <row r="593" spans="2:12">
      <c r="B593" t="s">
        <v>615</v>
      </c>
      <c r="C593" t="s">
        <v>17</v>
      </c>
      <c r="D593">
        <v>142</v>
      </c>
      <c r="E593" s="17" t="s">
        <v>10</v>
      </c>
      <c r="F593" s="18">
        <v>45108</v>
      </c>
      <c r="G593">
        <v>116</v>
      </c>
      <c r="H593">
        <v>4.2</v>
      </c>
      <c r="I593">
        <f>IF(MONTH(Call_Centre[[#This Row],[Date of Call]])&lt;=6, YEAR(Call_Centre[[#This Row],[Date of Call]]), YEAR(Call_Centre[[#This Row],[Date of Call]])+1)</f>
        <v>2024</v>
      </c>
      <c r="J593" t="str">
        <f>TEXT(Call_Centre[[#This Row],[Date of Call]],"DDDD")</f>
        <v>Saturday</v>
      </c>
      <c r="K593" t="str" cm="1">
        <f t="array" ref="K593">_xlfn.IFS(Call_Centre[[#This Row],[Duration]]&lt;=10,"Under 10 mins", Call_Centre[[#This Row],[Duration]]&lt;=30, "10 to 30 mins", Call_Centre[[#This Row],[Duration]]&lt;=60, "30 to 60 mins", Call_Centre[[#This Row],[Duration]]&lt;=120, "1 to 2 hours", TRUE, "More than 2 hours")</f>
        <v>More than 2 hours</v>
      </c>
      <c r="L593">
        <f>ROUND(Call_Centre[[#This Row],[Satisfaction Rating]],0)</f>
        <v>4</v>
      </c>
    </row>
    <row r="594" spans="2:12">
      <c r="B594" t="s">
        <v>616</v>
      </c>
      <c r="C594" t="s">
        <v>17</v>
      </c>
      <c r="D594">
        <v>153</v>
      </c>
      <c r="E594" s="17" t="s">
        <v>11</v>
      </c>
      <c r="F594" s="18">
        <v>45108</v>
      </c>
      <c r="G594">
        <v>102</v>
      </c>
      <c r="H594">
        <v>3.1</v>
      </c>
      <c r="I594">
        <f>IF(MONTH(Call_Centre[[#This Row],[Date of Call]])&lt;=6, YEAR(Call_Centre[[#This Row],[Date of Call]]), YEAR(Call_Centre[[#This Row],[Date of Call]])+1)</f>
        <v>2024</v>
      </c>
      <c r="J594" t="str">
        <f>TEXT(Call_Centre[[#This Row],[Date of Call]],"DDDD")</f>
        <v>Saturday</v>
      </c>
      <c r="K594" t="str" cm="1">
        <f t="array" ref="K594">_xlfn.IFS(Call_Centre[[#This Row],[Duration]]&lt;=10,"Under 10 mins", Call_Centre[[#This Row],[Duration]]&lt;=30, "10 to 30 mins", Call_Centre[[#This Row],[Duration]]&lt;=60, "30 to 60 mins", Call_Centre[[#This Row],[Duration]]&lt;=120, "1 to 2 hours", TRUE, "More than 2 hours")</f>
        <v>More than 2 hours</v>
      </c>
      <c r="L594">
        <f>ROUND(Call_Centre[[#This Row],[Satisfaction Rating]],0)</f>
        <v>3</v>
      </c>
    </row>
    <row r="595" spans="2:12">
      <c r="B595" t="s">
        <v>617</v>
      </c>
      <c r="C595" t="s">
        <v>7</v>
      </c>
      <c r="D595">
        <v>128</v>
      </c>
      <c r="E595" s="17" t="s">
        <v>9</v>
      </c>
      <c r="F595" s="18">
        <v>45108</v>
      </c>
      <c r="G595">
        <v>140</v>
      </c>
      <c r="H595">
        <v>4.3</v>
      </c>
      <c r="I595">
        <f>IF(MONTH(Call_Centre[[#This Row],[Date of Call]])&lt;=6, YEAR(Call_Centre[[#This Row],[Date of Call]]), YEAR(Call_Centre[[#This Row],[Date of Call]])+1)</f>
        <v>2024</v>
      </c>
      <c r="J595" t="str">
        <f>TEXT(Call_Centre[[#This Row],[Date of Call]],"DDDD")</f>
        <v>Saturday</v>
      </c>
      <c r="K595" t="str" cm="1">
        <f t="array" ref="K595">_xlfn.IFS(Call_Centre[[#This Row],[Duration]]&lt;=10,"Under 10 mins", Call_Centre[[#This Row],[Duration]]&lt;=30, "10 to 30 mins", Call_Centre[[#This Row],[Duration]]&lt;=60, "30 to 60 mins", Call_Centre[[#This Row],[Duration]]&lt;=120, "1 to 2 hours", TRUE, "More than 2 hours")</f>
        <v>More than 2 hours</v>
      </c>
      <c r="L595">
        <f>ROUND(Call_Centre[[#This Row],[Satisfaction Rating]],0)</f>
        <v>4</v>
      </c>
    </row>
    <row r="596" spans="2:12">
      <c r="B596" t="s">
        <v>618</v>
      </c>
      <c r="C596" t="s">
        <v>14</v>
      </c>
      <c r="D596">
        <v>110</v>
      </c>
      <c r="E596" s="17" t="s">
        <v>9</v>
      </c>
      <c r="F596" s="18">
        <v>45109</v>
      </c>
      <c r="G596">
        <v>104</v>
      </c>
      <c r="H596">
        <v>4.4000000000000004</v>
      </c>
      <c r="I596">
        <f>IF(MONTH(Call_Centre[[#This Row],[Date of Call]])&lt;=6, YEAR(Call_Centre[[#This Row],[Date of Call]]), YEAR(Call_Centre[[#This Row],[Date of Call]])+1)</f>
        <v>2024</v>
      </c>
      <c r="J596" t="str">
        <f>TEXT(Call_Centre[[#This Row],[Date of Call]],"DDDD")</f>
        <v>Sunday</v>
      </c>
      <c r="K596" t="str" cm="1">
        <f t="array" ref="K596">_xlfn.IFS(Call_Centre[[#This Row],[Duration]]&lt;=10,"Under 10 mins", Call_Centre[[#This Row],[Duration]]&lt;=30, "10 to 30 mins", Call_Centre[[#This Row],[Duration]]&lt;=60, "30 to 60 mins", Call_Centre[[#This Row],[Duration]]&lt;=120, "1 to 2 hours", TRUE, "More than 2 hours")</f>
        <v>1 to 2 hours</v>
      </c>
      <c r="L596">
        <f>ROUND(Call_Centre[[#This Row],[Satisfaction Rating]],0)</f>
        <v>4</v>
      </c>
    </row>
    <row r="597" spans="2:12">
      <c r="B597" t="s">
        <v>619</v>
      </c>
      <c r="C597" t="s">
        <v>7</v>
      </c>
      <c r="D597">
        <v>139</v>
      </c>
      <c r="E597" s="17" t="s">
        <v>13</v>
      </c>
      <c r="F597" s="18">
        <v>45109</v>
      </c>
      <c r="G597">
        <v>81</v>
      </c>
      <c r="H597">
        <v>4.4000000000000004</v>
      </c>
      <c r="I597">
        <f>IF(MONTH(Call_Centre[[#This Row],[Date of Call]])&lt;=6, YEAR(Call_Centre[[#This Row],[Date of Call]]), YEAR(Call_Centre[[#This Row],[Date of Call]])+1)</f>
        <v>2024</v>
      </c>
      <c r="J597" t="str">
        <f>TEXT(Call_Centre[[#This Row],[Date of Call]],"DDDD")</f>
        <v>Sunday</v>
      </c>
      <c r="K597" t="str" cm="1">
        <f t="array" ref="K597">_xlfn.IFS(Call_Centre[[#This Row],[Duration]]&lt;=10,"Under 10 mins", Call_Centre[[#This Row],[Duration]]&lt;=30, "10 to 30 mins", Call_Centre[[#This Row],[Duration]]&lt;=60, "30 to 60 mins", Call_Centre[[#This Row],[Duration]]&lt;=120, "1 to 2 hours", TRUE, "More than 2 hours")</f>
        <v>More than 2 hours</v>
      </c>
      <c r="L597">
        <f>ROUND(Call_Centre[[#This Row],[Satisfaction Rating]],0)</f>
        <v>4</v>
      </c>
    </row>
    <row r="598" spans="2:12">
      <c r="B598" t="s">
        <v>620</v>
      </c>
      <c r="C598" t="s">
        <v>18</v>
      </c>
      <c r="D598">
        <v>109</v>
      </c>
      <c r="E598" s="17" t="s">
        <v>6</v>
      </c>
      <c r="F598" s="18">
        <v>45111</v>
      </c>
      <c r="G598">
        <v>140</v>
      </c>
      <c r="H598">
        <v>2.4</v>
      </c>
      <c r="I598">
        <f>IF(MONTH(Call_Centre[[#This Row],[Date of Call]])&lt;=6, YEAR(Call_Centre[[#This Row],[Date of Call]]), YEAR(Call_Centre[[#This Row],[Date of Call]])+1)</f>
        <v>2024</v>
      </c>
      <c r="J598" t="str">
        <f>TEXT(Call_Centre[[#This Row],[Date of Call]],"DDDD")</f>
        <v>Tuesday</v>
      </c>
      <c r="K598" t="str" cm="1">
        <f t="array" ref="K598">_xlfn.IFS(Call_Centre[[#This Row],[Duration]]&lt;=10,"Under 10 mins", Call_Centre[[#This Row],[Duration]]&lt;=30, "10 to 30 mins", Call_Centre[[#This Row],[Duration]]&lt;=60, "30 to 60 mins", Call_Centre[[#This Row],[Duration]]&lt;=120, "1 to 2 hours", TRUE, "More than 2 hours")</f>
        <v>1 to 2 hours</v>
      </c>
      <c r="L598">
        <f>ROUND(Call_Centre[[#This Row],[Satisfaction Rating]],0)</f>
        <v>2</v>
      </c>
    </row>
    <row r="599" spans="2:12">
      <c r="B599" t="s">
        <v>621</v>
      </c>
      <c r="C599" t="s">
        <v>12</v>
      </c>
      <c r="D599">
        <v>57</v>
      </c>
      <c r="E599" s="17" t="s">
        <v>10</v>
      </c>
      <c r="F599" s="18">
        <v>45112</v>
      </c>
      <c r="G599">
        <v>120</v>
      </c>
      <c r="H599">
        <v>3.5</v>
      </c>
      <c r="I599">
        <f>IF(MONTH(Call_Centre[[#This Row],[Date of Call]])&lt;=6, YEAR(Call_Centre[[#This Row],[Date of Call]]), YEAR(Call_Centre[[#This Row],[Date of Call]])+1)</f>
        <v>2024</v>
      </c>
      <c r="J599" t="str">
        <f>TEXT(Call_Centre[[#This Row],[Date of Call]],"DDDD")</f>
        <v>Wednesday</v>
      </c>
      <c r="K599" t="str" cm="1">
        <f t="array" ref="K599">_xlfn.IFS(Call_Centre[[#This Row],[Duration]]&lt;=10,"Under 10 mins", Call_Centre[[#This Row],[Duration]]&lt;=30, "10 to 30 mins", Call_Centre[[#This Row],[Duration]]&lt;=60, "30 to 60 mins", Call_Centre[[#This Row],[Duration]]&lt;=120, "1 to 2 hours", TRUE, "More than 2 hours")</f>
        <v>30 to 60 mins</v>
      </c>
      <c r="L599">
        <f>ROUND(Call_Centre[[#This Row],[Satisfaction Rating]],0)</f>
        <v>4</v>
      </c>
    </row>
    <row r="600" spans="2:12">
      <c r="B600" t="s">
        <v>622</v>
      </c>
      <c r="C600" t="s">
        <v>18</v>
      </c>
      <c r="D600">
        <v>68</v>
      </c>
      <c r="E600" s="17" t="s">
        <v>13</v>
      </c>
      <c r="F600" s="18">
        <v>45112</v>
      </c>
      <c r="G600">
        <v>41</v>
      </c>
      <c r="H600">
        <v>3.1</v>
      </c>
      <c r="I600">
        <f>IF(MONTH(Call_Centre[[#This Row],[Date of Call]])&lt;=6, YEAR(Call_Centre[[#This Row],[Date of Call]]), YEAR(Call_Centre[[#This Row],[Date of Call]])+1)</f>
        <v>2024</v>
      </c>
      <c r="J600" t="str">
        <f>TEXT(Call_Centre[[#This Row],[Date of Call]],"DDDD")</f>
        <v>Wednesday</v>
      </c>
      <c r="K600" t="str" cm="1">
        <f t="array" ref="K600">_xlfn.IFS(Call_Centre[[#This Row],[Duration]]&lt;=10,"Under 10 mins", Call_Centre[[#This Row],[Duration]]&lt;=30, "10 to 30 mins", Call_Centre[[#This Row],[Duration]]&lt;=60, "30 to 60 mins", Call_Centre[[#This Row],[Duration]]&lt;=120, "1 to 2 hours", TRUE, "More than 2 hours")</f>
        <v>1 to 2 hours</v>
      </c>
      <c r="L600">
        <f>ROUND(Call_Centre[[#This Row],[Satisfaction Rating]],0)</f>
        <v>3</v>
      </c>
    </row>
    <row r="601" spans="2:12">
      <c r="B601" t="s">
        <v>623</v>
      </c>
      <c r="C601" t="s">
        <v>8</v>
      </c>
      <c r="D601">
        <v>128</v>
      </c>
      <c r="E601" s="17" t="s">
        <v>13</v>
      </c>
      <c r="F601" s="18">
        <v>45112</v>
      </c>
      <c r="G601">
        <v>116</v>
      </c>
      <c r="H601">
        <v>2.2999999999999998</v>
      </c>
      <c r="I601">
        <f>IF(MONTH(Call_Centre[[#This Row],[Date of Call]])&lt;=6, YEAR(Call_Centre[[#This Row],[Date of Call]]), YEAR(Call_Centre[[#This Row],[Date of Call]])+1)</f>
        <v>2024</v>
      </c>
      <c r="J601" t="str">
        <f>TEXT(Call_Centre[[#This Row],[Date of Call]],"DDDD")</f>
        <v>Wednesday</v>
      </c>
      <c r="K601" t="str" cm="1">
        <f t="array" ref="K601">_xlfn.IFS(Call_Centre[[#This Row],[Duration]]&lt;=10,"Under 10 mins", Call_Centre[[#This Row],[Duration]]&lt;=30, "10 to 30 mins", Call_Centre[[#This Row],[Duration]]&lt;=60, "30 to 60 mins", Call_Centre[[#This Row],[Duration]]&lt;=120, "1 to 2 hours", TRUE, "More than 2 hours")</f>
        <v>More than 2 hours</v>
      </c>
      <c r="L601">
        <f>ROUND(Call_Centre[[#This Row],[Satisfaction Rating]],0)</f>
        <v>2</v>
      </c>
    </row>
    <row r="602" spans="2:12">
      <c r="B602" t="s">
        <v>624</v>
      </c>
      <c r="C602" t="s">
        <v>20</v>
      </c>
      <c r="D602">
        <v>102</v>
      </c>
      <c r="E602" s="17" t="s">
        <v>10</v>
      </c>
      <c r="F602" s="18">
        <v>45113</v>
      </c>
      <c r="G602">
        <v>70</v>
      </c>
      <c r="H602">
        <v>2.8</v>
      </c>
      <c r="I602">
        <f>IF(MONTH(Call_Centre[[#This Row],[Date of Call]])&lt;=6, YEAR(Call_Centre[[#This Row],[Date of Call]]), YEAR(Call_Centre[[#This Row],[Date of Call]])+1)</f>
        <v>2024</v>
      </c>
      <c r="J602" t="str">
        <f>TEXT(Call_Centre[[#This Row],[Date of Call]],"DDDD")</f>
        <v>Thursday</v>
      </c>
      <c r="K602" t="str" cm="1">
        <f t="array" ref="K602">_xlfn.IFS(Call_Centre[[#This Row],[Duration]]&lt;=10,"Under 10 mins", Call_Centre[[#This Row],[Duration]]&lt;=30, "10 to 30 mins", Call_Centre[[#This Row],[Duration]]&lt;=60, "30 to 60 mins", Call_Centre[[#This Row],[Duration]]&lt;=120, "1 to 2 hours", TRUE, "More than 2 hours")</f>
        <v>1 to 2 hours</v>
      </c>
      <c r="L602">
        <f>ROUND(Call_Centre[[#This Row],[Satisfaction Rating]],0)</f>
        <v>3</v>
      </c>
    </row>
    <row r="603" spans="2:12">
      <c r="B603" t="s">
        <v>625</v>
      </c>
      <c r="C603" t="s">
        <v>7</v>
      </c>
      <c r="D603">
        <v>52</v>
      </c>
      <c r="E603" s="17" t="s">
        <v>11</v>
      </c>
      <c r="F603" s="18">
        <v>45113</v>
      </c>
      <c r="G603">
        <v>42</v>
      </c>
      <c r="H603">
        <v>4.5</v>
      </c>
      <c r="I603">
        <f>IF(MONTH(Call_Centre[[#This Row],[Date of Call]])&lt;=6, YEAR(Call_Centre[[#This Row],[Date of Call]]), YEAR(Call_Centre[[#This Row],[Date of Call]])+1)</f>
        <v>2024</v>
      </c>
      <c r="J603" t="str">
        <f>TEXT(Call_Centre[[#This Row],[Date of Call]],"DDDD")</f>
        <v>Thursday</v>
      </c>
      <c r="K603" t="str" cm="1">
        <f t="array" ref="K603">_xlfn.IFS(Call_Centre[[#This Row],[Duration]]&lt;=10,"Under 10 mins", Call_Centre[[#This Row],[Duration]]&lt;=30, "10 to 30 mins", Call_Centre[[#This Row],[Duration]]&lt;=60, "30 to 60 mins", Call_Centre[[#This Row],[Duration]]&lt;=120, "1 to 2 hours", TRUE, "More than 2 hours")</f>
        <v>30 to 60 mins</v>
      </c>
      <c r="L603">
        <f>ROUND(Call_Centre[[#This Row],[Satisfaction Rating]],0)</f>
        <v>5</v>
      </c>
    </row>
    <row r="604" spans="2:12">
      <c r="B604" t="s">
        <v>626</v>
      </c>
      <c r="C604" t="s">
        <v>8</v>
      </c>
      <c r="D604">
        <v>55</v>
      </c>
      <c r="E604" s="17" t="s">
        <v>9</v>
      </c>
      <c r="F604" s="18">
        <v>45114</v>
      </c>
      <c r="G604">
        <v>112</v>
      </c>
      <c r="H604">
        <v>4.5</v>
      </c>
      <c r="I604">
        <f>IF(MONTH(Call_Centre[[#This Row],[Date of Call]])&lt;=6, YEAR(Call_Centre[[#This Row],[Date of Call]]), YEAR(Call_Centre[[#This Row],[Date of Call]])+1)</f>
        <v>2024</v>
      </c>
      <c r="J604" t="str">
        <f>TEXT(Call_Centre[[#This Row],[Date of Call]],"DDDD")</f>
        <v>Friday</v>
      </c>
      <c r="K604" t="str" cm="1">
        <f t="array" ref="K604">_xlfn.IFS(Call_Centre[[#This Row],[Duration]]&lt;=10,"Under 10 mins", Call_Centre[[#This Row],[Duration]]&lt;=30, "10 to 30 mins", Call_Centre[[#This Row],[Duration]]&lt;=60, "30 to 60 mins", Call_Centre[[#This Row],[Duration]]&lt;=120, "1 to 2 hours", TRUE, "More than 2 hours")</f>
        <v>30 to 60 mins</v>
      </c>
      <c r="L604">
        <f>ROUND(Call_Centre[[#This Row],[Satisfaction Rating]],0)</f>
        <v>5</v>
      </c>
    </row>
    <row r="605" spans="2:12">
      <c r="B605" t="s">
        <v>627</v>
      </c>
      <c r="C605" t="s">
        <v>21</v>
      </c>
      <c r="D605">
        <v>107</v>
      </c>
      <c r="E605" s="17" t="s">
        <v>13</v>
      </c>
      <c r="F605" s="18">
        <v>45114</v>
      </c>
      <c r="G605">
        <v>20</v>
      </c>
      <c r="H605">
        <v>4.5</v>
      </c>
      <c r="I605">
        <f>IF(MONTH(Call_Centre[[#This Row],[Date of Call]])&lt;=6, YEAR(Call_Centre[[#This Row],[Date of Call]]), YEAR(Call_Centre[[#This Row],[Date of Call]])+1)</f>
        <v>2024</v>
      </c>
      <c r="J605" t="str">
        <f>TEXT(Call_Centre[[#This Row],[Date of Call]],"DDDD")</f>
        <v>Friday</v>
      </c>
      <c r="K605" t="str" cm="1">
        <f t="array" ref="K605">_xlfn.IFS(Call_Centre[[#This Row],[Duration]]&lt;=10,"Under 10 mins", Call_Centre[[#This Row],[Duration]]&lt;=30, "10 to 30 mins", Call_Centre[[#This Row],[Duration]]&lt;=60, "30 to 60 mins", Call_Centre[[#This Row],[Duration]]&lt;=120, "1 to 2 hours", TRUE, "More than 2 hours")</f>
        <v>1 to 2 hours</v>
      </c>
      <c r="L605">
        <f>ROUND(Call_Centre[[#This Row],[Satisfaction Rating]],0)</f>
        <v>5</v>
      </c>
    </row>
    <row r="606" spans="2:12">
      <c r="B606" t="s">
        <v>628</v>
      </c>
      <c r="C606" t="s">
        <v>24</v>
      </c>
      <c r="D606">
        <v>88</v>
      </c>
      <c r="E606" s="17" t="s">
        <v>11</v>
      </c>
      <c r="F606" s="18">
        <v>45115</v>
      </c>
      <c r="G606">
        <v>110</v>
      </c>
      <c r="H606">
        <v>4.8</v>
      </c>
      <c r="I606">
        <f>IF(MONTH(Call_Centre[[#This Row],[Date of Call]])&lt;=6, YEAR(Call_Centre[[#This Row],[Date of Call]]), YEAR(Call_Centre[[#This Row],[Date of Call]])+1)</f>
        <v>2024</v>
      </c>
      <c r="J606" t="str">
        <f>TEXT(Call_Centre[[#This Row],[Date of Call]],"DDDD")</f>
        <v>Saturday</v>
      </c>
      <c r="K606" t="str" cm="1">
        <f t="array" ref="K606">_xlfn.IFS(Call_Centre[[#This Row],[Duration]]&lt;=10,"Under 10 mins", Call_Centre[[#This Row],[Duration]]&lt;=30, "10 to 30 mins", Call_Centre[[#This Row],[Duration]]&lt;=60, "30 to 60 mins", Call_Centre[[#This Row],[Duration]]&lt;=120, "1 to 2 hours", TRUE, "More than 2 hours")</f>
        <v>1 to 2 hours</v>
      </c>
      <c r="L606">
        <f>ROUND(Call_Centre[[#This Row],[Satisfaction Rating]],0)</f>
        <v>5</v>
      </c>
    </row>
    <row r="607" spans="2:12">
      <c r="B607" t="s">
        <v>629</v>
      </c>
      <c r="C607" t="s">
        <v>15</v>
      </c>
      <c r="D607">
        <v>49</v>
      </c>
      <c r="E607" s="17" t="s">
        <v>11</v>
      </c>
      <c r="F607" s="18">
        <v>45115</v>
      </c>
      <c r="G607">
        <v>39</v>
      </c>
      <c r="H607">
        <v>4.5999999999999996</v>
      </c>
      <c r="I607">
        <f>IF(MONTH(Call_Centre[[#This Row],[Date of Call]])&lt;=6, YEAR(Call_Centre[[#This Row],[Date of Call]]), YEAR(Call_Centre[[#This Row],[Date of Call]])+1)</f>
        <v>2024</v>
      </c>
      <c r="J607" t="str">
        <f>TEXT(Call_Centre[[#This Row],[Date of Call]],"DDDD")</f>
        <v>Saturday</v>
      </c>
      <c r="K607" t="str" cm="1">
        <f t="array" ref="K607">_xlfn.IFS(Call_Centre[[#This Row],[Duration]]&lt;=10,"Under 10 mins", Call_Centre[[#This Row],[Duration]]&lt;=30, "10 to 30 mins", Call_Centre[[#This Row],[Duration]]&lt;=60, "30 to 60 mins", Call_Centre[[#This Row],[Duration]]&lt;=120, "1 to 2 hours", TRUE, "More than 2 hours")</f>
        <v>30 to 60 mins</v>
      </c>
      <c r="L607">
        <f>ROUND(Call_Centre[[#This Row],[Satisfaction Rating]],0)</f>
        <v>5</v>
      </c>
    </row>
    <row r="608" spans="2:12">
      <c r="B608" t="s">
        <v>630</v>
      </c>
      <c r="C608" t="s">
        <v>24</v>
      </c>
      <c r="D608">
        <v>72</v>
      </c>
      <c r="E608" s="17" t="s">
        <v>10</v>
      </c>
      <c r="F608" s="18">
        <v>45115</v>
      </c>
      <c r="G608">
        <v>76</v>
      </c>
      <c r="H608">
        <v>4.5</v>
      </c>
      <c r="I608">
        <f>IF(MONTH(Call_Centre[[#This Row],[Date of Call]])&lt;=6, YEAR(Call_Centre[[#This Row],[Date of Call]]), YEAR(Call_Centre[[#This Row],[Date of Call]])+1)</f>
        <v>2024</v>
      </c>
      <c r="J608" t="str">
        <f>TEXT(Call_Centre[[#This Row],[Date of Call]],"DDDD")</f>
        <v>Saturday</v>
      </c>
      <c r="K608" t="str" cm="1">
        <f t="array" ref="K608">_xlfn.IFS(Call_Centre[[#This Row],[Duration]]&lt;=10,"Under 10 mins", Call_Centre[[#This Row],[Duration]]&lt;=30, "10 to 30 mins", Call_Centre[[#This Row],[Duration]]&lt;=60, "30 to 60 mins", Call_Centre[[#This Row],[Duration]]&lt;=120, "1 to 2 hours", TRUE, "More than 2 hours")</f>
        <v>1 to 2 hours</v>
      </c>
      <c r="L608">
        <f>ROUND(Call_Centre[[#This Row],[Satisfaction Rating]],0)</f>
        <v>5</v>
      </c>
    </row>
    <row r="609" spans="2:12">
      <c r="B609" t="s">
        <v>631</v>
      </c>
      <c r="C609" t="s">
        <v>12</v>
      </c>
      <c r="D609">
        <v>50</v>
      </c>
      <c r="E609" s="17" t="s">
        <v>10</v>
      </c>
      <c r="F609" s="18">
        <v>45115</v>
      </c>
      <c r="G609">
        <v>40</v>
      </c>
      <c r="H609">
        <v>5</v>
      </c>
      <c r="I609">
        <f>IF(MONTH(Call_Centre[[#This Row],[Date of Call]])&lt;=6, YEAR(Call_Centre[[#This Row],[Date of Call]]), YEAR(Call_Centre[[#This Row],[Date of Call]])+1)</f>
        <v>2024</v>
      </c>
      <c r="J609" t="str">
        <f>TEXT(Call_Centre[[#This Row],[Date of Call]],"DDDD")</f>
        <v>Saturday</v>
      </c>
      <c r="K609" t="str" cm="1">
        <f t="array" ref="K609">_xlfn.IFS(Call_Centre[[#This Row],[Duration]]&lt;=10,"Under 10 mins", Call_Centre[[#This Row],[Duration]]&lt;=30, "10 to 30 mins", Call_Centre[[#This Row],[Duration]]&lt;=60, "30 to 60 mins", Call_Centre[[#This Row],[Duration]]&lt;=120, "1 to 2 hours", TRUE, "More than 2 hours")</f>
        <v>30 to 60 mins</v>
      </c>
      <c r="L609">
        <f>ROUND(Call_Centre[[#This Row],[Satisfaction Rating]],0)</f>
        <v>5</v>
      </c>
    </row>
    <row r="610" spans="2:12">
      <c r="B610" t="s">
        <v>632</v>
      </c>
      <c r="C610" t="s">
        <v>24</v>
      </c>
      <c r="D610">
        <v>52</v>
      </c>
      <c r="E610" s="17" t="s">
        <v>13</v>
      </c>
      <c r="F610" s="18">
        <v>45115</v>
      </c>
      <c r="G610">
        <v>42</v>
      </c>
      <c r="H610">
        <v>4.8</v>
      </c>
      <c r="I610">
        <f>IF(MONTH(Call_Centre[[#This Row],[Date of Call]])&lt;=6, YEAR(Call_Centre[[#This Row],[Date of Call]]), YEAR(Call_Centre[[#This Row],[Date of Call]])+1)</f>
        <v>2024</v>
      </c>
      <c r="J610" t="str">
        <f>TEXT(Call_Centre[[#This Row],[Date of Call]],"DDDD")</f>
        <v>Saturday</v>
      </c>
      <c r="K610" t="str" cm="1">
        <f t="array" ref="K610">_xlfn.IFS(Call_Centre[[#This Row],[Duration]]&lt;=10,"Under 10 mins", Call_Centre[[#This Row],[Duration]]&lt;=30, "10 to 30 mins", Call_Centre[[#This Row],[Duration]]&lt;=60, "30 to 60 mins", Call_Centre[[#This Row],[Duration]]&lt;=120, "1 to 2 hours", TRUE, "More than 2 hours")</f>
        <v>30 to 60 mins</v>
      </c>
      <c r="L610">
        <f>ROUND(Call_Centre[[#This Row],[Satisfaction Rating]],0)</f>
        <v>5</v>
      </c>
    </row>
    <row r="611" spans="2:12">
      <c r="B611" t="s">
        <v>633</v>
      </c>
      <c r="C611" t="s">
        <v>23</v>
      </c>
      <c r="D611">
        <v>85</v>
      </c>
      <c r="E611" s="17" t="s">
        <v>6</v>
      </c>
      <c r="F611" s="18">
        <v>45116</v>
      </c>
      <c r="G611">
        <v>215</v>
      </c>
      <c r="H611">
        <v>3.5</v>
      </c>
      <c r="I611">
        <f>IF(MONTH(Call_Centre[[#This Row],[Date of Call]])&lt;=6, YEAR(Call_Centre[[#This Row],[Date of Call]]), YEAR(Call_Centre[[#This Row],[Date of Call]])+1)</f>
        <v>2024</v>
      </c>
      <c r="J611" t="str">
        <f>TEXT(Call_Centre[[#This Row],[Date of Call]],"DDDD")</f>
        <v>Sunday</v>
      </c>
      <c r="K611" t="str" cm="1">
        <f t="array" ref="K611">_xlfn.IFS(Call_Centre[[#This Row],[Duration]]&lt;=10,"Under 10 mins", Call_Centre[[#This Row],[Duration]]&lt;=30, "10 to 30 mins", Call_Centre[[#This Row],[Duration]]&lt;=60, "30 to 60 mins", Call_Centre[[#This Row],[Duration]]&lt;=120, "1 to 2 hours", TRUE, "More than 2 hours")</f>
        <v>1 to 2 hours</v>
      </c>
      <c r="L611">
        <f>ROUND(Call_Centre[[#This Row],[Satisfaction Rating]],0)</f>
        <v>4</v>
      </c>
    </row>
    <row r="612" spans="2:12">
      <c r="B612" t="s">
        <v>634</v>
      </c>
      <c r="C612" t="s">
        <v>22</v>
      </c>
      <c r="D612">
        <v>98</v>
      </c>
      <c r="E612" s="17" t="s">
        <v>6</v>
      </c>
      <c r="F612" s="18">
        <v>45117</v>
      </c>
      <c r="G612">
        <v>130</v>
      </c>
      <c r="H612">
        <v>3.4</v>
      </c>
      <c r="I612">
        <f>IF(MONTH(Call_Centre[[#This Row],[Date of Call]])&lt;=6, YEAR(Call_Centre[[#This Row],[Date of Call]]), YEAR(Call_Centre[[#This Row],[Date of Call]])+1)</f>
        <v>2024</v>
      </c>
      <c r="J612" t="str">
        <f>TEXT(Call_Centre[[#This Row],[Date of Call]],"DDDD")</f>
        <v>Monday</v>
      </c>
      <c r="K612" t="str" cm="1">
        <f t="array" ref="K612">_xlfn.IFS(Call_Centre[[#This Row],[Duration]]&lt;=10,"Under 10 mins", Call_Centre[[#This Row],[Duration]]&lt;=30, "10 to 30 mins", Call_Centre[[#This Row],[Duration]]&lt;=60, "30 to 60 mins", Call_Centre[[#This Row],[Duration]]&lt;=120, "1 to 2 hours", TRUE, "More than 2 hours")</f>
        <v>1 to 2 hours</v>
      </c>
      <c r="L612">
        <f>ROUND(Call_Centre[[#This Row],[Satisfaction Rating]],0)</f>
        <v>3</v>
      </c>
    </row>
    <row r="613" spans="2:12">
      <c r="B613" t="s">
        <v>635</v>
      </c>
      <c r="C613" t="s">
        <v>19</v>
      </c>
      <c r="D613">
        <v>52</v>
      </c>
      <c r="E613" s="17" t="s">
        <v>6</v>
      </c>
      <c r="F613" s="18">
        <v>45117</v>
      </c>
      <c r="G613">
        <v>190</v>
      </c>
      <c r="H613">
        <v>3.3</v>
      </c>
      <c r="I613">
        <f>IF(MONTH(Call_Centre[[#This Row],[Date of Call]])&lt;=6, YEAR(Call_Centre[[#This Row],[Date of Call]]), YEAR(Call_Centre[[#This Row],[Date of Call]])+1)</f>
        <v>2024</v>
      </c>
      <c r="J613" t="str">
        <f>TEXT(Call_Centre[[#This Row],[Date of Call]],"DDDD")</f>
        <v>Monday</v>
      </c>
      <c r="K613" t="str" cm="1">
        <f t="array" ref="K613">_xlfn.IFS(Call_Centre[[#This Row],[Duration]]&lt;=10,"Under 10 mins", Call_Centre[[#This Row],[Duration]]&lt;=30, "10 to 30 mins", Call_Centre[[#This Row],[Duration]]&lt;=60, "30 to 60 mins", Call_Centre[[#This Row],[Duration]]&lt;=120, "1 to 2 hours", TRUE, "More than 2 hours")</f>
        <v>30 to 60 mins</v>
      </c>
      <c r="L613">
        <f>ROUND(Call_Centre[[#This Row],[Satisfaction Rating]],0)</f>
        <v>3</v>
      </c>
    </row>
    <row r="614" spans="2:12">
      <c r="B614" t="s">
        <v>636</v>
      </c>
      <c r="C614" t="s">
        <v>8</v>
      </c>
      <c r="D614">
        <v>154</v>
      </c>
      <c r="E614" s="17" t="s">
        <v>11</v>
      </c>
      <c r="F614" s="18">
        <v>45117</v>
      </c>
      <c r="G614">
        <v>164</v>
      </c>
      <c r="H614">
        <v>4.9000000000000004</v>
      </c>
      <c r="I614">
        <f>IF(MONTH(Call_Centre[[#This Row],[Date of Call]])&lt;=6, YEAR(Call_Centre[[#This Row],[Date of Call]]), YEAR(Call_Centre[[#This Row],[Date of Call]])+1)</f>
        <v>2024</v>
      </c>
      <c r="J614" t="str">
        <f>TEXT(Call_Centre[[#This Row],[Date of Call]],"DDDD")</f>
        <v>Monday</v>
      </c>
      <c r="K614" t="str" cm="1">
        <f t="array" ref="K614">_xlfn.IFS(Call_Centre[[#This Row],[Duration]]&lt;=10,"Under 10 mins", Call_Centre[[#This Row],[Duration]]&lt;=30, "10 to 30 mins", Call_Centre[[#This Row],[Duration]]&lt;=60, "30 to 60 mins", Call_Centre[[#This Row],[Duration]]&lt;=120, "1 to 2 hours", TRUE, "More than 2 hours")</f>
        <v>More than 2 hours</v>
      </c>
      <c r="L614">
        <f>ROUND(Call_Centre[[#This Row],[Satisfaction Rating]],0)</f>
        <v>5</v>
      </c>
    </row>
    <row r="615" spans="2:12">
      <c r="B615" t="s">
        <v>637</v>
      </c>
      <c r="C615" t="s">
        <v>5</v>
      </c>
      <c r="D615">
        <v>131</v>
      </c>
      <c r="E615" s="17" t="s">
        <v>9</v>
      </c>
      <c r="F615" s="18">
        <v>45118</v>
      </c>
      <c r="G615">
        <v>76</v>
      </c>
      <c r="H615">
        <v>4.5</v>
      </c>
      <c r="I615">
        <f>IF(MONTH(Call_Centre[[#This Row],[Date of Call]])&lt;=6, YEAR(Call_Centre[[#This Row],[Date of Call]]), YEAR(Call_Centre[[#This Row],[Date of Call]])+1)</f>
        <v>2024</v>
      </c>
      <c r="J615" t="str">
        <f>TEXT(Call_Centre[[#This Row],[Date of Call]],"DDDD")</f>
        <v>Tuesday</v>
      </c>
      <c r="K615" t="str" cm="1">
        <f t="array" ref="K615">_xlfn.IFS(Call_Centre[[#This Row],[Duration]]&lt;=10,"Under 10 mins", Call_Centre[[#This Row],[Duration]]&lt;=30, "10 to 30 mins", Call_Centre[[#This Row],[Duration]]&lt;=60, "30 to 60 mins", Call_Centre[[#This Row],[Duration]]&lt;=120, "1 to 2 hours", TRUE, "More than 2 hours")</f>
        <v>More than 2 hours</v>
      </c>
      <c r="L615">
        <f>ROUND(Call_Centre[[#This Row],[Satisfaction Rating]],0)</f>
        <v>5</v>
      </c>
    </row>
    <row r="616" spans="2:12">
      <c r="B616" t="s">
        <v>638</v>
      </c>
      <c r="C616" t="s">
        <v>23</v>
      </c>
      <c r="D616">
        <v>73</v>
      </c>
      <c r="E616" s="17" t="s">
        <v>9</v>
      </c>
      <c r="F616" s="18">
        <v>45119</v>
      </c>
      <c r="G616">
        <v>87</v>
      </c>
      <c r="H616">
        <v>4.8</v>
      </c>
      <c r="I616">
        <f>IF(MONTH(Call_Centre[[#This Row],[Date of Call]])&lt;=6, YEAR(Call_Centre[[#This Row],[Date of Call]]), YEAR(Call_Centre[[#This Row],[Date of Call]])+1)</f>
        <v>2024</v>
      </c>
      <c r="J616" t="str">
        <f>TEXT(Call_Centre[[#This Row],[Date of Call]],"DDDD")</f>
        <v>Wednesday</v>
      </c>
      <c r="K616" t="str" cm="1">
        <f t="array" ref="K616">_xlfn.IFS(Call_Centre[[#This Row],[Duration]]&lt;=10,"Under 10 mins", Call_Centre[[#This Row],[Duration]]&lt;=30, "10 to 30 mins", Call_Centre[[#This Row],[Duration]]&lt;=60, "30 to 60 mins", Call_Centre[[#This Row],[Duration]]&lt;=120, "1 to 2 hours", TRUE, "More than 2 hours")</f>
        <v>1 to 2 hours</v>
      </c>
      <c r="L616">
        <f>ROUND(Call_Centre[[#This Row],[Satisfaction Rating]],0)</f>
        <v>5</v>
      </c>
    </row>
    <row r="617" spans="2:12">
      <c r="B617" t="s">
        <v>639</v>
      </c>
      <c r="C617" t="s">
        <v>14</v>
      </c>
      <c r="D617">
        <v>45</v>
      </c>
      <c r="E617" s="17" t="s">
        <v>6</v>
      </c>
      <c r="F617" s="18">
        <v>45119</v>
      </c>
      <c r="G617">
        <v>84</v>
      </c>
      <c r="H617">
        <v>4.8</v>
      </c>
      <c r="I617">
        <f>IF(MONTH(Call_Centre[[#This Row],[Date of Call]])&lt;=6, YEAR(Call_Centre[[#This Row],[Date of Call]]), YEAR(Call_Centre[[#This Row],[Date of Call]])+1)</f>
        <v>2024</v>
      </c>
      <c r="J617" t="str">
        <f>TEXT(Call_Centre[[#This Row],[Date of Call]],"DDDD")</f>
        <v>Wednesday</v>
      </c>
      <c r="K617" t="str" cm="1">
        <f t="array" ref="K617">_xlfn.IFS(Call_Centre[[#This Row],[Duration]]&lt;=10,"Under 10 mins", Call_Centre[[#This Row],[Duration]]&lt;=30, "10 to 30 mins", Call_Centre[[#This Row],[Duration]]&lt;=60, "30 to 60 mins", Call_Centre[[#This Row],[Duration]]&lt;=120, "1 to 2 hours", TRUE, "More than 2 hours")</f>
        <v>30 to 60 mins</v>
      </c>
      <c r="L617">
        <f>ROUND(Call_Centre[[#This Row],[Satisfaction Rating]],0)</f>
        <v>5</v>
      </c>
    </row>
    <row r="618" spans="2:12">
      <c r="B618" t="s">
        <v>640</v>
      </c>
      <c r="C618" t="s">
        <v>7</v>
      </c>
      <c r="D618">
        <v>114</v>
      </c>
      <c r="E618" s="17" t="s">
        <v>13</v>
      </c>
      <c r="F618" s="18">
        <v>45119</v>
      </c>
      <c r="G618">
        <v>114</v>
      </c>
      <c r="H618">
        <v>3.9</v>
      </c>
      <c r="I618">
        <f>IF(MONTH(Call_Centre[[#This Row],[Date of Call]])&lt;=6, YEAR(Call_Centre[[#This Row],[Date of Call]]), YEAR(Call_Centre[[#This Row],[Date of Call]])+1)</f>
        <v>2024</v>
      </c>
      <c r="J618" t="str">
        <f>TEXT(Call_Centre[[#This Row],[Date of Call]],"DDDD")</f>
        <v>Wednesday</v>
      </c>
      <c r="K618" t="str" cm="1">
        <f t="array" ref="K618">_xlfn.IFS(Call_Centre[[#This Row],[Duration]]&lt;=10,"Under 10 mins", Call_Centre[[#This Row],[Duration]]&lt;=30, "10 to 30 mins", Call_Centre[[#This Row],[Duration]]&lt;=60, "30 to 60 mins", Call_Centre[[#This Row],[Duration]]&lt;=120, "1 to 2 hours", TRUE, "More than 2 hours")</f>
        <v>1 to 2 hours</v>
      </c>
      <c r="L618">
        <f>ROUND(Call_Centre[[#This Row],[Satisfaction Rating]],0)</f>
        <v>4</v>
      </c>
    </row>
    <row r="619" spans="2:12">
      <c r="B619" t="s">
        <v>641</v>
      </c>
      <c r="C619" t="s">
        <v>22</v>
      </c>
      <c r="D619">
        <v>69</v>
      </c>
      <c r="E619" s="17" t="s">
        <v>9</v>
      </c>
      <c r="F619" s="18">
        <v>45120</v>
      </c>
      <c r="G619">
        <v>56</v>
      </c>
      <c r="H619">
        <v>3.9</v>
      </c>
      <c r="I619">
        <f>IF(MONTH(Call_Centre[[#This Row],[Date of Call]])&lt;=6, YEAR(Call_Centre[[#This Row],[Date of Call]]), YEAR(Call_Centre[[#This Row],[Date of Call]])+1)</f>
        <v>2024</v>
      </c>
      <c r="J619" t="str">
        <f>TEXT(Call_Centre[[#This Row],[Date of Call]],"DDDD")</f>
        <v>Thursday</v>
      </c>
      <c r="K619" t="str" cm="1">
        <f t="array" ref="K619">_xlfn.IFS(Call_Centre[[#This Row],[Duration]]&lt;=10,"Under 10 mins", Call_Centre[[#This Row],[Duration]]&lt;=30, "10 to 30 mins", Call_Centre[[#This Row],[Duration]]&lt;=60, "30 to 60 mins", Call_Centre[[#This Row],[Duration]]&lt;=120, "1 to 2 hours", TRUE, "More than 2 hours")</f>
        <v>1 to 2 hours</v>
      </c>
      <c r="L619">
        <f>ROUND(Call_Centre[[#This Row],[Satisfaction Rating]],0)</f>
        <v>4</v>
      </c>
    </row>
    <row r="620" spans="2:12">
      <c r="B620" t="s">
        <v>642</v>
      </c>
      <c r="C620" t="s">
        <v>5</v>
      </c>
      <c r="D620">
        <v>33</v>
      </c>
      <c r="E620" s="17" t="s">
        <v>11</v>
      </c>
      <c r="F620" s="18">
        <v>45120</v>
      </c>
      <c r="G620">
        <v>27</v>
      </c>
      <c r="H620">
        <v>3.7</v>
      </c>
      <c r="I620">
        <f>IF(MONTH(Call_Centre[[#This Row],[Date of Call]])&lt;=6, YEAR(Call_Centre[[#This Row],[Date of Call]]), YEAR(Call_Centre[[#This Row],[Date of Call]])+1)</f>
        <v>2024</v>
      </c>
      <c r="J620" t="str">
        <f>TEXT(Call_Centre[[#This Row],[Date of Call]],"DDDD")</f>
        <v>Thursday</v>
      </c>
      <c r="K620" t="str" cm="1">
        <f t="array" ref="K620">_xlfn.IFS(Call_Centre[[#This Row],[Duration]]&lt;=10,"Under 10 mins", Call_Centre[[#This Row],[Duration]]&lt;=30, "10 to 30 mins", Call_Centre[[#This Row],[Duration]]&lt;=60, "30 to 60 mins", Call_Centre[[#This Row],[Duration]]&lt;=120, "1 to 2 hours", TRUE, "More than 2 hours")</f>
        <v>30 to 60 mins</v>
      </c>
      <c r="L620">
        <f>ROUND(Call_Centre[[#This Row],[Satisfaction Rating]],0)</f>
        <v>4</v>
      </c>
    </row>
    <row r="621" spans="2:12">
      <c r="B621" t="s">
        <v>643</v>
      </c>
      <c r="C621" t="s">
        <v>12</v>
      </c>
      <c r="D621">
        <v>31</v>
      </c>
      <c r="E621" s="17" t="s">
        <v>10</v>
      </c>
      <c r="F621" s="18">
        <v>45121</v>
      </c>
      <c r="G621">
        <v>84</v>
      </c>
      <c r="H621">
        <v>4.8</v>
      </c>
      <c r="I621">
        <f>IF(MONTH(Call_Centre[[#This Row],[Date of Call]])&lt;=6, YEAR(Call_Centre[[#This Row],[Date of Call]]), YEAR(Call_Centre[[#This Row],[Date of Call]])+1)</f>
        <v>2024</v>
      </c>
      <c r="J621" t="str">
        <f>TEXT(Call_Centre[[#This Row],[Date of Call]],"DDDD")</f>
        <v>Friday</v>
      </c>
      <c r="K621" t="str" cm="1">
        <f t="array" ref="K621">_xlfn.IFS(Call_Centre[[#This Row],[Duration]]&lt;=10,"Under 10 mins", Call_Centre[[#This Row],[Duration]]&lt;=30, "10 to 30 mins", Call_Centre[[#This Row],[Duration]]&lt;=60, "30 to 60 mins", Call_Centre[[#This Row],[Duration]]&lt;=120, "1 to 2 hours", TRUE, "More than 2 hours")</f>
        <v>30 to 60 mins</v>
      </c>
      <c r="L621">
        <f>ROUND(Call_Centre[[#This Row],[Satisfaction Rating]],0)</f>
        <v>5</v>
      </c>
    </row>
    <row r="622" spans="2:12">
      <c r="B622" t="s">
        <v>644</v>
      </c>
      <c r="C622" t="s">
        <v>14</v>
      </c>
      <c r="D622">
        <v>168</v>
      </c>
      <c r="E622" s="17" t="s">
        <v>11</v>
      </c>
      <c r="F622" s="18">
        <v>45121</v>
      </c>
      <c r="G622">
        <v>72</v>
      </c>
      <c r="H622">
        <v>3.5</v>
      </c>
      <c r="I622">
        <f>IF(MONTH(Call_Centre[[#This Row],[Date of Call]])&lt;=6, YEAR(Call_Centre[[#This Row],[Date of Call]]), YEAR(Call_Centre[[#This Row],[Date of Call]])+1)</f>
        <v>2024</v>
      </c>
      <c r="J622" t="str">
        <f>TEXT(Call_Centre[[#This Row],[Date of Call]],"DDDD")</f>
        <v>Friday</v>
      </c>
      <c r="K622" t="str" cm="1">
        <f t="array" ref="K622">_xlfn.IFS(Call_Centre[[#This Row],[Duration]]&lt;=10,"Under 10 mins", Call_Centre[[#This Row],[Duration]]&lt;=30, "10 to 30 mins", Call_Centre[[#This Row],[Duration]]&lt;=60, "30 to 60 mins", Call_Centre[[#This Row],[Duration]]&lt;=120, "1 to 2 hours", TRUE, "More than 2 hours")</f>
        <v>More than 2 hours</v>
      </c>
      <c r="L622">
        <f>ROUND(Call_Centre[[#This Row],[Satisfaction Rating]],0)</f>
        <v>4</v>
      </c>
    </row>
    <row r="623" spans="2:12">
      <c r="B623" t="s">
        <v>645</v>
      </c>
      <c r="C623" t="s">
        <v>23</v>
      </c>
      <c r="D623">
        <v>111</v>
      </c>
      <c r="E623" s="17" t="s">
        <v>13</v>
      </c>
      <c r="F623" s="18">
        <v>45122</v>
      </c>
      <c r="G623">
        <v>126</v>
      </c>
      <c r="H623">
        <v>4.2</v>
      </c>
      <c r="I623">
        <f>IF(MONTH(Call_Centre[[#This Row],[Date of Call]])&lt;=6, YEAR(Call_Centre[[#This Row],[Date of Call]]), YEAR(Call_Centre[[#This Row],[Date of Call]])+1)</f>
        <v>2024</v>
      </c>
      <c r="J623" t="str">
        <f>TEXT(Call_Centre[[#This Row],[Date of Call]],"DDDD")</f>
        <v>Saturday</v>
      </c>
      <c r="K623" t="str" cm="1">
        <f t="array" ref="K623">_xlfn.IFS(Call_Centre[[#This Row],[Duration]]&lt;=10,"Under 10 mins", Call_Centre[[#This Row],[Duration]]&lt;=30, "10 to 30 mins", Call_Centre[[#This Row],[Duration]]&lt;=60, "30 to 60 mins", Call_Centre[[#This Row],[Duration]]&lt;=120, "1 to 2 hours", TRUE, "More than 2 hours")</f>
        <v>1 to 2 hours</v>
      </c>
      <c r="L623">
        <f>ROUND(Call_Centre[[#This Row],[Satisfaction Rating]],0)</f>
        <v>4</v>
      </c>
    </row>
    <row r="624" spans="2:12">
      <c r="B624" t="s">
        <v>646</v>
      </c>
      <c r="C624" t="s">
        <v>12</v>
      </c>
      <c r="D624">
        <v>80</v>
      </c>
      <c r="E624" s="17" t="s">
        <v>11</v>
      </c>
      <c r="F624" s="18">
        <v>45123</v>
      </c>
      <c r="G624">
        <v>88</v>
      </c>
      <c r="H624">
        <v>4.9000000000000004</v>
      </c>
      <c r="I624">
        <f>IF(MONTH(Call_Centre[[#This Row],[Date of Call]])&lt;=6, YEAR(Call_Centre[[#This Row],[Date of Call]]), YEAR(Call_Centre[[#This Row],[Date of Call]])+1)</f>
        <v>2024</v>
      </c>
      <c r="J624" t="str">
        <f>TEXT(Call_Centre[[#This Row],[Date of Call]],"DDDD")</f>
        <v>Sunday</v>
      </c>
      <c r="K624" t="str" cm="1">
        <f t="array" ref="K624">_xlfn.IFS(Call_Centre[[#This Row],[Duration]]&lt;=10,"Under 10 mins", Call_Centre[[#This Row],[Duration]]&lt;=30, "10 to 30 mins", Call_Centre[[#This Row],[Duration]]&lt;=60, "30 to 60 mins", Call_Centre[[#This Row],[Duration]]&lt;=120, "1 to 2 hours", TRUE, "More than 2 hours")</f>
        <v>1 to 2 hours</v>
      </c>
      <c r="L624">
        <f>ROUND(Call_Centre[[#This Row],[Satisfaction Rating]],0)</f>
        <v>5</v>
      </c>
    </row>
    <row r="625" spans="2:12">
      <c r="B625" t="s">
        <v>647</v>
      </c>
      <c r="C625" t="s">
        <v>20</v>
      </c>
      <c r="D625">
        <v>37</v>
      </c>
      <c r="E625" s="17" t="s">
        <v>11</v>
      </c>
      <c r="F625" s="18">
        <v>45123</v>
      </c>
      <c r="G625">
        <v>124</v>
      </c>
      <c r="H625">
        <v>4.5999999999999996</v>
      </c>
      <c r="I625">
        <f>IF(MONTH(Call_Centre[[#This Row],[Date of Call]])&lt;=6, YEAR(Call_Centre[[#This Row],[Date of Call]]), YEAR(Call_Centre[[#This Row],[Date of Call]])+1)</f>
        <v>2024</v>
      </c>
      <c r="J625" t="str">
        <f>TEXT(Call_Centre[[#This Row],[Date of Call]],"DDDD")</f>
        <v>Sunday</v>
      </c>
      <c r="K625" t="str" cm="1">
        <f t="array" ref="K625">_xlfn.IFS(Call_Centre[[#This Row],[Duration]]&lt;=10,"Under 10 mins", Call_Centre[[#This Row],[Duration]]&lt;=30, "10 to 30 mins", Call_Centre[[#This Row],[Duration]]&lt;=60, "30 to 60 mins", Call_Centre[[#This Row],[Duration]]&lt;=120, "1 to 2 hours", TRUE, "More than 2 hours")</f>
        <v>30 to 60 mins</v>
      </c>
      <c r="L625">
        <f>ROUND(Call_Centre[[#This Row],[Satisfaction Rating]],0)</f>
        <v>5</v>
      </c>
    </row>
    <row r="626" spans="2:12">
      <c r="B626" t="s">
        <v>648</v>
      </c>
      <c r="C626" t="s">
        <v>17</v>
      </c>
      <c r="D626">
        <v>137</v>
      </c>
      <c r="E626" s="17" t="s">
        <v>11</v>
      </c>
      <c r="F626" s="18">
        <v>45124</v>
      </c>
      <c r="G626">
        <v>84</v>
      </c>
      <c r="H626">
        <v>2.6</v>
      </c>
      <c r="I626">
        <f>IF(MONTH(Call_Centre[[#This Row],[Date of Call]])&lt;=6, YEAR(Call_Centre[[#This Row],[Date of Call]]), YEAR(Call_Centre[[#This Row],[Date of Call]])+1)</f>
        <v>2024</v>
      </c>
      <c r="J626" t="str">
        <f>TEXT(Call_Centre[[#This Row],[Date of Call]],"DDDD")</f>
        <v>Monday</v>
      </c>
      <c r="K626" t="str" cm="1">
        <f t="array" ref="K626">_xlfn.IFS(Call_Centre[[#This Row],[Duration]]&lt;=10,"Under 10 mins", Call_Centre[[#This Row],[Duration]]&lt;=30, "10 to 30 mins", Call_Centre[[#This Row],[Duration]]&lt;=60, "30 to 60 mins", Call_Centre[[#This Row],[Duration]]&lt;=120, "1 to 2 hours", TRUE, "More than 2 hours")</f>
        <v>More than 2 hours</v>
      </c>
      <c r="L626">
        <f>ROUND(Call_Centre[[#This Row],[Satisfaction Rating]],0)</f>
        <v>3</v>
      </c>
    </row>
    <row r="627" spans="2:12">
      <c r="B627" t="s">
        <v>649</v>
      </c>
      <c r="C627" t="s">
        <v>22</v>
      </c>
      <c r="D627">
        <v>123</v>
      </c>
      <c r="E627" s="17" t="s">
        <v>13</v>
      </c>
      <c r="F627" s="18">
        <v>45124</v>
      </c>
      <c r="G627">
        <v>80</v>
      </c>
      <c r="H627">
        <v>2.7</v>
      </c>
      <c r="I627">
        <f>IF(MONTH(Call_Centre[[#This Row],[Date of Call]])&lt;=6, YEAR(Call_Centre[[#This Row],[Date of Call]]), YEAR(Call_Centre[[#This Row],[Date of Call]])+1)</f>
        <v>2024</v>
      </c>
      <c r="J627" t="str">
        <f>TEXT(Call_Centre[[#This Row],[Date of Call]],"DDDD")</f>
        <v>Monday</v>
      </c>
      <c r="K627" t="str" cm="1">
        <f t="array" ref="K627">_xlfn.IFS(Call_Centre[[#This Row],[Duration]]&lt;=10,"Under 10 mins", Call_Centre[[#This Row],[Duration]]&lt;=30, "10 to 30 mins", Call_Centre[[#This Row],[Duration]]&lt;=60, "30 to 60 mins", Call_Centre[[#This Row],[Duration]]&lt;=120, "1 to 2 hours", TRUE, "More than 2 hours")</f>
        <v>More than 2 hours</v>
      </c>
      <c r="L627">
        <f>ROUND(Call_Centre[[#This Row],[Satisfaction Rating]],0)</f>
        <v>3</v>
      </c>
    </row>
    <row r="628" spans="2:12">
      <c r="B628" t="s">
        <v>650</v>
      </c>
      <c r="C628" t="s">
        <v>16</v>
      </c>
      <c r="D628">
        <v>105</v>
      </c>
      <c r="E628" s="17" t="s">
        <v>13</v>
      </c>
      <c r="F628" s="18">
        <v>45125</v>
      </c>
      <c r="G628">
        <v>176</v>
      </c>
      <c r="H628">
        <v>4.7</v>
      </c>
      <c r="I628">
        <f>IF(MONTH(Call_Centre[[#This Row],[Date of Call]])&lt;=6, YEAR(Call_Centre[[#This Row],[Date of Call]]), YEAR(Call_Centre[[#This Row],[Date of Call]])+1)</f>
        <v>2024</v>
      </c>
      <c r="J628" t="str">
        <f>TEXT(Call_Centre[[#This Row],[Date of Call]],"DDDD")</f>
        <v>Tuesday</v>
      </c>
      <c r="K628" t="str" cm="1">
        <f t="array" ref="K628">_xlfn.IFS(Call_Centre[[#This Row],[Duration]]&lt;=10,"Under 10 mins", Call_Centre[[#This Row],[Duration]]&lt;=30, "10 to 30 mins", Call_Centre[[#This Row],[Duration]]&lt;=60, "30 to 60 mins", Call_Centre[[#This Row],[Duration]]&lt;=120, "1 to 2 hours", TRUE, "More than 2 hours")</f>
        <v>1 to 2 hours</v>
      </c>
      <c r="L628">
        <f>ROUND(Call_Centre[[#This Row],[Satisfaction Rating]],0)</f>
        <v>5</v>
      </c>
    </row>
    <row r="629" spans="2:12">
      <c r="B629" t="s">
        <v>651</v>
      </c>
      <c r="C629" t="s">
        <v>20</v>
      </c>
      <c r="D629">
        <v>76</v>
      </c>
      <c r="E629" s="17" t="s">
        <v>6</v>
      </c>
      <c r="F629" s="18">
        <v>45126</v>
      </c>
      <c r="G629">
        <v>84</v>
      </c>
      <c r="H629">
        <v>3.9</v>
      </c>
      <c r="I629">
        <f>IF(MONTH(Call_Centre[[#This Row],[Date of Call]])&lt;=6, YEAR(Call_Centre[[#This Row],[Date of Call]]), YEAR(Call_Centre[[#This Row],[Date of Call]])+1)</f>
        <v>2024</v>
      </c>
      <c r="J629" t="str">
        <f>TEXT(Call_Centre[[#This Row],[Date of Call]],"DDDD")</f>
        <v>Wednesday</v>
      </c>
      <c r="K629" t="str" cm="1">
        <f t="array" ref="K629">_xlfn.IFS(Call_Centre[[#This Row],[Duration]]&lt;=10,"Under 10 mins", Call_Centre[[#This Row],[Duration]]&lt;=30, "10 to 30 mins", Call_Centre[[#This Row],[Duration]]&lt;=60, "30 to 60 mins", Call_Centre[[#This Row],[Duration]]&lt;=120, "1 to 2 hours", TRUE, "More than 2 hours")</f>
        <v>1 to 2 hours</v>
      </c>
      <c r="L629">
        <f>ROUND(Call_Centre[[#This Row],[Satisfaction Rating]],0)</f>
        <v>4</v>
      </c>
    </row>
    <row r="630" spans="2:12">
      <c r="B630" t="s">
        <v>652</v>
      </c>
      <c r="C630" t="s">
        <v>12</v>
      </c>
      <c r="D630">
        <v>144</v>
      </c>
      <c r="E630" s="17" t="s">
        <v>6</v>
      </c>
      <c r="F630" s="18">
        <v>45126</v>
      </c>
      <c r="G630">
        <v>164</v>
      </c>
      <c r="H630">
        <v>2.8</v>
      </c>
      <c r="I630">
        <f>IF(MONTH(Call_Centre[[#This Row],[Date of Call]])&lt;=6, YEAR(Call_Centre[[#This Row],[Date of Call]]), YEAR(Call_Centre[[#This Row],[Date of Call]])+1)</f>
        <v>2024</v>
      </c>
      <c r="J630" t="str">
        <f>TEXT(Call_Centre[[#This Row],[Date of Call]],"DDDD")</f>
        <v>Wednesday</v>
      </c>
      <c r="K630" t="str" cm="1">
        <f t="array" ref="K630">_xlfn.IFS(Call_Centre[[#This Row],[Duration]]&lt;=10,"Under 10 mins", Call_Centre[[#This Row],[Duration]]&lt;=30, "10 to 30 mins", Call_Centre[[#This Row],[Duration]]&lt;=60, "30 to 60 mins", Call_Centre[[#This Row],[Duration]]&lt;=120, "1 to 2 hours", TRUE, "More than 2 hours")</f>
        <v>More than 2 hours</v>
      </c>
      <c r="L630">
        <f>ROUND(Call_Centre[[#This Row],[Satisfaction Rating]],0)</f>
        <v>3</v>
      </c>
    </row>
    <row r="631" spans="2:12">
      <c r="B631" t="s">
        <v>653</v>
      </c>
      <c r="C631" t="s">
        <v>5</v>
      </c>
      <c r="D631">
        <v>109</v>
      </c>
      <c r="E631" s="17" t="s">
        <v>10</v>
      </c>
      <c r="F631" s="18">
        <v>45126</v>
      </c>
      <c r="G631">
        <v>132</v>
      </c>
      <c r="H631">
        <v>3.1</v>
      </c>
      <c r="I631">
        <f>IF(MONTH(Call_Centre[[#This Row],[Date of Call]])&lt;=6, YEAR(Call_Centre[[#This Row],[Date of Call]]), YEAR(Call_Centre[[#This Row],[Date of Call]])+1)</f>
        <v>2024</v>
      </c>
      <c r="J631" t="str">
        <f>TEXT(Call_Centre[[#This Row],[Date of Call]],"DDDD")</f>
        <v>Wednesday</v>
      </c>
      <c r="K631" t="str" cm="1">
        <f t="array" ref="K631">_xlfn.IFS(Call_Centre[[#This Row],[Duration]]&lt;=10,"Under 10 mins", Call_Centre[[#This Row],[Duration]]&lt;=30, "10 to 30 mins", Call_Centre[[#This Row],[Duration]]&lt;=60, "30 to 60 mins", Call_Centre[[#This Row],[Duration]]&lt;=120, "1 to 2 hours", TRUE, "More than 2 hours")</f>
        <v>1 to 2 hours</v>
      </c>
      <c r="L631">
        <f>ROUND(Call_Centre[[#This Row],[Satisfaction Rating]],0)</f>
        <v>3</v>
      </c>
    </row>
    <row r="632" spans="2:12">
      <c r="B632" t="s">
        <v>654</v>
      </c>
      <c r="C632" t="s">
        <v>22</v>
      </c>
      <c r="D632">
        <v>172</v>
      </c>
      <c r="E632" s="17" t="s">
        <v>11</v>
      </c>
      <c r="F632" s="18">
        <v>45127</v>
      </c>
      <c r="G632">
        <v>27</v>
      </c>
      <c r="H632">
        <v>4.2</v>
      </c>
      <c r="I632">
        <f>IF(MONTH(Call_Centre[[#This Row],[Date of Call]])&lt;=6, YEAR(Call_Centre[[#This Row],[Date of Call]]), YEAR(Call_Centre[[#This Row],[Date of Call]])+1)</f>
        <v>2024</v>
      </c>
      <c r="J632" t="str">
        <f>TEXT(Call_Centre[[#This Row],[Date of Call]],"DDDD")</f>
        <v>Thursday</v>
      </c>
      <c r="K632" t="str" cm="1">
        <f t="array" ref="K632">_xlfn.IFS(Call_Centre[[#This Row],[Duration]]&lt;=10,"Under 10 mins", Call_Centre[[#This Row],[Duration]]&lt;=30, "10 to 30 mins", Call_Centre[[#This Row],[Duration]]&lt;=60, "30 to 60 mins", Call_Centre[[#This Row],[Duration]]&lt;=120, "1 to 2 hours", TRUE, "More than 2 hours")</f>
        <v>More than 2 hours</v>
      </c>
      <c r="L632">
        <f>ROUND(Call_Centre[[#This Row],[Satisfaction Rating]],0)</f>
        <v>4</v>
      </c>
    </row>
    <row r="633" spans="2:12">
      <c r="B633" t="s">
        <v>655</v>
      </c>
      <c r="C633" t="s">
        <v>12</v>
      </c>
      <c r="D633">
        <v>56</v>
      </c>
      <c r="E633" s="17" t="s">
        <v>13</v>
      </c>
      <c r="F633" s="18">
        <v>45127</v>
      </c>
      <c r="G633">
        <v>27</v>
      </c>
      <c r="H633">
        <v>4.3</v>
      </c>
      <c r="I633">
        <f>IF(MONTH(Call_Centre[[#This Row],[Date of Call]])&lt;=6, YEAR(Call_Centre[[#This Row],[Date of Call]]), YEAR(Call_Centre[[#This Row],[Date of Call]])+1)</f>
        <v>2024</v>
      </c>
      <c r="J633" t="str">
        <f>TEXT(Call_Centre[[#This Row],[Date of Call]],"DDDD")</f>
        <v>Thursday</v>
      </c>
      <c r="K633" t="str" cm="1">
        <f t="array" ref="K633">_xlfn.IFS(Call_Centre[[#This Row],[Duration]]&lt;=10,"Under 10 mins", Call_Centre[[#This Row],[Duration]]&lt;=30, "10 to 30 mins", Call_Centre[[#This Row],[Duration]]&lt;=60, "30 to 60 mins", Call_Centre[[#This Row],[Duration]]&lt;=120, "1 to 2 hours", TRUE, "More than 2 hours")</f>
        <v>30 to 60 mins</v>
      </c>
      <c r="L633">
        <f>ROUND(Call_Centre[[#This Row],[Satisfaction Rating]],0)</f>
        <v>4</v>
      </c>
    </row>
    <row r="634" spans="2:12">
      <c r="B634" t="s">
        <v>656</v>
      </c>
      <c r="C634" t="s">
        <v>12</v>
      </c>
      <c r="D634">
        <v>121</v>
      </c>
      <c r="E634" s="17" t="s">
        <v>9</v>
      </c>
      <c r="F634" s="18">
        <v>45127</v>
      </c>
      <c r="G634">
        <v>20</v>
      </c>
      <c r="H634">
        <v>2.7</v>
      </c>
      <c r="I634">
        <f>IF(MONTH(Call_Centre[[#This Row],[Date of Call]])&lt;=6, YEAR(Call_Centre[[#This Row],[Date of Call]]), YEAR(Call_Centre[[#This Row],[Date of Call]])+1)</f>
        <v>2024</v>
      </c>
      <c r="J634" t="str">
        <f>TEXT(Call_Centre[[#This Row],[Date of Call]],"DDDD")</f>
        <v>Thursday</v>
      </c>
      <c r="K634" t="str" cm="1">
        <f t="array" ref="K634">_xlfn.IFS(Call_Centre[[#This Row],[Duration]]&lt;=10,"Under 10 mins", Call_Centre[[#This Row],[Duration]]&lt;=30, "10 to 30 mins", Call_Centre[[#This Row],[Duration]]&lt;=60, "30 to 60 mins", Call_Centre[[#This Row],[Duration]]&lt;=120, "1 to 2 hours", TRUE, "More than 2 hours")</f>
        <v>More than 2 hours</v>
      </c>
      <c r="L634">
        <f>ROUND(Call_Centre[[#This Row],[Satisfaction Rating]],0)</f>
        <v>3</v>
      </c>
    </row>
    <row r="635" spans="2:12">
      <c r="B635" t="s">
        <v>657</v>
      </c>
      <c r="C635" t="s">
        <v>22</v>
      </c>
      <c r="D635">
        <v>41</v>
      </c>
      <c r="E635" s="17" t="s">
        <v>13</v>
      </c>
      <c r="F635" s="18">
        <v>45128</v>
      </c>
      <c r="G635">
        <v>112</v>
      </c>
      <c r="H635">
        <v>2.2999999999999998</v>
      </c>
      <c r="I635">
        <f>IF(MONTH(Call_Centre[[#This Row],[Date of Call]])&lt;=6, YEAR(Call_Centre[[#This Row],[Date of Call]]), YEAR(Call_Centre[[#This Row],[Date of Call]])+1)</f>
        <v>2024</v>
      </c>
      <c r="J635" t="str">
        <f>TEXT(Call_Centre[[#This Row],[Date of Call]],"DDDD")</f>
        <v>Friday</v>
      </c>
      <c r="K635" t="str" cm="1">
        <f t="array" ref="K635">_xlfn.IFS(Call_Centre[[#This Row],[Duration]]&lt;=10,"Under 10 mins", Call_Centre[[#This Row],[Duration]]&lt;=30, "10 to 30 mins", Call_Centre[[#This Row],[Duration]]&lt;=60, "30 to 60 mins", Call_Centre[[#This Row],[Duration]]&lt;=120, "1 to 2 hours", TRUE, "More than 2 hours")</f>
        <v>30 to 60 mins</v>
      </c>
      <c r="L635">
        <f>ROUND(Call_Centre[[#This Row],[Satisfaction Rating]],0)</f>
        <v>2</v>
      </c>
    </row>
    <row r="636" spans="2:12">
      <c r="B636" t="s">
        <v>658</v>
      </c>
      <c r="C636" t="s">
        <v>21</v>
      </c>
      <c r="D636">
        <v>60</v>
      </c>
      <c r="E636" s="17" t="s">
        <v>11</v>
      </c>
      <c r="F636" s="18">
        <v>45128</v>
      </c>
      <c r="G636">
        <v>60</v>
      </c>
      <c r="H636">
        <v>2.2999999999999998</v>
      </c>
      <c r="I636">
        <f>IF(MONTH(Call_Centre[[#This Row],[Date of Call]])&lt;=6, YEAR(Call_Centre[[#This Row],[Date of Call]]), YEAR(Call_Centre[[#This Row],[Date of Call]])+1)</f>
        <v>2024</v>
      </c>
      <c r="J636" t="str">
        <f>TEXT(Call_Centre[[#This Row],[Date of Call]],"DDDD")</f>
        <v>Friday</v>
      </c>
      <c r="K636" t="str" cm="1">
        <f t="array" ref="K636">_xlfn.IFS(Call_Centre[[#This Row],[Duration]]&lt;=10,"Under 10 mins", Call_Centre[[#This Row],[Duration]]&lt;=30, "10 to 30 mins", Call_Centre[[#This Row],[Duration]]&lt;=60, "30 to 60 mins", Call_Centre[[#This Row],[Duration]]&lt;=120, "1 to 2 hours", TRUE, "More than 2 hours")</f>
        <v>30 to 60 mins</v>
      </c>
      <c r="L636">
        <f>ROUND(Call_Centre[[#This Row],[Satisfaction Rating]],0)</f>
        <v>2</v>
      </c>
    </row>
    <row r="637" spans="2:12">
      <c r="B637" t="s">
        <v>659</v>
      </c>
      <c r="C637" t="s">
        <v>21</v>
      </c>
      <c r="D637">
        <v>144</v>
      </c>
      <c r="E637" s="17" t="s">
        <v>11</v>
      </c>
      <c r="F637" s="18">
        <v>45129</v>
      </c>
      <c r="G637">
        <v>102</v>
      </c>
      <c r="H637">
        <v>2.9</v>
      </c>
      <c r="I637">
        <f>IF(MONTH(Call_Centre[[#This Row],[Date of Call]])&lt;=6, YEAR(Call_Centre[[#This Row],[Date of Call]]), YEAR(Call_Centre[[#This Row],[Date of Call]])+1)</f>
        <v>2024</v>
      </c>
      <c r="J637" t="str">
        <f>TEXT(Call_Centre[[#This Row],[Date of Call]],"DDDD")</f>
        <v>Saturday</v>
      </c>
      <c r="K637" t="str" cm="1">
        <f t="array" ref="K637">_xlfn.IFS(Call_Centre[[#This Row],[Duration]]&lt;=10,"Under 10 mins", Call_Centre[[#This Row],[Duration]]&lt;=30, "10 to 30 mins", Call_Centre[[#This Row],[Duration]]&lt;=60, "30 to 60 mins", Call_Centre[[#This Row],[Duration]]&lt;=120, "1 to 2 hours", TRUE, "More than 2 hours")</f>
        <v>More than 2 hours</v>
      </c>
      <c r="L637">
        <f>ROUND(Call_Centre[[#This Row],[Satisfaction Rating]],0)</f>
        <v>3</v>
      </c>
    </row>
    <row r="638" spans="2:12">
      <c r="B638" t="s">
        <v>660</v>
      </c>
      <c r="C638" t="s">
        <v>8</v>
      </c>
      <c r="D638">
        <v>67</v>
      </c>
      <c r="E638" s="17" t="s">
        <v>11</v>
      </c>
      <c r="F638" s="18">
        <v>45129</v>
      </c>
      <c r="G638">
        <v>38</v>
      </c>
      <c r="H638">
        <v>4.2</v>
      </c>
      <c r="I638">
        <f>IF(MONTH(Call_Centre[[#This Row],[Date of Call]])&lt;=6, YEAR(Call_Centre[[#This Row],[Date of Call]]), YEAR(Call_Centre[[#This Row],[Date of Call]])+1)</f>
        <v>2024</v>
      </c>
      <c r="J638" t="str">
        <f>TEXT(Call_Centre[[#This Row],[Date of Call]],"DDDD")</f>
        <v>Saturday</v>
      </c>
      <c r="K638" t="str" cm="1">
        <f t="array" ref="K638">_xlfn.IFS(Call_Centre[[#This Row],[Duration]]&lt;=10,"Under 10 mins", Call_Centre[[#This Row],[Duration]]&lt;=30, "10 to 30 mins", Call_Centre[[#This Row],[Duration]]&lt;=60, "30 to 60 mins", Call_Centre[[#This Row],[Duration]]&lt;=120, "1 to 2 hours", TRUE, "More than 2 hours")</f>
        <v>1 to 2 hours</v>
      </c>
      <c r="L638">
        <f>ROUND(Call_Centre[[#This Row],[Satisfaction Rating]],0)</f>
        <v>4</v>
      </c>
    </row>
    <row r="639" spans="2:12">
      <c r="B639" t="s">
        <v>661</v>
      </c>
      <c r="C639" t="s">
        <v>22</v>
      </c>
      <c r="D639">
        <v>162</v>
      </c>
      <c r="E639" s="17" t="s">
        <v>10</v>
      </c>
      <c r="F639" s="18">
        <v>45129</v>
      </c>
      <c r="G639">
        <v>82</v>
      </c>
      <c r="H639">
        <v>4.5999999999999996</v>
      </c>
      <c r="I639">
        <f>IF(MONTH(Call_Centre[[#This Row],[Date of Call]])&lt;=6, YEAR(Call_Centre[[#This Row],[Date of Call]]), YEAR(Call_Centre[[#This Row],[Date of Call]])+1)</f>
        <v>2024</v>
      </c>
      <c r="J639" t="str">
        <f>TEXT(Call_Centre[[#This Row],[Date of Call]],"DDDD")</f>
        <v>Saturday</v>
      </c>
      <c r="K639" t="str" cm="1">
        <f t="array" ref="K639">_xlfn.IFS(Call_Centre[[#This Row],[Duration]]&lt;=10,"Under 10 mins", Call_Centre[[#This Row],[Duration]]&lt;=30, "10 to 30 mins", Call_Centre[[#This Row],[Duration]]&lt;=60, "30 to 60 mins", Call_Centre[[#This Row],[Duration]]&lt;=120, "1 to 2 hours", TRUE, "More than 2 hours")</f>
        <v>More than 2 hours</v>
      </c>
      <c r="L639">
        <f>ROUND(Call_Centre[[#This Row],[Satisfaction Rating]],0)</f>
        <v>5</v>
      </c>
    </row>
    <row r="640" spans="2:12">
      <c r="B640" t="s">
        <v>662</v>
      </c>
      <c r="C640" t="s">
        <v>21</v>
      </c>
      <c r="D640">
        <v>87</v>
      </c>
      <c r="E640" s="17" t="s">
        <v>9</v>
      </c>
      <c r="F640" s="18">
        <v>45132</v>
      </c>
      <c r="G640">
        <v>125</v>
      </c>
      <c r="H640">
        <v>4.5</v>
      </c>
      <c r="I640">
        <f>IF(MONTH(Call_Centre[[#This Row],[Date of Call]])&lt;=6, YEAR(Call_Centre[[#This Row],[Date of Call]]), YEAR(Call_Centre[[#This Row],[Date of Call]])+1)</f>
        <v>2024</v>
      </c>
      <c r="J640" t="str">
        <f>TEXT(Call_Centre[[#This Row],[Date of Call]],"DDDD")</f>
        <v>Tuesday</v>
      </c>
      <c r="K640" t="str" cm="1">
        <f t="array" ref="K640">_xlfn.IFS(Call_Centre[[#This Row],[Duration]]&lt;=10,"Under 10 mins", Call_Centre[[#This Row],[Duration]]&lt;=30, "10 to 30 mins", Call_Centre[[#This Row],[Duration]]&lt;=60, "30 to 60 mins", Call_Centre[[#This Row],[Duration]]&lt;=120, "1 to 2 hours", TRUE, "More than 2 hours")</f>
        <v>1 to 2 hours</v>
      </c>
      <c r="L640">
        <f>ROUND(Call_Centre[[#This Row],[Satisfaction Rating]],0)</f>
        <v>5</v>
      </c>
    </row>
    <row r="641" spans="2:12">
      <c r="B641" t="s">
        <v>663</v>
      </c>
      <c r="C641" t="s">
        <v>19</v>
      </c>
      <c r="D641">
        <v>10</v>
      </c>
      <c r="E641" s="17" t="s">
        <v>6</v>
      </c>
      <c r="F641" s="18">
        <v>45133</v>
      </c>
      <c r="G641">
        <v>72</v>
      </c>
      <c r="H641">
        <v>3.7</v>
      </c>
      <c r="I641">
        <f>IF(MONTH(Call_Centre[[#This Row],[Date of Call]])&lt;=6, YEAR(Call_Centre[[#This Row],[Date of Call]]), YEAR(Call_Centre[[#This Row],[Date of Call]])+1)</f>
        <v>2024</v>
      </c>
      <c r="J641" t="str">
        <f>TEXT(Call_Centre[[#This Row],[Date of Call]],"DDDD")</f>
        <v>Wednesday</v>
      </c>
      <c r="K641" t="str" cm="1">
        <f t="array" ref="K641">_xlfn.IFS(Call_Centre[[#This Row],[Duration]]&lt;=10,"Under 10 mins", Call_Centre[[#This Row],[Duration]]&lt;=30, "10 to 30 mins", Call_Centre[[#This Row],[Duration]]&lt;=60, "30 to 60 mins", Call_Centre[[#This Row],[Duration]]&lt;=120, "1 to 2 hours", TRUE, "More than 2 hours")</f>
        <v>Under 10 mins</v>
      </c>
      <c r="L641">
        <f>ROUND(Call_Centre[[#This Row],[Satisfaction Rating]],0)</f>
        <v>4</v>
      </c>
    </row>
    <row r="642" spans="2:12">
      <c r="B642" t="s">
        <v>664</v>
      </c>
      <c r="C642" t="s">
        <v>12</v>
      </c>
      <c r="D642">
        <v>138</v>
      </c>
      <c r="E642" s="17" t="s">
        <v>6</v>
      </c>
      <c r="F642" s="18">
        <v>45133</v>
      </c>
      <c r="G642">
        <v>195</v>
      </c>
      <c r="H642">
        <v>4.0999999999999996</v>
      </c>
      <c r="I642">
        <f>IF(MONTH(Call_Centre[[#This Row],[Date of Call]])&lt;=6, YEAR(Call_Centre[[#This Row],[Date of Call]]), YEAR(Call_Centre[[#This Row],[Date of Call]])+1)</f>
        <v>2024</v>
      </c>
      <c r="J642" t="str">
        <f>TEXT(Call_Centre[[#This Row],[Date of Call]],"DDDD")</f>
        <v>Wednesday</v>
      </c>
      <c r="K642" t="str" cm="1">
        <f t="array" ref="K642">_xlfn.IFS(Call_Centre[[#This Row],[Duration]]&lt;=10,"Under 10 mins", Call_Centre[[#This Row],[Duration]]&lt;=30, "10 to 30 mins", Call_Centre[[#This Row],[Duration]]&lt;=60, "30 to 60 mins", Call_Centre[[#This Row],[Duration]]&lt;=120, "1 to 2 hours", TRUE, "More than 2 hours")</f>
        <v>More than 2 hours</v>
      </c>
      <c r="L642">
        <f>ROUND(Call_Centre[[#This Row],[Satisfaction Rating]],0)</f>
        <v>4</v>
      </c>
    </row>
    <row r="643" spans="2:12">
      <c r="B643" t="s">
        <v>665</v>
      </c>
      <c r="C643" t="s">
        <v>22</v>
      </c>
      <c r="D643">
        <v>31</v>
      </c>
      <c r="E643" s="17" t="s">
        <v>6</v>
      </c>
      <c r="F643" s="18">
        <v>45134</v>
      </c>
      <c r="G643">
        <v>160</v>
      </c>
      <c r="H643">
        <v>3.4</v>
      </c>
      <c r="I643">
        <f>IF(MONTH(Call_Centre[[#This Row],[Date of Call]])&lt;=6, YEAR(Call_Centre[[#This Row],[Date of Call]]), YEAR(Call_Centre[[#This Row],[Date of Call]])+1)</f>
        <v>2024</v>
      </c>
      <c r="J643" t="str">
        <f>TEXT(Call_Centre[[#This Row],[Date of Call]],"DDDD")</f>
        <v>Thursday</v>
      </c>
      <c r="K643" t="str" cm="1">
        <f t="array" ref="K643">_xlfn.IFS(Call_Centre[[#This Row],[Duration]]&lt;=10,"Under 10 mins", Call_Centre[[#This Row],[Duration]]&lt;=30, "10 to 30 mins", Call_Centre[[#This Row],[Duration]]&lt;=60, "30 to 60 mins", Call_Centre[[#This Row],[Duration]]&lt;=120, "1 to 2 hours", TRUE, "More than 2 hours")</f>
        <v>30 to 60 mins</v>
      </c>
      <c r="L643">
        <f>ROUND(Call_Centre[[#This Row],[Satisfaction Rating]],0)</f>
        <v>3</v>
      </c>
    </row>
    <row r="644" spans="2:12">
      <c r="B644" t="s">
        <v>666</v>
      </c>
      <c r="C644" t="s">
        <v>16</v>
      </c>
      <c r="D644">
        <v>75</v>
      </c>
      <c r="E644" s="17" t="s">
        <v>10</v>
      </c>
      <c r="F644" s="18">
        <v>45134</v>
      </c>
      <c r="G644">
        <v>78</v>
      </c>
      <c r="H644">
        <v>3.3</v>
      </c>
      <c r="I644">
        <f>IF(MONTH(Call_Centre[[#This Row],[Date of Call]])&lt;=6, YEAR(Call_Centre[[#This Row],[Date of Call]]), YEAR(Call_Centre[[#This Row],[Date of Call]])+1)</f>
        <v>2024</v>
      </c>
      <c r="J644" t="str">
        <f>TEXT(Call_Centre[[#This Row],[Date of Call]],"DDDD")</f>
        <v>Thursday</v>
      </c>
      <c r="K644" t="str" cm="1">
        <f t="array" ref="K644">_xlfn.IFS(Call_Centre[[#This Row],[Duration]]&lt;=10,"Under 10 mins", Call_Centre[[#This Row],[Duration]]&lt;=30, "10 to 30 mins", Call_Centre[[#This Row],[Duration]]&lt;=60, "30 to 60 mins", Call_Centre[[#This Row],[Duration]]&lt;=120, "1 to 2 hours", TRUE, "More than 2 hours")</f>
        <v>1 to 2 hours</v>
      </c>
      <c r="L644">
        <f>ROUND(Call_Centre[[#This Row],[Satisfaction Rating]],0)</f>
        <v>3</v>
      </c>
    </row>
    <row r="645" spans="2:12">
      <c r="B645" t="s">
        <v>667</v>
      </c>
      <c r="C645" t="s">
        <v>20</v>
      </c>
      <c r="D645">
        <v>65</v>
      </c>
      <c r="E645" s="17" t="s">
        <v>10</v>
      </c>
      <c r="F645" s="18">
        <v>45135</v>
      </c>
      <c r="G645">
        <v>70</v>
      </c>
      <c r="H645">
        <v>4.4000000000000004</v>
      </c>
      <c r="I645">
        <f>IF(MONTH(Call_Centre[[#This Row],[Date of Call]])&lt;=6, YEAR(Call_Centre[[#This Row],[Date of Call]]), YEAR(Call_Centre[[#This Row],[Date of Call]])+1)</f>
        <v>2024</v>
      </c>
      <c r="J645" t="str">
        <f>TEXT(Call_Centre[[#This Row],[Date of Call]],"DDDD")</f>
        <v>Friday</v>
      </c>
      <c r="K645" t="str" cm="1">
        <f t="array" ref="K645">_xlfn.IFS(Call_Centre[[#This Row],[Duration]]&lt;=10,"Under 10 mins", Call_Centre[[#This Row],[Duration]]&lt;=30, "10 to 30 mins", Call_Centre[[#This Row],[Duration]]&lt;=60, "30 to 60 mins", Call_Centre[[#This Row],[Duration]]&lt;=120, "1 to 2 hours", TRUE, "More than 2 hours")</f>
        <v>1 to 2 hours</v>
      </c>
      <c r="L645">
        <f>ROUND(Call_Centre[[#This Row],[Satisfaction Rating]],0)</f>
        <v>4</v>
      </c>
    </row>
    <row r="646" spans="2:12">
      <c r="B646" t="s">
        <v>668</v>
      </c>
      <c r="C646" t="s">
        <v>23</v>
      </c>
      <c r="D646">
        <v>106</v>
      </c>
      <c r="E646" s="17" t="s">
        <v>13</v>
      </c>
      <c r="F646" s="18">
        <v>45135</v>
      </c>
      <c r="G646">
        <v>105</v>
      </c>
      <c r="H646">
        <v>4.2</v>
      </c>
      <c r="I646">
        <f>IF(MONTH(Call_Centre[[#This Row],[Date of Call]])&lt;=6, YEAR(Call_Centre[[#This Row],[Date of Call]]), YEAR(Call_Centre[[#This Row],[Date of Call]])+1)</f>
        <v>2024</v>
      </c>
      <c r="J646" t="str">
        <f>TEXT(Call_Centre[[#This Row],[Date of Call]],"DDDD")</f>
        <v>Friday</v>
      </c>
      <c r="K646" t="str" cm="1">
        <f t="array" ref="K646">_xlfn.IFS(Call_Centre[[#This Row],[Duration]]&lt;=10,"Under 10 mins", Call_Centre[[#This Row],[Duration]]&lt;=30, "10 to 30 mins", Call_Centre[[#This Row],[Duration]]&lt;=60, "30 to 60 mins", Call_Centre[[#This Row],[Duration]]&lt;=120, "1 to 2 hours", TRUE, "More than 2 hours")</f>
        <v>1 to 2 hours</v>
      </c>
      <c r="L646">
        <f>ROUND(Call_Centre[[#This Row],[Satisfaction Rating]],0)</f>
        <v>4</v>
      </c>
    </row>
    <row r="647" spans="2:12">
      <c r="B647" t="s">
        <v>669</v>
      </c>
      <c r="C647" t="s">
        <v>20</v>
      </c>
      <c r="D647">
        <v>107</v>
      </c>
      <c r="E647" s="17" t="s">
        <v>13</v>
      </c>
      <c r="F647" s="18">
        <v>45136</v>
      </c>
      <c r="G647">
        <v>78</v>
      </c>
      <c r="H647">
        <v>3.4</v>
      </c>
      <c r="I647">
        <f>IF(MONTH(Call_Centre[[#This Row],[Date of Call]])&lt;=6, YEAR(Call_Centre[[#This Row],[Date of Call]]), YEAR(Call_Centre[[#This Row],[Date of Call]])+1)</f>
        <v>2024</v>
      </c>
      <c r="J647" t="str">
        <f>TEXT(Call_Centre[[#This Row],[Date of Call]],"DDDD")</f>
        <v>Saturday</v>
      </c>
      <c r="K647" t="str" cm="1">
        <f t="array" ref="K647">_xlfn.IFS(Call_Centre[[#This Row],[Duration]]&lt;=10,"Under 10 mins", Call_Centre[[#This Row],[Duration]]&lt;=30, "10 to 30 mins", Call_Centre[[#This Row],[Duration]]&lt;=60, "30 to 60 mins", Call_Centre[[#This Row],[Duration]]&lt;=120, "1 to 2 hours", TRUE, "More than 2 hours")</f>
        <v>1 to 2 hours</v>
      </c>
      <c r="L647">
        <f>ROUND(Call_Centre[[#This Row],[Satisfaction Rating]],0)</f>
        <v>3</v>
      </c>
    </row>
    <row r="648" spans="2:12">
      <c r="B648" t="s">
        <v>670</v>
      </c>
      <c r="C648" t="s">
        <v>17</v>
      </c>
      <c r="D648">
        <v>78</v>
      </c>
      <c r="E648" s="17" t="s">
        <v>13</v>
      </c>
      <c r="F648" s="18">
        <v>45138</v>
      </c>
      <c r="G648">
        <v>205</v>
      </c>
      <c r="H648">
        <v>4.4000000000000004</v>
      </c>
      <c r="I648">
        <f>IF(MONTH(Call_Centre[[#This Row],[Date of Call]])&lt;=6, YEAR(Call_Centre[[#This Row],[Date of Call]]), YEAR(Call_Centre[[#This Row],[Date of Call]])+1)</f>
        <v>2024</v>
      </c>
      <c r="J648" t="str">
        <f>TEXT(Call_Centre[[#This Row],[Date of Call]],"DDDD")</f>
        <v>Monday</v>
      </c>
      <c r="K648" t="str" cm="1">
        <f t="array" ref="K648">_xlfn.IFS(Call_Centre[[#This Row],[Duration]]&lt;=10,"Under 10 mins", Call_Centre[[#This Row],[Duration]]&lt;=30, "10 to 30 mins", Call_Centre[[#This Row],[Duration]]&lt;=60, "30 to 60 mins", Call_Centre[[#This Row],[Duration]]&lt;=120, "1 to 2 hours", TRUE, "More than 2 hours")</f>
        <v>1 to 2 hours</v>
      </c>
      <c r="L648">
        <f>ROUND(Call_Centre[[#This Row],[Satisfaction Rating]],0)</f>
        <v>4</v>
      </c>
    </row>
    <row r="649" spans="2:12">
      <c r="B649" t="s">
        <v>671</v>
      </c>
      <c r="C649" t="s">
        <v>24</v>
      </c>
      <c r="D649">
        <v>122</v>
      </c>
      <c r="E649" s="17" t="s">
        <v>13</v>
      </c>
      <c r="F649" s="18">
        <v>45138</v>
      </c>
      <c r="G649">
        <v>78</v>
      </c>
      <c r="H649">
        <v>2.7</v>
      </c>
      <c r="I649">
        <f>IF(MONTH(Call_Centre[[#This Row],[Date of Call]])&lt;=6, YEAR(Call_Centre[[#This Row],[Date of Call]]), YEAR(Call_Centre[[#This Row],[Date of Call]])+1)</f>
        <v>2024</v>
      </c>
      <c r="J649" t="str">
        <f>TEXT(Call_Centre[[#This Row],[Date of Call]],"DDDD")</f>
        <v>Monday</v>
      </c>
      <c r="K649" t="str" cm="1">
        <f t="array" ref="K649">_xlfn.IFS(Call_Centre[[#This Row],[Duration]]&lt;=10,"Under 10 mins", Call_Centre[[#This Row],[Duration]]&lt;=30, "10 to 30 mins", Call_Centre[[#This Row],[Duration]]&lt;=60, "30 to 60 mins", Call_Centre[[#This Row],[Duration]]&lt;=120, "1 to 2 hours", TRUE, "More than 2 hours")</f>
        <v>More than 2 hours</v>
      </c>
      <c r="L649">
        <f>ROUND(Call_Centre[[#This Row],[Satisfaction Rating]],0)</f>
        <v>3</v>
      </c>
    </row>
    <row r="650" spans="2:12">
      <c r="B650" t="s">
        <v>672</v>
      </c>
      <c r="C650" t="s">
        <v>12</v>
      </c>
      <c r="D650">
        <v>58</v>
      </c>
      <c r="E650" s="17" t="s">
        <v>6</v>
      </c>
      <c r="F650" s="18">
        <v>45138</v>
      </c>
      <c r="G650">
        <v>38</v>
      </c>
      <c r="H650">
        <v>4.5</v>
      </c>
      <c r="I650">
        <f>IF(MONTH(Call_Centre[[#This Row],[Date of Call]])&lt;=6, YEAR(Call_Centre[[#This Row],[Date of Call]]), YEAR(Call_Centre[[#This Row],[Date of Call]])+1)</f>
        <v>2024</v>
      </c>
      <c r="J650" t="str">
        <f>TEXT(Call_Centre[[#This Row],[Date of Call]],"DDDD")</f>
        <v>Monday</v>
      </c>
      <c r="K650" t="str" cm="1">
        <f t="array" ref="K650">_xlfn.IFS(Call_Centre[[#This Row],[Duration]]&lt;=10,"Under 10 mins", Call_Centre[[#This Row],[Duration]]&lt;=30, "10 to 30 mins", Call_Centre[[#This Row],[Duration]]&lt;=60, "30 to 60 mins", Call_Centre[[#This Row],[Duration]]&lt;=120, "1 to 2 hours", TRUE, "More than 2 hours")</f>
        <v>30 to 60 mins</v>
      </c>
      <c r="L650">
        <f>ROUND(Call_Centre[[#This Row],[Satisfaction Rating]],0)</f>
        <v>5</v>
      </c>
    </row>
    <row r="651" spans="2:12">
      <c r="B651" t="s">
        <v>673</v>
      </c>
      <c r="C651" t="s">
        <v>17</v>
      </c>
      <c r="D651">
        <v>33</v>
      </c>
      <c r="E651" s="17" t="s">
        <v>11</v>
      </c>
      <c r="F651" s="18">
        <v>45138</v>
      </c>
      <c r="G651">
        <v>92</v>
      </c>
      <c r="H651">
        <v>1.7</v>
      </c>
      <c r="I651">
        <f>IF(MONTH(Call_Centre[[#This Row],[Date of Call]])&lt;=6, YEAR(Call_Centre[[#This Row],[Date of Call]]), YEAR(Call_Centre[[#This Row],[Date of Call]])+1)</f>
        <v>2024</v>
      </c>
      <c r="J651" t="str">
        <f>TEXT(Call_Centre[[#This Row],[Date of Call]],"DDDD")</f>
        <v>Monday</v>
      </c>
      <c r="K651" t="str" cm="1">
        <f t="array" ref="K651">_xlfn.IFS(Call_Centre[[#This Row],[Duration]]&lt;=10,"Under 10 mins", Call_Centre[[#This Row],[Duration]]&lt;=30, "10 to 30 mins", Call_Centre[[#This Row],[Duration]]&lt;=60, "30 to 60 mins", Call_Centre[[#This Row],[Duration]]&lt;=120, "1 to 2 hours", TRUE, "More than 2 hours")</f>
        <v>30 to 60 mins</v>
      </c>
      <c r="L651">
        <f>ROUND(Call_Centre[[#This Row],[Satisfaction Rating]],0)</f>
        <v>2</v>
      </c>
    </row>
    <row r="652" spans="2:12">
      <c r="B652" t="s">
        <v>674</v>
      </c>
      <c r="C652" t="s">
        <v>5</v>
      </c>
      <c r="D652">
        <v>164</v>
      </c>
      <c r="E652" s="17" t="s">
        <v>10</v>
      </c>
      <c r="F652" s="18">
        <v>45138</v>
      </c>
      <c r="G652">
        <v>36</v>
      </c>
      <c r="H652">
        <v>4.7</v>
      </c>
      <c r="I652">
        <f>IF(MONTH(Call_Centre[[#This Row],[Date of Call]])&lt;=6, YEAR(Call_Centre[[#This Row],[Date of Call]]), YEAR(Call_Centre[[#This Row],[Date of Call]])+1)</f>
        <v>2024</v>
      </c>
      <c r="J652" t="str">
        <f>TEXT(Call_Centre[[#This Row],[Date of Call]],"DDDD")</f>
        <v>Monday</v>
      </c>
      <c r="K652" t="str" cm="1">
        <f t="array" ref="K652">_xlfn.IFS(Call_Centre[[#This Row],[Duration]]&lt;=10,"Under 10 mins", Call_Centre[[#This Row],[Duration]]&lt;=30, "10 to 30 mins", Call_Centre[[#This Row],[Duration]]&lt;=60, "30 to 60 mins", Call_Centre[[#This Row],[Duration]]&lt;=120, "1 to 2 hours", TRUE, "More than 2 hours")</f>
        <v>More than 2 hours</v>
      </c>
      <c r="L652">
        <f>ROUND(Call_Centre[[#This Row],[Satisfaction Rating]],0)</f>
        <v>5</v>
      </c>
    </row>
    <row r="653" spans="2:12">
      <c r="B653" t="s">
        <v>675</v>
      </c>
      <c r="C653" t="s">
        <v>16</v>
      </c>
      <c r="D653">
        <v>163</v>
      </c>
      <c r="E653" s="17" t="s">
        <v>9</v>
      </c>
      <c r="F653" s="18">
        <v>45138</v>
      </c>
      <c r="G653">
        <v>76</v>
      </c>
      <c r="H653">
        <v>4.4000000000000004</v>
      </c>
      <c r="I653">
        <f>IF(MONTH(Call_Centre[[#This Row],[Date of Call]])&lt;=6, YEAR(Call_Centre[[#This Row],[Date of Call]]), YEAR(Call_Centre[[#This Row],[Date of Call]])+1)</f>
        <v>2024</v>
      </c>
      <c r="J653" t="str">
        <f>TEXT(Call_Centre[[#This Row],[Date of Call]],"DDDD")</f>
        <v>Monday</v>
      </c>
      <c r="K653" t="str" cm="1">
        <f t="array" ref="K653">_xlfn.IFS(Call_Centre[[#This Row],[Duration]]&lt;=10,"Under 10 mins", Call_Centre[[#This Row],[Duration]]&lt;=30, "10 to 30 mins", Call_Centre[[#This Row],[Duration]]&lt;=60, "30 to 60 mins", Call_Centre[[#This Row],[Duration]]&lt;=120, "1 to 2 hours", TRUE, "More than 2 hours")</f>
        <v>More than 2 hours</v>
      </c>
      <c r="L653">
        <f>ROUND(Call_Centre[[#This Row],[Satisfaction Rating]],0)</f>
        <v>4</v>
      </c>
    </row>
    <row r="654" spans="2:12">
      <c r="B654" t="s">
        <v>676</v>
      </c>
      <c r="C654" t="s">
        <v>15</v>
      </c>
      <c r="D654">
        <v>71</v>
      </c>
      <c r="E654" s="17" t="s">
        <v>10</v>
      </c>
      <c r="F654" s="18">
        <v>45140</v>
      </c>
      <c r="G654">
        <v>170</v>
      </c>
      <c r="H654">
        <v>3.5</v>
      </c>
      <c r="I654">
        <f>IF(MONTH(Call_Centre[[#This Row],[Date of Call]])&lt;=6, YEAR(Call_Centre[[#This Row],[Date of Call]]), YEAR(Call_Centre[[#This Row],[Date of Call]])+1)</f>
        <v>2024</v>
      </c>
      <c r="J654" t="str">
        <f>TEXT(Call_Centre[[#This Row],[Date of Call]],"DDDD")</f>
        <v>Wednesday</v>
      </c>
      <c r="K654" t="str" cm="1">
        <f t="array" ref="K654">_xlfn.IFS(Call_Centre[[#This Row],[Duration]]&lt;=10,"Under 10 mins", Call_Centre[[#This Row],[Duration]]&lt;=30, "10 to 30 mins", Call_Centre[[#This Row],[Duration]]&lt;=60, "30 to 60 mins", Call_Centre[[#This Row],[Duration]]&lt;=120, "1 to 2 hours", TRUE, "More than 2 hours")</f>
        <v>1 to 2 hours</v>
      </c>
      <c r="L654">
        <f>ROUND(Call_Centre[[#This Row],[Satisfaction Rating]],0)</f>
        <v>4</v>
      </c>
    </row>
    <row r="655" spans="2:12">
      <c r="B655" t="s">
        <v>677</v>
      </c>
      <c r="C655" t="s">
        <v>17</v>
      </c>
      <c r="D655">
        <v>103</v>
      </c>
      <c r="E655" s="17" t="s">
        <v>6</v>
      </c>
      <c r="F655" s="18">
        <v>45141</v>
      </c>
      <c r="G655">
        <v>117</v>
      </c>
      <c r="H655">
        <v>4.7</v>
      </c>
      <c r="I655">
        <f>IF(MONTH(Call_Centre[[#This Row],[Date of Call]])&lt;=6, YEAR(Call_Centre[[#This Row],[Date of Call]]), YEAR(Call_Centre[[#This Row],[Date of Call]])+1)</f>
        <v>2024</v>
      </c>
      <c r="J655" t="str">
        <f>TEXT(Call_Centre[[#This Row],[Date of Call]],"DDDD")</f>
        <v>Thursday</v>
      </c>
      <c r="K655" t="str" cm="1">
        <f t="array" ref="K655">_xlfn.IFS(Call_Centre[[#This Row],[Duration]]&lt;=10,"Under 10 mins", Call_Centre[[#This Row],[Duration]]&lt;=30, "10 to 30 mins", Call_Centre[[#This Row],[Duration]]&lt;=60, "30 to 60 mins", Call_Centre[[#This Row],[Duration]]&lt;=120, "1 to 2 hours", TRUE, "More than 2 hours")</f>
        <v>1 to 2 hours</v>
      </c>
      <c r="L655">
        <f>ROUND(Call_Centre[[#This Row],[Satisfaction Rating]],0)</f>
        <v>5</v>
      </c>
    </row>
    <row r="656" spans="2:12">
      <c r="B656" t="s">
        <v>678</v>
      </c>
      <c r="C656" t="s">
        <v>7</v>
      </c>
      <c r="D656">
        <v>69</v>
      </c>
      <c r="E656" s="17" t="s">
        <v>9</v>
      </c>
      <c r="F656" s="18">
        <v>45141</v>
      </c>
      <c r="G656">
        <v>20</v>
      </c>
      <c r="H656">
        <v>4.3</v>
      </c>
      <c r="I656">
        <f>IF(MONTH(Call_Centre[[#This Row],[Date of Call]])&lt;=6, YEAR(Call_Centre[[#This Row],[Date of Call]]), YEAR(Call_Centre[[#This Row],[Date of Call]])+1)</f>
        <v>2024</v>
      </c>
      <c r="J656" t="str">
        <f>TEXT(Call_Centre[[#This Row],[Date of Call]],"DDDD")</f>
        <v>Thursday</v>
      </c>
      <c r="K656" t="str" cm="1">
        <f t="array" ref="K656">_xlfn.IFS(Call_Centre[[#This Row],[Duration]]&lt;=10,"Under 10 mins", Call_Centre[[#This Row],[Duration]]&lt;=30, "10 to 30 mins", Call_Centre[[#This Row],[Duration]]&lt;=60, "30 to 60 mins", Call_Centre[[#This Row],[Duration]]&lt;=120, "1 to 2 hours", TRUE, "More than 2 hours")</f>
        <v>1 to 2 hours</v>
      </c>
      <c r="L656">
        <f>ROUND(Call_Centre[[#This Row],[Satisfaction Rating]],0)</f>
        <v>4</v>
      </c>
    </row>
    <row r="657" spans="2:12">
      <c r="B657" t="s">
        <v>679</v>
      </c>
      <c r="C657" t="s">
        <v>16</v>
      </c>
      <c r="D657">
        <v>111</v>
      </c>
      <c r="E657" s="17" t="s">
        <v>6</v>
      </c>
      <c r="F657" s="18">
        <v>45141</v>
      </c>
      <c r="G657">
        <v>99</v>
      </c>
      <c r="H657">
        <v>4.0999999999999996</v>
      </c>
      <c r="I657">
        <f>IF(MONTH(Call_Centre[[#This Row],[Date of Call]])&lt;=6, YEAR(Call_Centre[[#This Row],[Date of Call]]), YEAR(Call_Centre[[#This Row],[Date of Call]])+1)</f>
        <v>2024</v>
      </c>
      <c r="J657" t="str">
        <f>TEXT(Call_Centre[[#This Row],[Date of Call]],"DDDD")</f>
        <v>Thursday</v>
      </c>
      <c r="K657" t="str" cm="1">
        <f t="array" ref="K657">_xlfn.IFS(Call_Centre[[#This Row],[Duration]]&lt;=10,"Under 10 mins", Call_Centre[[#This Row],[Duration]]&lt;=30, "10 to 30 mins", Call_Centre[[#This Row],[Duration]]&lt;=60, "30 to 60 mins", Call_Centre[[#This Row],[Duration]]&lt;=120, "1 to 2 hours", TRUE, "More than 2 hours")</f>
        <v>1 to 2 hours</v>
      </c>
      <c r="L657">
        <f>ROUND(Call_Centre[[#This Row],[Satisfaction Rating]],0)</f>
        <v>4</v>
      </c>
    </row>
    <row r="658" spans="2:12">
      <c r="B658" t="s">
        <v>680</v>
      </c>
      <c r="C658" t="s">
        <v>18</v>
      </c>
      <c r="D658">
        <v>97</v>
      </c>
      <c r="E658" s="17" t="s">
        <v>9</v>
      </c>
      <c r="F658" s="18">
        <v>45142</v>
      </c>
      <c r="G658">
        <v>105</v>
      </c>
      <c r="H658">
        <v>2.9</v>
      </c>
      <c r="I658">
        <f>IF(MONTH(Call_Centre[[#This Row],[Date of Call]])&lt;=6, YEAR(Call_Centre[[#This Row],[Date of Call]]), YEAR(Call_Centre[[#This Row],[Date of Call]])+1)</f>
        <v>2024</v>
      </c>
      <c r="J658" t="str">
        <f>TEXT(Call_Centre[[#This Row],[Date of Call]],"DDDD")</f>
        <v>Friday</v>
      </c>
      <c r="K658" t="str" cm="1">
        <f t="array" ref="K658">_xlfn.IFS(Call_Centre[[#This Row],[Duration]]&lt;=10,"Under 10 mins", Call_Centre[[#This Row],[Duration]]&lt;=30, "10 to 30 mins", Call_Centre[[#This Row],[Duration]]&lt;=60, "30 to 60 mins", Call_Centre[[#This Row],[Duration]]&lt;=120, "1 to 2 hours", TRUE, "More than 2 hours")</f>
        <v>1 to 2 hours</v>
      </c>
      <c r="L658">
        <f>ROUND(Call_Centre[[#This Row],[Satisfaction Rating]],0)</f>
        <v>3</v>
      </c>
    </row>
    <row r="659" spans="2:12">
      <c r="B659" t="s">
        <v>681</v>
      </c>
      <c r="C659" t="s">
        <v>14</v>
      </c>
      <c r="D659">
        <v>144</v>
      </c>
      <c r="E659" s="17" t="s">
        <v>13</v>
      </c>
      <c r="F659" s="18">
        <v>45142</v>
      </c>
      <c r="G659">
        <v>195</v>
      </c>
      <c r="H659">
        <v>3.4</v>
      </c>
      <c r="I659">
        <f>IF(MONTH(Call_Centre[[#This Row],[Date of Call]])&lt;=6, YEAR(Call_Centre[[#This Row],[Date of Call]]), YEAR(Call_Centre[[#This Row],[Date of Call]])+1)</f>
        <v>2024</v>
      </c>
      <c r="J659" t="str">
        <f>TEXT(Call_Centre[[#This Row],[Date of Call]],"DDDD")</f>
        <v>Friday</v>
      </c>
      <c r="K659" t="str" cm="1">
        <f t="array" ref="K659">_xlfn.IFS(Call_Centre[[#This Row],[Duration]]&lt;=10,"Under 10 mins", Call_Centre[[#This Row],[Duration]]&lt;=30, "10 to 30 mins", Call_Centre[[#This Row],[Duration]]&lt;=60, "30 to 60 mins", Call_Centre[[#This Row],[Duration]]&lt;=120, "1 to 2 hours", TRUE, "More than 2 hours")</f>
        <v>More than 2 hours</v>
      </c>
      <c r="L659">
        <f>ROUND(Call_Centre[[#This Row],[Satisfaction Rating]],0)</f>
        <v>3</v>
      </c>
    </row>
    <row r="660" spans="2:12">
      <c r="B660" t="s">
        <v>682</v>
      </c>
      <c r="C660" t="s">
        <v>23</v>
      </c>
      <c r="D660">
        <v>56</v>
      </c>
      <c r="E660" s="17" t="s">
        <v>9</v>
      </c>
      <c r="F660" s="18">
        <v>45143</v>
      </c>
      <c r="G660">
        <v>152</v>
      </c>
      <c r="H660">
        <v>4.5999999999999996</v>
      </c>
      <c r="I660">
        <f>IF(MONTH(Call_Centre[[#This Row],[Date of Call]])&lt;=6, YEAR(Call_Centre[[#This Row],[Date of Call]]), YEAR(Call_Centre[[#This Row],[Date of Call]])+1)</f>
        <v>2024</v>
      </c>
      <c r="J660" t="str">
        <f>TEXT(Call_Centre[[#This Row],[Date of Call]],"DDDD")</f>
        <v>Saturday</v>
      </c>
      <c r="K660" t="str" cm="1">
        <f t="array" ref="K660">_xlfn.IFS(Call_Centre[[#This Row],[Duration]]&lt;=10,"Under 10 mins", Call_Centre[[#This Row],[Duration]]&lt;=30, "10 to 30 mins", Call_Centre[[#This Row],[Duration]]&lt;=60, "30 to 60 mins", Call_Centre[[#This Row],[Duration]]&lt;=120, "1 to 2 hours", TRUE, "More than 2 hours")</f>
        <v>30 to 60 mins</v>
      </c>
      <c r="L660">
        <f>ROUND(Call_Centre[[#This Row],[Satisfaction Rating]],0)</f>
        <v>5</v>
      </c>
    </row>
    <row r="661" spans="2:12">
      <c r="B661" t="s">
        <v>683</v>
      </c>
      <c r="C661" t="s">
        <v>14</v>
      </c>
      <c r="D661">
        <v>132</v>
      </c>
      <c r="E661" s="17" t="s">
        <v>13</v>
      </c>
      <c r="F661" s="18">
        <v>45144</v>
      </c>
      <c r="G661">
        <v>195</v>
      </c>
      <c r="H661">
        <v>4.9000000000000004</v>
      </c>
      <c r="I661">
        <f>IF(MONTH(Call_Centre[[#This Row],[Date of Call]])&lt;=6, YEAR(Call_Centre[[#This Row],[Date of Call]]), YEAR(Call_Centre[[#This Row],[Date of Call]])+1)</f>
        <v>2024</v>
      </c>
      <c r="J661" t="str">
        <f>TEXT(Call_Centre[[#This Row],[Date of Call]],"DDDD")</f>
        <v>Sunday</v>
      </c>
      <c r="K661" t="str" cm="1">
        <f t="array" ref="K661">_xlfn.IFS(Call_Centre[[#This Row],[Duration]]&lt;=10,"Under 10 mins", Call_Centre[[#This Row],[Duration]]&lt;=30, "10 to 30 mins", Call_Centre[[#This Row],[Duration]]&lt;=60, "30 to 60 mins", Call_Centre[[#This Row],[Duration]]&lt;=120, "1 to 2 hours", TRUE, "More than 2 hours")</f>
        <v>More than 2 hours</v>
      </c>
      <c r="L661">
        <f>ROUND(Call_Centre[[#This Row],[Satisfaction Rating]],0)</f>
        <v>5</v>
      </c>
    </row>
    <row r="662" spans="2:12">
      <c r="B662" t="s">
        <v>684</v>
      </c>
      <c r="C662" t="s">
        <v>15</v>
      </c>
      <c r="D662">
        <v>72</v>
      </c>
      <c r="E662" s="17" t="s">
        <v>11</v>
      </c>
      <c r="F662" s="18">
        <v>45144</v>
      </c>
      <c r="G662">
        <v>70</v>
      </c>
      <c r="H662">
        <v>3.6</v>
      </c>
      <c r="I662">
        <f>IF(MONTH(Call_Centre[[#This Row],[Date of Call]])&lt;=6, YEAR(Call_Centre[[#This Row],[Date of Call]]), YEAR(Call_Centre[[#This Row],[Date of Call]])+1)</f>
        <v>2024</v>
      </c>
      <c r="J662" t="str">
        <f>TEXT(Call_Centre[[#This Row],[Date of Call]],"DDDD")</f>
        <v>Sunday</v>
      </c>
      <c r="K662" t="str" cm="1">
        <f t="array" ref="K662">_xlfn.IFS(Call_Centre[[#This Row],[Duration]]&lt;=10,"Under 10 mins", Call_Centre[[#This Row],[Duration]]&lt;=30, "10 to 30 mins", Call_Centre[[#This Row],[Duration]]&lt;=60, "30 to 60 mins", Call_Centre[[#This Row],[Duration]]&lt;=120, "1 to 2 hours", TRUE, "More than 2 hours")</f>
        <v>1 to 2 hours</v>
      </c>
      <c r="L662">
        <f>ROUND(Call_Centre[[#This Row],[Satisfaction Rating]],0)</f>
        <v>4</v>
      </c>
    </row>
    <row r="663" spans="2:12">
      <c r="B663" t="s">
        <v>685</v>
      </c>
      <c r="C663" t="s">
        <v>16</v>
      </c>
      <c r="D663">
        <v>18</v>
      </c>
      <c r="E663" s="17" t="s">
        <v>11</v>
      </c>
      <c r="F663" s="18">
        <v>45144</v>
      </c>
      <c r="G663">
        <v>22</v>
      </c>
      <c r="H663">
        <v>3.5</v>
      </c>
      <c r="I663">
        <f>IF(MONTH(Call_Centre[[#This Row],[Date of Call]])&lt;=6, YEAR(Call_Centre[[#This Row],[Date of Call]]), YEAR(Call_Centre[[#This Row],[Date of Call]])+1)</f>
        <v>2024</v>
      </c>
      <c r="J663" t="str">
        <f>TEXT(Call_Centre[[#This Row],[Date of Call]],"DDDD")</f>
        <v>Sunday</v>
      </c>
      <c r="K663" t="str" cm="1">
        <f t="array" ref="K663">_xlfn.IFS(Call_Centre[[#This Row],[Duration]]&lt;=10,"Under 10 mins", Call_Centre[[#This Row],[Duration]]&lt;=30, "10 to 30 mins", Call_Centre[[#This Row],[Duration]]&lt;=60, "30 to 60 mins", Call_Centre[[#This Row],[Duration]]&lt;=120, "1 to 2 hours", TRUE, "More than 2 hours")</f>
        <v>10 to 30 mins</v>
      </c>
      <c r="L663">
        <f>ROUND(Call_Centre[[#This Row],[Satisfaction Rating]],0)</f>
        <v>4</v>
      </c>
    </row>
    <row r="664" spans="2:12">
      <c r="B664" t="s">
        <v>686</v>
      </c>
      <c r="C664" t="s">
        <v>8</v>
      </c>
      <c r="D664">
        <v>115</v>
      </c>
      <c r="E664" s="17" t="s">
        <v>6</v>
      </c>
      <c r="F664" s="18">
        <v>45145</v>
      </c>
      <c r="G664">
        <v>40</v>
      </c>
      <c r="H664">
        <v>3.3</v>
      </c>
      <c r="I664">
        <f>IF(MONTH(Call_Centre[[#This Row],[Date of Call]])&lt;=6, YEAR(Call_Centre[[#This Row],[Date of Call]]), YEAR(Call_Centre[[#This Row],[Date of Call]])+1)</f>
        <v>2024</v>
      </c>
      <c r="J664" t="str">
        <f>TEXT(Call_Centre[[#This Row],[Date of Call]],"DDDD")</f>
        <v>Monday</v>
      </c>
      <c r="K664" t="str" cm="1">
        <f t="array" ref="K664">_xlfn.IFS(Call_Centre[[#This Row],[Duration]]&lt;=10,"Under 10 mins", Call_Centre[[#This Row],[Duration]]&lt;=30, "10 to 30 mins", Call_Centre[[#This Row],[Duration]]&lt;=60, "30 to 60 mins", Call_Centre[[#This Row],[Duration]]&lt;=120, "1 to 2 hours", TRUE, "More than 2 hours")</f>
        <v>1 to 2 hours</v>
      </c>
      <c r="L664">
        <f>ROUND(Call_Centre[[#This Row],[Satisfaction Rating]],0)</f>
        <v>3</v>
      </c>
    </row>
    <row r="665" spans="2:12">
      <c r="B665" t="s">
        <v>687</v>
      </c>
      <c r="C665" t="s">
        <v>8</v>
      </c>
      <c r="D665">
        <v>124</v>
      </c>
      <c r="E665" s="17" t="s">
        <v>9</v>
      </c>
      <c r="F665" s="18">
        <v>45146</v>
      </c>
      <c r="G665">
        <v>54</v>
      </c>
      <c r="H665">
        <v>3.8</v>
      </c>
      <c r="I665">
        <f>IF(MONTH(Call_Centre[[#This Row],[Date of Call]])&lt;=6, YEAR(Call_Centre[[#This Row],[Date of Call]]), YEAR(Call_Centre[[#This Row],[Date of Call]])+1)</f>
        <v>2024</v>
      </c>
      <c r="J665" t="str">
        <f>TEXT(Call_Centre[[#This Row],[Date of Call]],"DDDD")</f>
        <v>Tuesday</v>
      </c>
      <c r="K665" t="str" cm="1">
        <f t="array" ref="K665">_xlfn.IFS(Call_Centre[[#This Row],[Duration]]&lt;=10,"Under 10 mins", Call_Centre[[#This Row],[Duration]]&lt;=30, "10 to 30 mins", Call_Centre[[#This Row],[Duration]]&lt;=60, "30 to 60 mins", Call_Centre[[#This Row],[Duration]]&lt;=120, "1 to 2 hours", TRUE, "More than 2 hours")</f>
        <v>More than 2 hours</v>
      </c>
      <c r="L665">
        <f>ROUND(Call_Centre[[#This Row],[Satisfaction Rating]],0)</f>
        <v>4</v>
      </c>
    </row>
    <row r="666" spans="2:12">
      <c r="B666" t="s">
        <v>688</v>
      </c>
      <c r="C666" t="s">
        <v>12</v>
      </c>
      <c r="D666">
        <v>130</v>
      </c>
      <c r="E666" s="17" t="s">
        <v>9</v>
      </c>
      <c r="F666" s="18">
        <v>45146</v>
      </c>
      <c r="G666">
        <v>60</v>
      </c>
      <c r="H666">
        <v>2.5</v>
      </c>
      <c r="I666">
        <f>IF(MONTH(Call_Centre[[#This Row],[Date of Call]])&lt;=6, YEAR(Call_Centre[[#This Row],[Date of Call]]), YEAR(Call_Centre[[#This Row],[Date of Call]])+1)</f>
        <v>2024</v>
      </c>
      <c r="J666" t="str">
        <f>TEXT(Call_Centre[[#This Row],[Date of Call]],"DDDD")</f>
        <v>Tuesday</v>
      </c>
      <c r="K666" t="str" cm="1">
        <f t="array" ref="K666">_xlfn.IFS(Call_Centre[[#This Row],[Duration]]&lt;=10,"Under 10 mins", Call_Centre[[#This Row],[Duration]]&lt;=30, "10 to 30 mins", Call_Centre[[#This Row],[Duration]]&lt;=60, "30 to 60 mins", Call_Centre[[#This Row],[Duration]]&lt;=120, "1 to 2 hours", TRUE, "More than 2 hours")</f>
        <v>More than 2 hours</v>
      </c>
      <c r="L666">
        <f>ROUND(Call_Centre[[#This Row],[Satisfaction Rating]],0)</f>
        <v>3</v>
      </c>
    </row>
    <row r="667" spans="2:12">
      <c r="B667" t="s">
        <v>689</v>
      </c>
      <c r="C667" t="s">
        <v>19</v>
      </c>
      <c r="D667">
        <v>120</v>
      </c>
      <c r="E667" s="17" t="s">
        <v>10</v>
      </c>
      <c r="F667" s="18">
        <v>45148</v>
      </c>
      <c r="G667">
        <v>58</v>
      </c>
      <c r="H667">
        <v>4.5999999999999996</v>
      </c>
      <c r="I667">
        <f>IF(MONTH(Call_Centre[[#This Row],[Date of Call]])&lt;=6, YEAR(Call_Centre[[#This Row],[Date of Call]]), YEAR(Call_Centre[[#This Row],[Date of Call]])+1)</f>
        <v>2024</v>
      </c>
      <c r="J667" t="str">
        <f>TEXT(Call_Centre[[#This Row],[Date of Call]],"DDDD")</f>
        <v>Thursday</v>
      </c>
      <c r="K667" t="str" cm="1">
        <f t="array" ref="K667">_xlfn.IFS(Call_Centre[[#This Row],[Duration]]&lt;=10,"Under 10 mins", Call_Centre[[#This Row],[Duration]]&lt;=30, "10 to 30 mins", Call_Centre[[#This Row],[Duration]]&lt;=60, "30 to 60 mins", Call_Centre[[#This Row],[Duration]]&lt;=120, "1 to 2 hours", TRUE, "More than 2 hours")</f>
        <v>1 to 2 hours</v>
      </c>
      <c r="L667">
        <f>ROUND(Call_Centre[[#This Row],[Satisfaction Rating]],0)</f>
        <v>5</v>
      </c>
    </row>
    <row r="668" spans="2:12">
      <c r="B668" t="s">
        <v>690</v>
      </c>
      <c r="C668" t="s">
        <v>18</v>
      </c>
      <c r="D668">
        <v>75</v>
      </c>
      <c r="E668" s="17" t="s">
        <v>6</v>
      </c>
      <c r="F668" s="18">
        <v>45148</v>
      </c>
      <c r="G668">
        <v>220</v>
      </c>
      <c r="H668">
        <v>4.7</v>
      </c>
      <c r="I668">
        <f>IF(MONTH(Call_Centre[[#This Row],[Date of Call]])&lt;=6, YEAR(Call_Centre[[#This Row],[Date of Call]]), YEAR(Call_Centre[[#This Row],[Date of Call]])+1)</f>
        <v>2024</v>
      </c>
      <c r="J668" t="str">
        <f>TEXT(Call_Centre[[#This Row],[Date of Call]],"DDDD")</f>
        <v>Thursday</v>
      </c>
      <c r="K668" t="str" cm="1">
        <f t="array" ref="K668">_xlfn.IFS(Call_Centre[[#This Row],[Duration]]&lt;=10,"Under 10 mins", Call_Centre[[#This Row],[Duration]]&lt;=30, "10 to 30 mins", Call_Centre[[#This Row],[Duration]]&lt;=60, "30 to 60 mins", Call_Centre[[#This Row],[Duration]]&lt;=120, "1 to 2 hours", TRUE, "More than 2 hours")</f>
        <v>1 to 2 hours</v>
      </c>
      <c r="L668">
        <f>ROUND(Call_Centre[[#This Row],[Satisfaction Rating]],0)</f>
        <v>5</v>
      </c>
    </row>
    <row r="669" spans="2:12">
      <c r="B669" t="s">
        <v>691</v>
      </c>
      <c r="C669" t="s">
        <v>20</v>
      </c>
      <c r="D669">
        <v>63</v>
      </c>
      <c r="E669" s="17" t="s">
        <v>6</v>
      </c>
      <c r="F669" s="18">
        <v>45148</v>
      </c>
      <c r="G669">
        <v>27</v>
      </c>
      <c r="H669">
        <v>3.6</v>
      </c>
      <c r="I669">
        <f>IF(MONTH(Call_Centre[[#This Row],[Date of Call]])&lt;=6, YEAR(Call_Centre[[#This Row],[Date of Call]]), YEAR(Call_Centre[[#This Row],[Date of Call]])+1)</f>
        <v>2024</v>
      </c>
      <c r="J669" t="str">
        <f>TEXT(Call_Centre[[#This Row],[Date of Call]],"DDDD")</f>
        <v>Thursday</v>
      </c>
      <c r="K669" t="str" cm="1">
        <f t="array" ref="K669">_xlfn.IFS(Call_Centre[[#This Row],[Duration]]&lt;=10,"Under 10 mins", Call_Centre[[#This Row],[Duration]]&lt;=30, "10 to 30 mins", Call_Centre[[#This Row],[Duration]]&lt;=60, "30 to 60 mins", Call_Centre[[#This Row],[Duration]]&lt;=120, "1 to 2 hours", TRUE, "More than 2 hours")</f>
        <v>1 to 2 hours</v>
      </c>
      <c r="L669">
        <f>ROUND(Call_Centre[[#This Row],[Satisfaction Rating]],0)</f>
        <v>4</v>
      </c>
    </row>
    <row r="670" spans="2:12">
      <c r="B670" t="s">
        <v>692</v>
      </c>
      <c r="C670" t="s">
        <v>14</v>
      </c>
      <c r="D670">
        <v>74</v>
      </c>
      <c r="E670" s="17" t="s">
        <v>6</v>
      </c>
      <c r="F670" s="18">
        <v>45150</v>
      </c>
      <c r="G670">
        <v>26</v>
      </c>
      <c r="H670">
        <v>4.3</v>
      </c>
      <c r="I670">
        <f>IF(MONTH(Call_Centre[[#This Row],[Date of Call]])&lt;=6, YEAR(Call_Centre[[#This Row],[Date of Call]]), YEAR(Call_Centre[[#This Row],[Date of Call]])+1)</f>
        <v>2024</v>
      </c>
      <c r="J670" t="str">
        <f>TEXT(Call_Centre[[#This Row],[Date of Call]],"DDDD")</f>
        <v>Saturday</v>
      </c>
      <c r="K670" t="str" cm="1">
        <f t="array" ref="K670">_xlfn.IFS(Call_Centre[[#This Row],[Duration]]&lt;=10,"Under 10 mins", Call_Centre[[#This Row],[Duration]]&lt;=30, "10 to 30 mins", Call_Centre[[#This Row],[Duration]]&lt;=60, "30 to 60 mins", Call_Centre[[#This Row],[Duration]]&lt;=120, "1 to 2 hours", TRUE, "More than 2 hours")</f>
        <v>1 to 2 hours</v>
      </c>
      <c r="L670">
        <f>ROUND(Call_Centre[[#This Row],[Satisfaction Rating]],0)</f>
        <v>4</v>
      </c>
    </row>
    <row r="671" spans="2:12">
      <c r="B671" t="s">
        <v>693</v>
      </c>
      <c r="C671" t="s">
        <v>7</v>
      </c>
      <c r="D671">
        <v>134</v>
      </c>
      <c r="E671" s="17" t="s">
        <v>13</v>
      </c>
      <c r="F671" s="18">
        <v>45151</v>
      </c>
      <c r="G671">
        <v>160</v>
      </c>
      <c r="H671">
        <v>4.7</v>
      </c>
      <c r="I671">
        <f>IF(MONTH(Call_Centre[[#This Row],[Date of Call]])&lt;=6, YEAR(Call_Centre[[#This Row],[Date of Call]]), YEAR(Call_Centre[[#This Row],[Date of Call]])+1)</f>
        <v>2024</v>
      </c>
      <c r="J671" t="str">
        <f>TEXT(Call_Centre[[#This Row],[Date of Call]],"DDDD")</f>
        <v>Sunday</v>
      </c>
      <c r="K671" t="str" cm="1">
        <f t="array" ref="K671">_xlfn.IFS(Call_Centre[[#This Row],[Duration]]&lt;=10,"Under 10 mins", Call_Centre[[#This Row],[Duration]]&lt;=30, "10 to 30 mins", Call_Centre[[#This Row],[Duration]]&lt;=60, "30 to 60 mins", Call_Centre[[#This Row],[Duration]]&lt;=120, "1 to 2 hours", TRUE, "More than 2 hours")</f>
        <v>More than 2 hours</v>
      </c>
      <c r="L671">
        <f>ROUND(Call_Centre[[#This Row],[Satisfaction Rating]],0)</f>
        <v>5</v>
      </c>
    </row>
    <row r="672" spans="2:12">
      <c r="B672" t="s">
        <v>694</v>
      </c>
      <c r="C672" t="s">
        <v>16</v>
      </c>
      <c r="D672">
        <v>103</v>
      </c>
      <c r="E672" s="17" t="s">
        <v>9</v>
      </c>
      <c r="F672" s="18">
        <v>45151</v>
      </c>
      <c r="G672">
        <v>200</v>
      </c>
      <c r="H672">
        <v>4.9000000000000004</v>
      </c>
      <c r="I672">
        <f>IF(MONTH(Call_Centre[[#This Row],[Date of Call]])&lt;=6, YEAR(Call_Centre[[#This Row],[Date of Call]]), YEAR(Call_Centre[[#This Row],[Date of Call]])+1)</f>
        <v>2024</v>
      </c>
      <c r="J672" t="str">
        <f>TEXT(Call_Centre[[#This Row],[Date of Call]],"DDDD")</f>
        <v>Sunday</v>
      </c>
      <c r="K672" t="str" cm="1">
        <f t="array" ref="K672">_xlfn.IFS(Call_Centre[[#This Row],[Duration]]&lt;=10,"Under 10 mins", Call_Centre[[#This Row],[Duration]]&lt;=30, "10 to 30 mins", Call_Centre[[#This Row],[Duration]]&lt;=60, "30 to 60 mins", Call_Centre[[#This Row],[Duration]]&lt;=120, "1 to 2 hours", TRUE, "More than 2 hours")</f>
        <v>1 to 2 hours</v>
      </c>
      <c r="L672">
        <f>ROUND(Call_Centre[[#This Row],[Satisfaction Rating]],0)</f>
        <v>5</v>
      </c>
    </row>
    <row r="673" spans="2:12">
      <c r="B673" t="s">
        <v>695</v>
      </c>
      <c r="C673" t="s">
        <v>16</v>
      </c>
      <c r="D673">
        <v>155</v>
      </c>
      <c r="E673" s="17" t="s">
        <v>10</v>
      </c>
      <c r="F673" s="18">
        <v>45154</v>
      </c>
      <c r="G673">
        <v>135</v>
      </c>
      <c r="H673">
        <v>4.9000000000000004</v>
      </c>
      <c r="I673">
        <f>IF(MONTH(Call_Centre[[#This Row],[Date of Call]])&lt;=6, YEAR(Call_Centre[[#This Row],[Date of Call]]), YEAR(Call_Centre[[#This Row],[Date of Call]])+1)</f>
        <v>2024</v>
      </c>
      <c r="J673" t="str">
        <f>TEXT(Call_Centre[[#This Row],[Date of Call]],"DDDD")</f>
        <v>Wednesday</v>
      </c>
      <c r="K673" t="str" cm="1">
        <f t="array" ref="K673">_xlfn.IFS(Call_Centre[[#This Row],[Duration]]&lt;=10,"Under 10 mins", Call_Centre[[#This Row],[Duration]]&lt;=30, "10 to 30 mins", Call_Centre[[#This Row],[Duration]]&lt;=60, "30 to 60 mins", Call_Centre[[#This Row],[Duration]]&lt;=120, "1 to 2 hours", TRUE, "More than 2 hours")</f>
        <v>More than 2 hours</v>
      </c>
      <c r="L673">
        <f>ROUND(Call_Centre[[#This Row],[Satisfaction Rating]],0)</f>
        <v>5</v>
      </c>
    </row>
    <row r="674" spans="2:12">
      <c r="B674" t="s">
        <v>696</v>
      </c>
      <c r="C674" t="s">
        <v>20</v>
      </c>
      <c r="D674">
        <v>128</v>
      </c>
      <c r="E674" s="17" t="s">
        <v>9</v>
      </c>
      <c r="F674" s="18">
        <v>45155</v>
      </c>
      <c r="G674">
        <v>22</v>
      </c>
      <c r="H674">
        <v>1.9</v>
      </c>
      <c r="I674">
        <f>IF(MONTH(Call_Centre[[#This Row],[Date of Call]])&lt;=6, YEAR(Call_Centre[[#This Row],[Date of Call]]), YEAR(Call_Centre[[#This Row],[Date of Call]])+1)</f>
        <v>2024</v>
      </c>
      <c r="J674" t="str">
        <f>TEXT(Call_Centre[[#This Row],[Date of Call]],"DDDD")</f>
        <v>Thursday</v>
      </c>
      <c r="K674" t="str" cm="1">
        <f t="array" ref="K674">_xlfn.IFS(Call_Centre[[#This Row],[Duration]]&lt;=10,"Under 10 mins", Call_Centre[[#This Row],[Duration]]&lt;=30, "10 to 30 mins", Call_Centre[[#This Row],[Duration]]&lt;=60, "30 to 60 mins", Call_Centre[[#This Row],[Duration]]&lt;=120, "1 to 2 hours", TRUE, "More than 2 hours")</f>
        <v>More than 2 hours</v>
      </c>
      <c r="L674">
        <f>ROUND(Call_Centre[[#This Row],[Satisfaction Rating]],0)</f>
        <v>2</v>
      </c>
    </row>
    <row r="675" spans="2:12">
      <c r="B675" t="s">
        <v>697</v>
      </c>
      <c r="C675" t="s">
        <v>18</v>
      </c>
      <c r="D675">
        <v>89</v>
      </c>
      <c r="E675" s="17" t="s">
        <v>13</v>
      </c>
      <c r="F675" s="18">
        <v>45156</v>
      </c>
      <c r="G675">
        <v>164</v>
      </c>
      <c r="H675">
        <v>4.5</v>
      </c>
      <c r="I675">
        <f>IF(MONTH(Call_Centre[[#This Row],[Date of Call]])&lt;=6, YEAR(Call_Centre[[#This Row],[Date of Call]]), YEAR(Call_Centre[[#This Row],[Date of Call]])+1)</f>
        <v>2024</v>
      </c>
      <c r="J675" t="str">
        <f>TEXT(Call_Centre[[#This Row],[Date of Call]],"DDDD")</f>
        <v>Friday</v>
      </c>
      <c r="K675" t="str" cm="1">
        <f t="array" ref="K675">_xlfn.IFS(Call_Centre[[#This Row],[Duration]]&lt;=10,"Under 10 mins", Call_Centre[[#This Row],[Duration]]&lt;=30, "10 to 30 mins", Call_Centre[[#This Row],[Duration]]&lt;=60, "30 to 60 mins", Call_Centre[[#This Row],[Duration]]&lt;=120, "1 to 2 hours", TRUE, "More than 2 hours")</f>
        <v>1 to 2 hours</v>
      </c>
      <c r="L675">
        <f>ROUND(Call_Centre[[#This Row],[Satisfaction Rating]],0)</f>
        <v>5</v>
      </c>
    </row>
    <row r="676" spans="2:12">
      <c r="B676" t="s">
        <v>698</v>
      </c>
      <c r="C676" t="s">
        <v>8</v>
      </c>
      <c r="D676">
        <v>81</v>
      </c>
      <c r="E676" s="17" t="s">
        <v>10</v>
      </c>
      <c r="F676" s="18">
        <v>45156</v>
      </c>
      <c r="G676">
        <v>21</v>
      </c>
      <c r="H676">
        <v>4.9000000000000004</v>
      </c>
      <c r="I676">
        <f>IF(MONTH(Call_Centre[[#This Row],[Date of Call]])&lt;=6, YEAR(Call_Centre[[#This Row],[Date of Call]]), YEAR(Call_Centre[[#This Row],[Date of Call]])+1)</f>
        <v>2024</v>
      </c>
      <c r="J676" t="str">
        <f>TEXT(Call_Centre[[#This Row],[Date of Call]],"DDDD")</f>
        <v>Friday</v>
      </c>
      <c r="K676" t="str" cm="1">
        <f t="array" ref="K676">_xlfn.IFS(Call_Centre[[#This Row],[Duration]]&lt;=10,"Under 10 mins", Call_Centre[[#This Row],[Duration]]&lt;=30, "10 to 30 mins", Call_Centre[[#This Row],[Duration]]&lt;=60, "30 to 60 mins", Call_Centre[[#This Row],[Duration]]&lt;=120, "1 to 2 hours", TRUE, "More than 2 hours")</f>
        <v>1 to 2 hours</v>
      </c>
      <c r="L676">
        <f>ROUND(Call_Centre[[#This Row],[Satisfaction Rating]],0)</f>
        <v>5</v>
      </c>
    </row>
    <row r="677" spans="2:12">
      <c r="B677" t="s">
        <v>699</v>
      </c>
      <c r="C677" t="s">
        <v>18</v>
      </c>
      <c r="D677">
        <v>66</v>
      </c>
      <c r="E677" s="17" t="s">
        <v>13</v>
      </c>
      <c r="F677" s="18">
        <v>45157</v>
      </c>
      <c r="G677">
        <v>120</v>
      </c>
      <c r="H677">
        <v>4.5</v>
      </c>
      <c r="I677">
        <f>IF(MONTH(Call_Centre[[#This Row],[Date of Call]])&lt;=6, YEAR(Call_Centre[[#This Row],[Date of Call]]), YEAR(Call_Centre[[#This Row],[Date of Call]])+1)</f>
        <v>2024</v>
      </c>
      <c r="J677" t="str">
        <f>TEXT(Call_Centre[[#This Row],[Date of Call]],"DDDD")</f>
        <v>Saturday</v>
      </c>
      <c r="K677" t="str" cm="1">
        <f t="array" ref="K677">_xlfn.IFS(Call_Centre[[#This Row],[Duration]]&lt;=10,"Under 10 mins", Call_Centre[[#This Row],[Duration]]&lt;=30, "10 to 30 mins", Call_Centre[[#This Row],[Duration]]&lt;=60, "30 to 60 mins", Call_Centre[[#This Row],[Duration]]&lt;=120, "1 to 2 hours", TRUE, "More than 2 hours")</f>
        <v>1 to 2 hours</v>
      </c>
      <c r="L677">
        <f>ROUND(Call_Centre[[#This Row],[Satisfaction Rating]],0)</f>
        <v>5</v>
      </c>
    </row>
    <row r="678" spans="2:12">
      <c r="B678" t="s">
        <v>700</v>
      </c>
      <c r="C678" t="s">
        <v>15</v>
      </c>
      <c r="D678">
        <v>61</v>
      </c>
      <c r="E678" s="17" t="s">
        <v>11</v>
      </c>
      <c r="F678" s="18">
        <v>45157</v>
      </c>
      <c r="G678">
        <v>93</v>
      </c>
      <c r="H678">
        <v>2.7</v>
      </c>
      <c r="I678">
        <f>IF(MONTH(Call_Centre[[#This Row],[Date of Call]])&lt;=6, YEAR(Call_Centre[[#This Row],[Date of Call]]), YEAR(Call_Centre[[#This Row],[Date of Call]])+1)</f>
        <v>2024</v>
      </c>
      <c r="J678" t="str">
        <f>TEXT(Call_Centre[[#This Row],[Date of Call]],"DDDD")</f>
        <v>Saturday</v>
      </c>
      <c r="K678" t="str" cm="1">
        <f t="array" ref="K678">_xlfn.IFS(Call_Centre[[#This Row],[Duration]]&lt;=10,"Under 10 mins", Call_Centre[[#This Row],[Duration]]&lt;=30, "10 to 30 mins", Call_Centre[[#This Row],[Duration]]&lt;=60, "30 to 60 mins", Call_Centre[[#This Row],[Duration]]&lt;=120, "1 to 2 hours", TRUE, "More than 2 hours")</f>
        <v>1 to 2 hours</v>
      </c>
      <c r="L678">
        <f>ROUND(Call_Centre[[#This Row],[Satisfaction Rating]],0)</f>
        <v>3</v>
      </c>
    </row>
    <row r="679" spans="2:12">
      <c r="B679" t="s">
        <v>701</v>
      </c>
      <c r="C679" t="s">
        <v>8</v>
      </c>
      <c r="D679">
        <v>128</v>
      </c>
      <c r="E679" s="17" t="s">
        <v>11</v>
      </c>
      <c r="F679" s="18">
        <v>45157</v>
      </c>
      <c r="G679">
        <v>135</v>
      </c>
      <c r="H679">
        <v>2.1</v>
      </c>
      <c r="I679">
        <f>IF(MONTH(Call_Centre[[#This Row],[Date of Call]])&lt;=6, YEAR(Call_Centre[[#This Row],[Date of Call]]), YEAR(Call_Centre[[#This Row],[Date of Call]])+1)</f>
        <v>2024</v>
      </c>
      <c r="J679" t="str">
        <f>TEXT(Call_Centre[[#This Row],[Date of Call]],"DDDD")</f>
        <v>Saturday</v>
      </c>
      <c r="K679" t="str" cm="1">
        <f t="array" ref="K679">_xlfn.IFS(Call_Centre[[#This Row],[Duration]]&lt;=10,"Under 10 mins", Call_Centre[[#This Row],[Duration]]&lt;=30, "10 to 30 mins", Call_Centre[[#This Row],[Duration]]&lt;=60, "30 to 60 mins", Call_Centre[[#This Row],[Duration]]&lt;=120, "1 to 2 hours", TRUE, "More than 2 hours")</f>
        <v>More than 2 hours</v>
      </c>
      <c r="L679">
        <f>ROUND(Call_Centre[[#This Row],[Satisfaction Rating]],0)</f>
        <v>2</v>
      </c>
    </row>
    <row r="680" spans="2:12">
      <c r="B680" t="s">
        <v>702</v>
      </c>
      <c r="C680" t="s">
        <v>16</v>
      </c>
      <c r="D680">
        <v>30</v>
      </c>
      <c r="E680" s="17" t="s">
        <v>10</v>
      </c>
      <c r="F680" s="18">
        <v>45157</v>
      </c>
      <c r="G680">
        <v>210</v>
      </c>
      <c r="H680">
        <v>4.2</v>
      </c>
      <c r="I680">
        <f>IF(MONTH(Call_Centre[[#This Row],[Date of Call]])&lt;=6, YEAR(Call_Centre[[#This Row],[Date of Call]]), YEAR(Call_Centre[[#This Row],[Date of Call]])+1)</f>
        <v>2024</v>
      </c>
      <c r="J680" t="str">
        <f>TEXT(Call_Centre[[#This Row],[Date of Call]],"DDDD")</f>
        <v>Saturday</v>
      </c>
      <c r="K680" t="str" cm="1">
        <f t="array" ref="K680">_xlfn.IFS(Call_Centre[[#This Row],[Duration]]&lt;=10,"Under 10 mins", Call_Centre[[#This Row],[Duration]]&lt;=30, "10 to 30 mins", Call_Centre[[#This Row],[Duration]]&lt;=60, "30 to 60 mins", Call_Centre[[#This Row],[Duration]]&lt;=120, "1 to 2 hours", TRUE, "More than 2 hours")</f>
        <v>10 to 30 mins</v>
      </c>
      <c r="L680">
        <f>ROUND(Call_Centre[[#This Row],[Satisfaction Rating]],0)</f>
        <v>4</v>
      </c>
    </row>
    <row r="681" spans="2:12">
      <c r="B681" t="s">
        <v>703</v>
      </c>
      <c r="C681" t="s">
        <v>5</v>
      </c>
      <c r="D681">
        <v>63</v>
      </c>
      <c r="E681" s="17" t="s">
        <v>11</v>
      </c>
      <c r="F681" s="18">
        <v>45158</v>
      </c>
      <c r="G681">
        <v>29</v>
      </c>
      <c r="H681">
        <v>4.7</v>
      </c>
      <c r="I681">
        <f>IF(MONTH(Call_Centre[[#This Row],[Date of Call]])&lt;=6, YEAR(Call_Centre[[#This Row],[Date of Call]]), YEAR(Call_Centre[[#This Row],[Date of Call]])+1)</f>
        <v>2024</v>
      </c>
      <c r="J681" t="str">
        <f>TEXT(Call_Centre[[#This Row],[Date of Call]],"DDDD")</f>
        <v>Sunday</v>
      </c>
      <c r="K681" t="str" cm="1">
        <f t="array" ref="K681">_xlfn.IFS(Call_Centre[[#This Row],[Duration]]&lt;=10,"Under 10 mins", Call_Centre[[#This Row],[Duration]]&lt;=30, "10 to 30 mins", Call_Centre[[#This Row],[Duration]]&lt;=60, "30 to 60 mins", Call_Centre[[#This Row],[Duration]]&lt;=120, "1 to 2 hours", TRUE, "More than 2 hours")</f>
        <v>1 to 2 hours</v>
      </c>
      <c r="L681">
        <f>ROUND(Call_Centre[[#This Row],[Satisfaction Rating]],0)</f>
        <v>5</v>
      </c>
    </row>
    <row r="682" spans="2:12">
      <c r="B682" t="s">
        <v>704</v>
      </c>
      <c r="C682" t="s">
        <v>24</v>
      </c>
      <c r="D682">
        <v>64</v>
      </c>
      <c r="E682" s="17" t="s">
        <v>6</v>
      </c>
      <c r="F682" s="18">
        <v>45158</v>
      </c>
      <c r="G682">
        <v>111</v>
      </c>
      <c r="H682">
        <v>3.9</v>
      </c>
      <c r="I682">
        <f>IF(MONTH(Call_Centre[[#This Row],[Date of Call]])&lt;=6, YEAR(Call_Centre[[#This Row],[Date of Call]]), YEAR(Call_Centre[[#This Row],[Date of Call]])+1)</f>
        <v>2024</v>
      </c>
      <c r="J682" t="str">
        <f>TEXT(Call_Centre[[#This Row],[Date of Call]],"DDDD")</f>
        <v>Sunday</v>
      </c>
      <c r="K682" t="str" cm="1">
        <f t="array" ref="K682">_xlfn.IFS(Call_Centre[[#This Row],[Duration]]&lt;=10,"Under 10 mins", Call_Centre[[#This Row],[Duration]]&lt;=30, "10 to 30 mins", Call_Centre[[#This Row],[Duration]]&lt;=60, "30 to 60 mins", Call_Centre[[#This Row],[Duration]]&lt;=120, "1 to 2 hours", TRUE, "More than 2 hours")</f>
        <v>1 to 2 hours</v>
      </c>
      <c r="L682">
        <f>ROUND(Call_Centre[[#This Row],[Satisfaction Rating]],0)</f>
        <v>4</v>
      </c>
    </row>
    <row r="683" spans="2:12">
      <c r="B683" t="s">
        <v>705</v>
      </c>
      <c r="C683" t="s">
        <v>21</v>
      </c>
      <c r="D683">
        <v>151</v>
      </c>
      <c r="E683" s="17" t="s">
        <v>9</v>
      </c>
      <c r="F683" s="18">
        <v>45159</v>
      </c>
      <c r="G683">
        <v>63</v>
      </c>
      <c r="H683">
        <v>4.0999999999999996</v>
      </c>
      <c r="I683">
        <f>IF(MONTH(Call_Centre[[#This Row],[Date of Call]])&lt;=6, YEAR(Call_Centre[[#This Row],[Date of Call]]), YEAR(Call_Centre[[#This Row],[Date of Call]])+1)</f>
        <v>2024</v>
      </c>
      <c r="J683" t="str">
        <f>TEXT(Call_Centre[[#This Row],[Date of Call]],"DDDD")</f>
        <v>Monday</v>
      </c>
      <c r="K683" t="str" cm="1">
        <f t="array" ref="K683">_xlfn.IFS(Call_Centre[[#This Row],[Duration]]&lt;=10,"Under 10 mins", Call_Centre[[#This Row],[Duration]]&lt;=30, "10 to 30 mins", Call_Centre[[#This Row],[Duration]]&lt;=60, "30 to 60 mins", Call_Centre[[#This Row],[Duration]]&lt;=120, "1 to 2 hours", TRUE, "More than 2 hours")</f>
        <v>More than 2 hours</v>
      </c>
      <c r="L683">
        <f>ROUND(Call_Centre[[#This Row],[Satisfaction Rating]],0)</f>
        <v>4</v>
      </c>
    </row>
    <row r="684" spans="2:12">
      <c r="B684" t="s">
        <v>706</v>
      </c>
      <c r="C684" t="s">
        <v>17</v>
      </c>
      <c r="D684">
        <v>116</v>
      </c>
      <c r="E684" s="17" t="s">
        <v>13</v>
      </c>
      <c r="F684" s="18">
        <v>45159</v>
      </c>
      <c r="G684">
        <v>44</v>
      </c>
      <c r="H684">
        <v>3.8</v>
      </c>
      <c r="I684">
        <f>IF(MONTH(Call_Centre[[#This Row],[Date of Call]])&lt;=6, YEAR(Call_Centre[[#This Row],[Date of Call]]), YEAR(Call_Centre[[#This Row],[Date of Call]])+1)</f>
        <v>2024</v>
      </c>
      <c r="J684" t="str">
        <f>TEXT(Call_Centre[[#This Row],[Date of Call]],"DDDD")</f>
        <v>Monday</v>
      </c>
      <c r="K684" t="str" cm="1">
        <f t="array" ref="K684">_xlfn.IFS(Call_Centre[[#This Row],[Duration]]&lt;=10,"Under 10 mins", Call_Centre[[#This Row],[Duration]]&lt;=30, "10 to 30 mins", Call_Centre[[#This Row],[Duration]]&lt;=60, "30 to 60 mins", Call_Centre[[#This Row],[Duration]]&lt;=120, "1 to 2 hours", TRUE, "More than 2 hours")</f>
        <v>1 to 2 hours</v>
      </c>
      <c r="L684">
        <f>ROUND(Call_Centre[[#This Row],[Satisfaction Rating]],0)</f>
        <v>4</v>
      </c>
    </row>
    <row r="685" spans="2:12">
      <c r="B685" t="s">
        <v>707</v>
      </c>
      <c r="C685" t="s">
        <v>21</v>
      </c>
      <c r="D685">
        <v>111</v>
      </c>
      <c r="E685" s="17" t="s">
        <v>13</v>
      </c>
      <c r="F685" s="18">
        <v>45161</v>
      </c>
      <c r="G685">
        <v>120</v>
      </c>
      <c r="H685">
        <v>1.8</v>
      </c>
      <c r="I685">
        <f>IF(MONTH(Call_Centre[[#This Row],[Date of Call]])&lt;=6, YEAR(Call_Centre[[#This Row],[Date of Call]]), YEAR(Call_Centre[[#This Row],[Date of Call]])+1)</f>
        <v>2024</v>
      </c>
      <c r="J685" t="str">
        <f>TEXT(Call_Centre[[#This Row],[Date of Call]],"DDDD")</f>
        <v>Wednesday</v>
      </c>
      <c r="K685" t="str" cm="1">
        <f t="array" ref="K685">_xlfn.IFS(Call_Centre[[#This Row],[Duration]]&lt;=10,"Under 10 mins", Call_Centre[[#This Row],[Duration]]&lt;=30, "10 to 30 mins", Call_Centre[[#This Row],[Duration]]&lt;=60, "30 to 60 mins", Call_Centre[[#This Row],[Duration]]&lt;=120, "1 to 2 hours", TRUE, "More than 2 hours")</f>
        <v>1 to 2 hours</v>
      </c>
      <c r="L685">
        <f>ROUND(Call_Centre[[#This Row],[Satisfaction Rating]],0)</f>
        <v>2</v>
      </c>
    </row>
    <row r="686" spans="2:12">
      <c r="B686" t="s">
        <v>708</v>
      </c>
      <c r="C686" t="s">
        <v>8</v>
      </c>
      <c r="D686">
        <v>15</v>
      </c>
      <c r="E686" s="17" t="s">
        <v>13</v>
      </c>
      <c r="F686" s="18">
        <v>45161</v>
      </c>
      <c r="G686">
        <v>120</v>
      </c>
      <c r="H686">
        <v>4.0999999999999996</v>
      </c>
      <c r="I686">
        <f>IF(MONTH(Call_Centre[[#This Row],[Date of Call]])&lt;=6, YEAR(Call_Centre[[#This Row],[Date of Call]]), YEAR(Call_Centre[[#This Row],[Date of Call]])+1)</f>
        <v>2024</v>
      </c>
      <c r="J686" t="str">
        <f>TEXT(Call_Centre[[#This Row],[Date of Call]],"DDDD")</f>
        <v>Wednesday</v>
      </c>
      <c r="K686" t="str" cm="1">
        <f t="array" ref="K686">_xlfn.IFS(Call_Centre[[#This Row],[Duration]]&lt;=10,"Under 10 mins", Call_Centre[[#This Row],[Duration]]&lt;=30, "10 to 30 mins", Call_Centre[[#This Row],[Duration]]&lt;=60, "30 to 60 mins", Call_Centre[[#This Row],[Duration]]&lt;=120, "1 to 2 hours", TRUE, "More than 2 hours")</f>
        <v>10 to 30 mins</v>
      </c>
      <c r="L686">
        <f>ROUND(Call_Centre[[#This Row],[Satisfaction Rating]],0)</f>
        <v>4</v>
      </c>
    </row>
    <row r="687" spans="2:12">
      <c r="B687" t="s">
        <v>709</v>
      </c>
      <c r="C687" t="s">
        <v>24</v>
      </c>
      <c r="D687">
        <v>18</v>
      </c>
      <c r="E687" s="17" t="s">
        <v>9</v>
      </c>
      <c r="F687" s="18">
        <v>45162</v>
      </c>
      <c r="G687">
        <v>40</v>
      </c>
      <c r="H687">
        <v>4.4000000000000004</v>
      </c>
      <c r="I687">
        <f>IF(MONTH(Call_Centre[[#This Row],[Date of Call]])&lt;=6, YEAR(Call_Centre[[#This Row],[Date of Call]]), YEAR(Call_Centre[[#This Row],[Date of Call]])+1)</f>
        <v>2024</v>
      </c>
      <c r="J687" t="str">
        <f>TEXT(Call_Centre[[#This Row],[Date of Call]],"DDDD")</f>
        <v>Thursday</v>
      </c>
      <c r="K687" t="str" cm="1">
        <f t="array" ref="K687">_xlfn.IFS(Call_Centre[[#This Row],[Duration]]&lt;=10,"Under 10 mins", Call_Centre[[#This Row],[Duration]]&lt;=30, "10 to 30 mins", Call_Centre[[#This Row],[Duration]]&lt;=60, "30 to 60 mins", Call_Centre[[#This Row],[Duration]]&lt;=120, "1 to 2 hours", TRUE, "More than 2 hours")</f>
        <v>10 to 30 mins</v>
      </c>
      <c r="L687">
        <f>ROUND(Call_Centre[[#This Row],[Satisfaction Rating]],0)</f>
        <v>4</v>
      </c>
    </row>
    <row r="688" spans="2:12">
      <c r="B688" t="s">
        <v>710</v>
      </c>
      <c r="C688" t="s">
        <v>15</v>
      </c>
      <c r="D688">
        <v>146</v>
      </c>
      <c r="E688" s="17" t="s">
        <v>11</v>
      </c>
      <c r="F688" s="18">
        <v>45162</v>
      </c>
      <c r="G688">
        <v>160</v>
      </c>
      <c r="H688">
        <v>4.0999999999999996</v>
      </c>
      <c r="I688">
        <f>IF(MONTH(Call_Centre[[#This Row],[Date of Call]])&lt;=6, YEAR(Call_Centre[[#This Row],[Date of Call]]), YEAR(Call_Centre[[#This Row],[Date of Call]])+1)</f>
        <v>2024</v>
      </c>
      <c r="J688" t="str">
        <f>TEXT(Call_Centre[[#This Row],[Date of Call]],"DDDD")</f>
        <v>Thursday</v>
      </c>
      <c r="K688" t="str" cm="1">
        <f t="array" ref="K688">_xlfn.IFS(Call_Centre[[#This Row],[Duration]]&lt;=10,"Under 10 mins", Call_Centre[[#This Row],[Duration]]&lt;=30, "10 to 30 mins", Call_Centre[[#This Row],[Duration]]&lt;=60, "30 to 60 mins", Call_Centre[[#This Row],[Duration]]&lt;=120, "1 to 2 hours", TRUE, "More than 2 hours")</f>
        <v>More than 2 hours</v>
      </c>
      <c r="L688">
        <f>ROUND(Call_Centre[[#This Row],[Satisfaction Rating]],0)</f>
        <v>4</v>
      </c>
    </row>
    <row r="689" spans="2:12">
      <c r="B689" t="s">
        <v>711</v>
      </c>
      <c r="C689" t="s">
        <v>16</v>
      </c>
      <c r="D689">
        <v>73</v>
      </c>
      <c r="E689" s="17" t="s">
        <v>13</v>
      </c>
      <c r="F689" s="18">
        <v>45163</v>
      </c>
      <c r="G689">
        <v>44</v>
      </c>
      <c r="H689">
        <v>3.8</v>
      </c>
      <c r="I689">
        <f>IF(MONTH(Call_Centre[[#This Row],[Date of Call]])&lt;=6, YEAR(Call_Centre[[#This Row],[Date of Call]]), YEAR(Call_Centre[[#This Row],[Date of Call]])+1)</f>
        <v>2024</v>
      </c>
      <c r="J689" t="str">
        <f>TEXT(Call_Centre[[#This Row],[Date of Call]],"DDDD")</f>
        <v>Friday</v>
      </c>
      <c r="K689" t="str" cm="1">
        <f t="array" ref="K689">_xlfn.IFS(Call_Centre[[#This Row],[Duration]]&lt;=10,"Under 10 mins", Call_Centre[[#This Row],[Duration]]&lt;=30, "10 to 30 mins", Call_Centre[[#This Row],[Duration]]&lt;=60, "30 to 60 mins", Call_Centre[[#This Row],[Duration]]&lt;=120, "1 to 2 hours", TRUE, "More than 2 hours")</f>
        <v>1 to 2 hours</v>
      </c>
      <c r="L689">
        <f>ROUND(Call_Centre[[#This Row],[Satisfaction Rating]],0)</f>
        <v>4</v>
      </c>
    </row>
    <row r="690" spans="2:12">
      <c r="B690" t="s">
        <v>712</v>
      </c>
      <c r="C690" t="s">
        <v>21</v>
      </c>
      <c r="D690">
        <v>108</v>
      </c>
      <c r="E690" s="17" t="s">
        <v>9</v>
      </c>
      <c r="F690" s="18">
        <v>45163</v>
      </c>
      <c r="G690">
        <v>80</v>
      </c>
      <c r="H690">
        <v>4.3</v>
      </c>
      <c r="I690">
        <f>IF(MONTH(Call_Centre[[#This Row],[Date of Call]])&lt;=6, YEAR(Call_Centre[[#This Row],[Date of Call]]), YEAR(Call_Centre[[#This Row],[Date of Call]])+1)</f>
        <v>2024</v>
      </c>
      <c r="J690" t="str">
        <f>TEXT(Call_Centre[[#This Row],[Date of Call]],"DDDD")</f>
        <v>Friday</v>
      </c>
      <c r="K690" t="str" cm="1">
        <f t="array" ref="K690">_xlfn.IFS(Call_Centre[[#This Row],[Duration]]&lt;=10,"Under 10 mins", Call_Centre[[#This Row],[Duration]]&lt;=30, "10 to 30 mins", Call_Centre[[#This Row],[Duration]]&lt;=60, "30 to 60 mins", Call_Centre[[#This Row],[Duration]]&lt;=120, "1 to 2 hours", TRUE, "More than 2 hours")</f>
        <v>1 to 2 hours</v>
      </c>
      <c r="L690">
        <f>ROUND(Call_Centre[[#This Row],[Satisfaction Rating]],0)</f>
        <v>4</v>
      </c>
    </row>
    <row r="691" spans="2:12">
      <c r="B691" t="s">
        <v>713</v>
      </c>
      <c r="C691" t="s">
        <v>7</v>
      </c>
      <c r="D691">
        <v>52</v>
      </c>
      <c r="E691" s="17" t="s">
        <v>9</v>
      </c>
      <c r="F691" s="18">
        <v>45164</v>
      </c>
      <c r="G691">
        <v>66</v>
      </c>
      <c r="H691">
        <v>4.5</v>
      </c>
      <c r="I691">
        <f>IF(MONTH(Call_Centre[[#This Row],[Date of Call]])&lt;=6, YEAR(Call_Centre[[#This Row],[Date of Call]]), YEAR(Call_Centre[[#This Row],[Date of Call]])+1)</f>
        <v>2024</v>
      </c>
      <c r="J691" t="str">
        <f>TEXT(Call_Centre[[#This Row],[Date of Call]],"DDDD")</f>
        <v>Saturday</v>
      </c>
      <c r="K691" t="str" cm="1">
        <f t="array" ref="K691">_xlfn.IFS(Call_Centre[[#This Row],[Duration]]&lt;=10,"Under 10 mins", Call_Centre[[#This Row],[Duration]]&lt;=30, "10 to 30 mins", Call_Centre[[#This Row],[Duration]]&lt;=60, "30 to 60 mins", Call_Centre[[#This Row],[Duration]]&lt;=120, "1 to 2 hours", TRUE, "More than 2 hours")</f>
        <v>30 to 60 mins</v>
      </c>
      <c r="L691">
        <f>ROUND(Call_Centre[[#This Row],[Satisfaction Rating]],0)</f>
        <v>5</v>
      </c>
    </row>
    <row r="692" spans="2:12">
      <c r="B692" t="s">
        <v>714</v>
      </c>
      <c r="C692" t="s">
        <v>17</v>
      </c>
      <c r="D692">
        <v>165</v>
      </c>
      <c r="E692" s="17" t="s">
        <v>6</v>
      </c>
      <c r="F692" s="18">
        <v>45164</v>
      </c>
      <c r="G692">
        <v>82</v>
      </c>
      <c r="H692">
        <v>3.4</v>
      </c>
      <c r="I692">
        <f>IF(MONTH(Call_Centre[[#This Row],[Date of Call]])&lt;=6, YEAR(Call_Centre[[#This Row],[Date of Call]]), YEAR(Call_Centre[[#This Row],[Date of Call]])+1)</f>
        <v>2024</v>
      </c>
      <c r="J692" t="str">
        <f>TEXT(Call_Centre[[#This Row],[Date of Call]],"DDDD")</f>
        <v>Saturday</v>
      </c>
      <c r="K692" t="str" cm="1">
        <f t="array" ref="K692">_xlfn.IFS(Call_Centre[[#This Row],[Duration]]&lt;=10,"Under 10 mins", Call_Centre[[#This Row],[Duration]]&lt;=30, "10 to 30 mins", Call_Centre[[#This Row],[Duration]]&lt;=60, "30 to 60 mins", Call_Centre[[#This Row],[Duration]]&lt;=120, "1 to 2 hours", TRUE, "More than 2 hours")</f>
        <v>More than 2 hours</v>
      </c>
      <c r="L692">
        <f>ROUND(Call_Centre[[#This Row],[Satisfaction Rating]],0)</f>
        <v>3</v>
      </c>
    </row>
    <row r="693" spans="2:12">
      <c r="B693" t="s">
        <v>715</v>
      </c>
      <c r="C693" t="s">
        <v>15</v>
      </c>
      <c r="D693">
        <v>104</v>
      </c>
      <c r="E693" s="17" t="s">
        <v>13</v>
      </c>
      <c r="F693" s="18">
        <v>45164</v>
      </c>
      <c r="G693">
        <v>66</v>
      </c>
      <c r="H693">
        <v>4.8</v>
      </c>
      <c r="I693">
        <f>IF(MONTH(Call_Centre[[#This Row],[Date of Call]])&lt;=6, YEAR(Call_Centre[[#This Row],[Date of Call]]), YEAR(Call_Centre[[#This Row],[Date of Call]])+1)</f>
        <v>2024</v>
      </c>
      <c r="J693" t="str">
        <f>TEXT(Call_Centre[[#This Row],[Date of Call]],"DDDD")</f>
        <v>Saturday</v>
      </c>
      <c r="K693" t="str" cm="1">
        <f t="array" ref="K693">_xlfn.IFS(Call_Centre[[#This Row],[Duration]]&lt;=10,"Under 10 mins", Call_Centre[[#This Row],[Duration]]&lt;=30, "10 to 30 mins", Call_Centre[[#This Row],[Duration]]&lt;=60, "30 to 60 mins", Call_Centre[[#This Row],[Duration]]&lt;=120, "1 to 2 hours", TRUE, "More than 2 hours")</f>
        <v>1 to 2 hours</v>
      </c>
      <c r="L693">
        <f>ROUND(Call_Centre[[#This Row],[Satisfaction Rating]],0)</f>
        <v>5</v>
      </c>
    </row>
    <row r="694" spans="2:12">
      <c r="B694" t="s">
        <v>716</v>
      </c>
      <c r="C694" t="s">
        <v>16</v>
      </c>
      <c r="D694">
        <v>131</v>
      </c>
      <c r="E694" s="17" t="s">
        <v>11</v>
      </c>
      <c r="F694" s="18">
        <v>45164</v>
      </c>
      <c r="G694">
        <v>92</v>
      </c>
      <c r="H694">
        <v>4.9000000000000004</v>
      </c>
      <c r="I694">
        <f>IF(MONTH(Call_Centre[[#This Row],[Date of Call]])&lt;=6, YEAR(Call_Centre[[#This Row],[Date of Call]]), YEAR(Call_Centre[[#This Row],[Date of Call]])+1)</f>
        <v>2024</v>
      </c>
      <c r="J694" t="str">
        <f>TEXT(Call_Centre[[#This Row],[Date of Call]],"DDDD")</f>
        <v>Saturday</v>
      </c>
      <c r="K694" t="str" cm="1">
        <f t="array" ref="K694">_xlfn.IFS(Call_Centre[[#This Row],[Duration]]&lt;=10,"Under 10 mins", Call_Centre[[#This Row],[Duration]]&lt;=30, "10 to 30 mins", Call_Centre[[#This Row],[Duration]]&lt;=60, "30 to 60 mins", Call_Centre[[#This Row],[Duration]]&lt;=120, "1 to 2 hours", TRUE, "More than 2 hours")</f>
        <v>More than 2 hours</v>
      </c>
      <c r="L694">
        <f>ROUND(Call_Centre[[#This Row],[Satisfaction Rating]],0)</f>
        <v>5</v>
      </c>
    </row>
    <row r="695" spans="2:12">
      <c r="B695" t="s">
        <v>717</v>
      </c>
      <c r="C695" t="s">
        <v>19</v>
      </c>
      <c r="D695">
        <v>80</v>
      </c>
      <c r="E695" s="17" t="s">
        <v>6</v>
      </c>
      <c r="F695" s="18">
        <v>45165</v>
      </c>
      <c r="G695">
        <v>104</v>
      </c>
      <c r="H695">
        <v>4.7</v>
      </c>
      <c r="I695">
        <f>IF(MONTH(Call_Centre[[#This Row],[Date of Call]])&lt;=6, YEAR(Call_Centre[[#This Row],[Date of Call]]), YEAR(Call_Centre[[#This Row],[Date of Call]])+1)</f>
        <v>2024</v>
      </c>
      <c r="J695" t="str">
        <f>TEXT(Call_Centre[[#This Row],[Date of Call]],"DDDD")</f>
        <v>Sunday</v>
      </c>
      <c r="K695" t="str" cm="1">
        <f t="array" ref="K695">_xlfn.IFS(Call_Centre[[#This Row],[Duration]]&lt;=10,"Under 10 mins", Call_Centre[[#This Row],[Duration]]&lt;=30, "10 to 30 mins", Call_Centre[[#This Row],[Duration]]&lt;=60, "30 to 60 mins", Call_Centre[[#This Row],[Duration]]&lt;=120, "1 to 2 hours", TRUE, "More than 2 hours")</f>
        <v>1 to 2 hours</v>
      </c>
      <c r="L695">
        <f>ROUND(Call_Centre[[#This Row],[Satisfaction Rating]],0)</f>
        <v>5</v>
      </c>
    </row>
    <row r="696" spans="2:12">
      <c r="B696" t="s">
        <v>718</v>
      </c>
      <c r="C696" t="s">
        <v>8</v>
      </c>
      <c r="D696">
        <v>49</v>
      </c>
      <c r="E696" s="17" t="s">
        <v>13</v>
      </c>
      <c r="F696" s="18">
        <v>45165</v>
      </c>
      <c r="G696">
        <v>105</v>
      </c>
      <c r="H696">
        <v>3.3</v>
      </c>
      <c r="I696">
        <f>IF(MONTH(Call_Centre[[#This Row],[Date of Call]])&lt;=6, YEAR(Call_Centre[[#This Row],[Date of Call]]), YEAR(Call_Centre[[#This Row],[Date of Call]])+1)</f>
        <v>2024</v>
      </c>
      <c r="J696" t="str">
        <f>TEXT(Call_Centre[[#This Row],[Date of Call]],"DDDD")</f>
        <v>Sunday</v>
      </c>
      <c r="K696" t="str" cm="1">
        <f t="array" ref="K696">_xlfn.IFS(Call_Centre[[#This Row],[Duration]]&lt;=10,"Under 10 mins", Call_Centre[[#This Row],[Duration]]&lt;=30, "10 to 30 mins", Call_Centre[[#This Row],[Duration]]&lt;=60, "30 to 60 mins", Call_Centre[[#This Row],[Duration]]&lt;=120, "1 to 2 hours", TRUE, "More than 2 hours")</f>
        <v>30 to 60 mins</v>
      </c>
      <c r="L696">
        <f>ROUND(Call_Centre[[#This Row],[Satisfaction Rating]],0)</f>
        <v>3</v>
      </c>
    </row>
    <row r="697" spans="2:12">
      <c r="B697" t="s">
        <v>719</v>
      </c>
      <c r="C697" t="s">
        <v>17</v>
      </c>
      <c r="D697">
        <v>73</v>
      </c>
      <c r="E697" s="17" t="s">
        <v>13</v>
      </c>
      <c r="F697" s="18">
        <v>45165</v>
      </c>
      <c r="G697">
        <v>100</v>
      </c>
      <c r="H697">
        <v>2.8</v>
      </c>
      <c r="I697">
        <f>IF(MONTH(Call_Centre[[#This Row],[Date of Call]])&lt;=6, YEAR(Call_Centre[[#This Row],[Date of Call]]), YEAR(Call_Centre[[#This Row],[Date of Call]])+1)</f>
        <v>2024</v>
      </c>
      <c r="J697" t="str">
        <f>TEXT(Call_Centre[[#This Row],[Date of Call]],"DDDD")</f>
        <v>Sunday</v>
      </c>
      <c r="K697" t="str" cm="1">
        <f t="array" ref="K697">_xlfn.IFS(Call_Centre[[#This Row],[Duration]]&lt;=10,"Under 10 mins", Call_Centre[[#This Row],[Duration]]&lt;=30, "10 to 30 mins", Call_Centre[[#This Row],[Duration]]&lt;=60, "30 to 60 mins", Call_Centre[[#This Row],[Duration]]&lt;=120, "1 to 2 hours", TRUE, "More than 2 hours")</f>
        <v>1 to 2 hours</v>
      </c>
      <c r="L697">
        <f>ROUND(Call_Centre[[#This Row],[Satisfaction Rating]],0)</f>
        <v>3</v>
      </c>
    </row>
    <row r="698" spans="2:12">
      <c r="B698" t="s">
        <v>720</v>
      </c>
      <c r="C698" t="s">
        <v>15</v>
      </c>
      <c r="D698">
        <v>117</v>
      </c>
      <c r="E698" s="17" t="s">
        <v>6</v>
      </c>
      <c r="F698" s="18">
        <v>45165</v>
      </c>
      <c r="G698">
        <v>90</v>
      </c>
      <c r="H698">
        <v>4.0999999999999996</v>
      </c>
      <c r="I698">
        <f>IF(MONTH(Call_Centre[[#This Row],[Date of Call]])&lt;=6, YEAR(Call_Centre[[#This Row],[Date of Call]]), YEAR(Call_Centre[[#This Row],[Date of Call]])+1)</f>
        <v>2024</v>
      </c>
      <c r="J698" t="str">
        <f>TEXT(Call_Centre[[#This Row],[Date of Call]],"DDDD")</f>
        <v>Sunday</v>
      </c>
      <c r="K698" t="str" cm="1">
        <f t="array" ref="K698">_xlfn.IFS(Call_Centre[[#This Row],[Duration]]&lt;=10,"Under 10 mins", Call_Centre[[#This Row],[Duration]]&lt;=30, "10 to 30 mins", Call_Centre[[#This Row],[Duration]]&lt;=60, "30 to 60 mins", Call_Centre[[#This Row],[Duration]]&lt;=120, "1 to 2 hours", TRUE, "More than 2 hours")</f>
        <v>1 to 2 hours</v>
      </c>
      <c r="L698">
        <f>ROUND(Call_Centre[[#This Row],[Satisfaction Rating]],0)</f>
        <v>4</v>
      </c>
    </row>
    <row r="699" spans="2:12">
      <c r="B699" t="s">
        <v>721</v>
      </c>
      <c r="C699" t="s">
        <v>23</v>
      </c>
      <c r="D699">
        <v>38</v>
      </c>
      <c r="E699" s="17" t="s">
        <v>10</v>
      </c>
      <c r="F699" s="18">
        <v>45165</v>
      </c>
      <c r="G699">
        <v>110</v>
      </c>
      <c r="H699">
        <v>3.5</v>
      </c>
      <c r="I699">
        <f>IF(MONTH(Call_Centre[[#This Row],[Date of Call]])&lt;=6, YEAR(Call_Centre[[#This Row],[Date of Call]]), YEAR(Call_Centre[[#This Row],[Date of Call]])+1)</f>
        <v>2024</v>
      </c>
      <c r="J699" t="str">
        <f>TEXT(Call_Centre[[#This Row],[Date of Call]],"DDDD")</f>
        <v>Sunday</v>
      </c>
      <c r="K699" t="str" cm="1">
        <f t="array" ref="K699">_xlfn.IFS(Call_Centre[[#This Row],[Duration]]&lt;=10,"Under 10 mins", Call_Centre[[#This Row],[Duration]]&lt;=30, "10 to 30 mins", Call_Centre[[#This Row],[Duration]]&lt;=60, "30 to 60 mins", Call_Centre[[#This Row],[Duration]]&lt;=120, "1 to 2 hours", TRUE, "More than 2 hours")</f>
        <v>30 to 60 mins</v>
      </c>
      <c r="L699">
        <f>ROUND(Call_Centre[[#This Row],[Satisfaction Rating]],0)</f>
        <v>4</v>
      </c>
    </row>
    <row r="700" spans="2:12">
      <c r="B700" t="s">
        <v>722</v>
      </c>
      <c r="C700" t="s">
        <v>7</v>
      </c>
      <c r="D700">
        <v>109</v>
      </c>
      <c r="E700" s="17" t="s">
        <v>6</v>
      </c>
      <c r="F700" s="18">
        <v>45167</v>
      </c>
      <c r="G700">
        <v>68</v>
      </c>
      <c r="H700">
        <v>2.2999999999999998</v>
      </c>
      <c r="I700">
        <f>IF(MONTH(Call_Centre[[#This Row],[Date of Call]])&lt;=6, YEAR(Call_Centre[[#This Row],[Date of Call]]), YEAR(Call_Centre[[#This Row],[Date of Call]])+1)</f>
        <v>2024</v>
      </c>
      <c r="J700" t="str">
        <f>TEXT(Call_Centre[[#This Row],[Date of Call]],"DDDD")</f>
        <v>Tuesday</v>
      </c>
      <c r="K700" t="str" cm="1">
        <f t="array" ref="K700">_xlfn.IFS(Call_Centre[[#This Row],[Duration]]&lt;=10,"Under 10 mins", Call_Centre[[#This Row],[Duration]]&lt;=30, "10 to 30 mins", Call_Centre[[#This Row],[Duration]]&lt;=60, "30 to 60 mins", Call_Centre[[#This Row],[Duration]]&lt;=120, "1 to 2 hours", TRUE, "More than 2 hours")</f>
        <v>1 to 2 hours</v>
      </c>
      <c r="L700">
        <f>ROUND(Call_Centre[[#This Row],[Satisfaction Rating]],0)</f>
        <v>2</v>
      </c>
    </row>
    <row r="701" spans="2:12">
      <c r="B701" t="s">
        <v>723</v>
      </c>
      <c r="C701" t="s">
        <v>8</v>
      </c>
      <c r="D701">
        <v>70</v>
      </c>
      <c r="E701" s="17" t="s">
        <v>9</v>
      </c>
      <c r="F701" s="18">
        <v>45168</v>
      </c>
      <c r="G701">
        <v>210</v>
      </c>
      <c r="H701">
        <v>4.0999999999999996</v>
      </c>
      <c r="I701">
        <f>IF(MONTH(Call_Centre[[#This Row],[Date of Call]])&lt;=6, YEAR(Call_Centre[[#This Row],[Date of Call]]), YEAR(Call_Centre[[#This Row],[Date of Call]])+1)</f>
        <v>2024</v>
      </c>
      <c r="J701" t="str">
        <f>TEXT(Call_Centre[[#This Row],[Date of Call]],"DDDD")</f>
        <v>Wednesday</v>
      </c>
      <c r="K701" t="str" cm="1">
        <f t="array" ref="K701">_xlfn.IFS(Call_Centre[[#This Row],[Duration]]&lt;=10,"Under 10 mins", Call_Centre[[#This Row],[Duration]]&lt;=30, "10 to 30 mins", Call_Centre[[#This Row],[Duration]]&lt;=60, "30 to 60 mins", Call_Centre[[#This Row],[Duration]]&lt;=120, "1 to 2 hours", TRUE, "More than 2 hours")</f>
        <v>1 to 2 hours</v>
      </c>
      <c r="L701">
        <f>ROUND(Call_Centre[[#This Row],[Satisfaction Rating]],0)</f>
        <v>4</v>
      </c>
    </row>
    <row r="702" spans="2:12">
      <c r="B702" t="s">
        <v>724</v>
      </c>
      <c r="C702" t="s">
        <v>12</v>
      </c>
      <c r="D702">
        <v>51</v>
      </c>
      <c r="E702" s="17" t="s">
        <v>10</v>
      </c>
      <c r="F702" s="18">
        <v>45168</v>
      </c>
      <c r="G702">
        <v>111</v>
      </c>
      <c r="H702">
        <v>4.3</v>
      </c>
      <c r="I702">
        <f>IF(MONTH(Call_Centre[[#This Row],[Date of Call]])&lt;=6, YEAR(Call_Centre[[#This Row],[Date of Call]]), YEAR(Call_Centre[[#This Row],[Date of Call]])+1)</f>
        <v>2024</v>
      </c>
      <c r="J702" t="str">
        <f>TEXT(Call_Centre[[#This Row],[Date of Call]],"DDDD")</f>
        <v>Wednesday</v>
      </c>
      <c r="K702" t="str" cm="1">
        <f t="array" ref="K702">_xlfn.IFS(Call_Centre[[#This Row],[Duration]]&lt;=10,"Under 10 mins", Call_Centre[[#This Row],[Duration]]&lt;=30, "10 to 30 mins", Call_Centre[[#This Row],[Duration]]&lt;=60, "30 to 60 mins", Call_Centre[[#This Row],[Duration]]&lt;=120, "1 to 2 hours", TRUE, "More than 2 hours")</f>
        <v>30 to 60 mins</v>
      </c>
      <c r="L702">
        <f>ROUND(Call_Centre[[#This Row],[Satisfaction Rating]],0)</f>
        <v>4</v>
      </c>
    </row>
    <row r="703" spans="2:12">
      <c r="B703" t="s">
        <v>725</v>
      </c>
      <c r="C703" t="s">
        <v>12</v>
      </c>
      <c r="D703">
        <v>100</v>
      </c>
      <c r="E703" s="17" t="s">
        <v>9</v>
      </c>
      <c r="F703" s="18">
        <v>45169</v>
      </c>
      <c r="G703">
        <v>45</v>
      </c>
      <c r="H703">
        <v>4.9000000000000004</v>
      </c>
      <c r="I703">
        <f>IF(MONTH(Call_Centre[[#This Row],[Date of Call]])&lt;=6, YEAR(Call_Centre[[#This Row],[Date of Call]]), YEAR(Call_Centre[[#This Row],[Date of Call]])+1)</f>
        <v>2024</v>
      </c>
      <c r="J703" t="str">
        <f>TEXT(Call_Centre[[#This Row],[Date of Call]],"DDDD")</f>
        <v>Thursday</v>
      </c>
      <c r="K703" t="str" cm="1">
        <f t="array" ref="K703">_xlfn.IFS(Call_Centre[[#This Row],[Duration]]&lt;=10,"Under 10 mins", Call_Centre[[#This Row],[Duration]]&lt;=30, "10 to 30 mins", Call_Centre[[#This Row],[Duration]]&lt;=60, "30 to 60 mins", Call_Centre[[#This Row],[Duration]]&lt;=120, "1 to 2 hours", TRUE, "More than 2 hours")</f>
        <v>1 to 2 hours</v>
      </c>
      <c r="L703">
        <f>ROUND(Call_Centre[[#This Row],[Satisfaction Rating]],0)</f>
        <v>5</v>
      </c>
    </row>
    <row r="704" spans="2:12">
      <c r="B704" t="s">
        <v>726</v>
      </c>
      <c r="C704" t="s">
        <v>14</v>
      </c>
      <c r="D704">
        <v>124</v>
      </c>
      <c r="E704" s="17" t="s">
        <v>10</v>
      </c>
      <c r="F704" s="18">
        <v>45170</v>
      </c>
      <c r="G704">
        <v>132</v>
      </c>
      <c r="H704">
        <v>4</v>
      </c>
      <c r="I704">
        <f>IF(MONTH(Call_Centre[[#This Row],[Date of Call]])&lt;=6, YEAR(Call_Centre[[#This Row],[Date of Call]]), YEAR(Call_Centre[[#This Row],[Date of Call]])+1)</f>
        <v>2024</v>
      </c>
      <c r="J704" t="str">
        <f>TEXT(Call_Centre[[#This Row],[Date of Call]],"DDDD")</f>
        <v>Friday</v>
      </c>
      <c r="K704" t="str" cm="1">
        <f t="array" ref="K704">_xlfn.IFS(Call_Centre[[#This Row],[Duration]]&lt;=10,"Under 10 mins", Call_Centre[[#This Row],[Duration]]&lt;=30, "10 to 30 mins", Call_Centre[[#This Row],[Duration]]&lt;=60, "30 to 60 mins", Call_Centre[[#This Row],[Duration]]&lt;=120, "1 to 2 hours", TRUE, "More than 2 hours")</f>
        <v>More than 2 hours</v>
      </c>
      <c r="L704">
        <f>ROUND(Call_Centre[[#This Row],[Satisfaction Rating]],0)</f>
        <v>4</v>
      </c>
    </row>
    <row r="705" spans="2:12">
      <c r="B705" t="s">
        <v>727</v>
      </c>
      <c r="C705" t="s">
        <v>20</v>
      </c>
      <c r="D705">
        <v>143</v>
      </c>
      <c r="E705" s="17" t="s">
        <v>6</v>
      </c>
      <c r="F705" s="18">
        <v>45170</v>
      </c>
      <c r="G705">
        <v>20</v>
      </c>
      <c r="H705">
        <v>4.7</v>
      </c>
      <c r="I705">
        <f>IF(MONTH(Call_Centre[[#This Row],[Date of Call]])&lt;=6, YEAR(Call_Centre[[#This Row],[Date of Call]]), YEAR(Call_Centre[[#This Row],[Date of Call]])+1)</f>
        <v>2024</v>
      </c>
      <c r="J705" t="str">
        <f>TEXT(Call_Centre[[#This Row],[Date of Call]],"DDDD")</f>
        <v>Friday</v>
      </c>
      <c r="K705" t="str" cm="1">
        <f t="array" ref="K705">_xlfn.IFS(Call_Centre[[#This Row],[Duration]]&lt;=10,"Under 10 mins", Call_Centre[[#This Row],[Duration]]&lt;=30, "10 to 30 mins", Call_Centre[[#This Row],[Duration]]&lt;=60, "30 to 60 mins", Call_Centre[[#This Row],[Duration]]&lt;=120, "1 to 2 hours", TRUE, "More than 2 hours")</f>
        <v>More than 2 hours</v>
      </c>
      <c r="L705">
        <f>ROUND(Call_Centre[[#This Row],[Satisfaction Rating]],0)</f>
        <v>5</v>
      </c>
    </row>
    <row r="706" spans="2:12">
      <c r="B706" t="s">
        <v>728</v>
      </c>
      <c r="C706" t="s">
        <v>18</v>
      </c>
      <c r="D706">
        <v>96</v>
      </c>
      <c r="E706" s="17" t="s">
        <v>13</v>
      </c>
      <c r="F706" s="18">
        <v>45170</v>
      </c>
      <c r="G706">
        <v>36</v>
      </c>
      <c r="H706">
        <v>3.4</v>
      </c>
      <c r="I706">
        <f>IF(MONTH(Call_Centre[[#This Row],[Date of Call]])&lt;=6, YEAR(Call_Centre[[#This Row],[Date of Call]]), YEAR(Call_Centre[[#This Row],[Date of Call]])+1)</f>
        <v>2024</v>
      </c>
      <c r="J706" t="str">
        <f>TEXT(Call_Centre[[#This Row],[Date of Call]],"DDDD")</f>
        <v>Friday</v>
      </c>
      <c r="K706" t="str" cm="1">
        <f t="array" ref="K706">_xlfn.IFS(Call_Centre[[#This Row],[Duration]]&lt;=10,"Under 10 mins", Call_Centre[[#This Row],[Duration]]&lt;=30, "10 to 30 mins", Call_Centre[[#This Row],[Duration]]&lt;=60, "30 to 60 mins", Call_Centre[[#This Row],[Duration]]&lt;=120, "1 to 2 hours", TRUE, "More than 2 hours")</f>
        <v>1 to 2 hours</v>
      </c>
      <c r="L706">
        <f>ROUND(Call_Centre[[#This Row],[Satisfaction Rating]],0)</f>
        <v>3</v>
      </c>
    </row>
    <row r="707" spans="2:12">
      <c r="B707" t="s">
        <v>729</v>
      </c>
      <c r="C707" t="s">
        <v>17</v>
      </c>
      <c r="D707">
        <v>84</v>
      </c>
      <c r="E707" s="17" t="s">
        <v>9</v>
      </c>
      <c r="F707" s="18">
        <v>45172</v>
      </c>
      <c r="G707">
        <v>72</v>
      </c>
      <c r="H707">
        <v>4</v>
      </c>
      <c r="I707">
        <f>IF(MONTH(Call_Centre[[#This Row],[Date of Call]])&lt;=6, YEAR(Call_Centre[[#This Row],[Date of Call]]), YEAR(Call_Centre[[#This Row],[Date of Call]])+1)</f>
        <v>2024</v>
      </c>
      <c r="J707" t="str">
        <f>TEXT(Call_Centre[[#This Row],[Date of Call]],"DDDD")</f>
        <v>Sunday</v>
      </c>
      <c r="K707" t="str" cm="1">
        <f t="array" ref="K707">_xlfn.IFS(Call_Centre[[#This Row],[Duration]]&lt;=10,"Under 10 mins", Call_Centre[[#This Row],[Duration]]&lt;=30, "10 to 30 mins", Call_Centre[[#This Row],[Duration]]&lt;=60, "30 to 60 mins", Call_Centre[[#This Row],[Duration]]&lt;=120, "1 to 2 hours", TRUE, "More than 2 hours")</f>
        <v>1 to 2 hours</v>
      </c>
      <c r="L707">
        <f>ROUND(Call_Centre[[#This Row],[Satisfaction Rating]],0)</f>
        <v>4</v>
      </c>
    </row>
    <row r="708" spans="2:12">
      <c r="B708" t="s">
        <v>730</v>
      </c>
      <c r="C708" t="s">
        <v>22</v>
      </c>
      <c r="D708">
        <v>111</v>
      </c>
      <c r="E708" s="17" t="s">
        <v>9</v>
      </c>
      <c r="F708" s="18">
        <v>45172</v>
      </c>
      <c r="G708">
        <v>63</v>
      </c>
      <c r="H708">
        <v>4.5</v>
      </c>
      <c r="I708">
        <f>IF(MONTH(Call_Centre[[#This Row],[Date of Call]])&lt;=6, YEAR(Call_Centre[[#This Row],[Date of Call]]), YEAR(Call_Centre[[#This Row],[Date of Call]])+1)</f>
        <v>2024</v>
      </c>
      <c r="J708" t="str">
        <f>TEXT(Call_Centre[[#This Row],[Date of Call]],"DDDD")</f>
        <v>Sunday</v>
      </c>
      <c r="K708" t="str" cm="1">
        <f t="array" ref="K708">_xlfn.IFS(Call_Centre[[#This Row],[Duration]]&lt;=10,"Under 10 mins", Call_Centre[[#This Row],[Duration]]&lt;=30, "10 to 30 mins", Call_Centre[[#This Row],[Duration]]&lt;=60, "30 to 60 mins", Call_Centre[[#This Row],[Duration]]&lt;=120, "1 to 2 hours", TRUE, "More than 2 hours")</f>
        <v>1 to 2 hours</v>
      </c>
      <c r="L708">
        <f>ROUND(Call_Centre[[#This Row],[Satisfaction Rating]],0)</f>
        <v>5</v>
      </c>
    </row>
    <row r="709" spans="2:12">
      <c r="B709" t="s">
        <v>731</v>
      </c>
      <c r="C709" t="s">
        <v>22</v>
      </c>
      <c r="D709">
        <v>103</v>
      </c>
      <c r="E709" s="17" t="s">
        <v>10</v>
      </c>
      <c r="F709" s="18">
        <v>45173</v>
      </c>
      <c r="G709">
        <v>44</v>
      </c>
      <c r="H709">
        <v>4.5</v>
      </c>
      <c r="I709">
        <f>IF(MONTH(Call_Centre[[#This Row],[Date of Call]])&lt;=6, YEAR(Call_Centre[[#This Row],[Date of Call]]), YEAR(Call_Centre[[#This Row],[Date of Call]])+1)</f>
        <v>2024</v>
      </c>
      <c r="J709" t="str">
        <f>TEXT(Call_Centre[[#This Row],[Date of Call]],"DDDD")</f>
        <v>Monday</v>
      </c>
      <c r="K709" t="str" cm="1">
        <f t="array" ref="K709">_xlfn.IFS(Call_Centre[[#This Row],[Duration]]&lt;=10,"Under 10 mins", Call_Centre[[#This Row],[Duration]]&lt;=30, "10 to 30 mins", Call_Centre[[#This Row],[Duration]]&lt;=60, "30 to 60 mins", Call_Centre[[#This Row],[Duration]]&lt;=120, "1 to 2 hours", TRUE, "More than 2 hours")</f>
        <v>1 to 2 hours</v>
      </c>
      <c r="L709">
        <f>ROUND(Call_Centre[[#This Row],[Satisfaction Rating]],0)</f>
        <v>5</v>
      </c>
    </row>
    <row r="710" spans="2:12">
      <c r="B710" t="s">
        <v>732</v>
      </c>
      <c r="C710" t="s">
        <v>20</v>
      </c>
      <c r="D710">
        <v>61</v>
      </c>
      <c r="E710" s="17" t="s">
        <v>11</v>
      </c>
      <c r="F710" s="18">
        <v>45173</v>
      </c>
      <c r="G710">
        <v>132</v>
      </c>
      <c r="H710">
        <v>4.9000000000000004</v>
      </c>
      <c r="I710">
        <f>IF(MONTH(Call_Centre[[#This Row],[Date of Call]])&lt;=6, YEAR(Call_Centre[[#This Row],[Date of Call]]), YEAR(Call_Centre[[#This Row],[Date of Call]])+1)</f>
        <v>2024</v>
      </c>
      <c r="J710" t="str">
        <f>TEXT(Call_Centre[[#This Row],[Date of Call]],"DDDD")</f>
        <v>Monday</v>
      </c>
      <c r="K710" t="str" cm="1">
        <f t="array" ref="K710">_xlfn.IFS(Call_Centre[[#This Row],[Duration]]&lt;=10,"Under 10 mins", Call_Centre[[#This Row],[Duration]]&lt;=30, "10 to 30 mins", Call_Centre[[#This Row],[Duration]]&lt;=60, "30 to 60 mins", Call_Centre[[#This Row],[Duration]]&lt;=120, "1 to 2 hours", TRUE, "More than 2 hours")</f>
        <v>1 to 2 hours</v>
      </c>
      <c r="L710">
        <f>ROUND(Call_Centre[[#This Row],[Satisfaction Rating]],0)</f>
        <v>5</v>
      </c>
    </row>
    <row r="711" spans="2:12">
      <c r="B711" t="s">
        <v>733</v>
      </c>
      <c r="C711" t="s">
        <v>16</v>
      </c>
      <c r="D711">
        <v>113</v>
      </c>
      <c r="E711" s="17" t="s">
        <v>13</v>
      </c>
      <c r="F711" s="18">
        <v>45173</v>
      </c>
      <c r="G711">
        <v>46</v>
      </c>
      <c r="H711">
        <v>4.4000000000000004</v>
      </c>
      <c r="I711">
        <f>IF(MONTH(Call_Centre[[#This Row],[Date of Call]])&lt;=6, YEAR(Call_Centre[[#This Row],[Date of Call]]), YEAR(Call_Centre[[#This Row],[Date of Call]])+1)</f>
        <v>2024</v>
      </c>
      <c r="J711" t="str">
        <f>TEXT(Call_Centre[[#This Row],[Date of Call]],"DDDD")</f>
        <v>Monday</v>
      </c>
      <c r="K711" t="str" cm="1">
        <f t="array" ref="K711">_xlfn.IFS(Call_Centre[[#This Row],[Duration]]&lt;=10,"Under 10 mins", Call_Centre[[#This Row],[Duration]]&lt;=30, "10 to 30 mins", Call_Centre[[#This Row],[Duration]]&lt;=60, "30 to 60 mins", Call_Centre[[#This Row],[Duration]]&lt;=120, "1 to 2 hours", TRUE, "More than 2 hours")</f>
        <v>1 to 2 hours</v>
      </c>
      <c r="L711">
        <f>ROUND(Call_Centre[[#This Row],[Satisfaction Rating]],0)</f>
        <v>4</v>
      </c>
    </row>
    <row r="712" spans="2:12">
      <c r="B712" t="s">
        <v>734</v>
      </c>
      <c r="C712" t="s">
        <v>16</v>
      </c>
      <c r="D712">
        <v>96</v>
      </c>
      <c r="E712" s="17" t="s">
        <v>13</v>
      </c>
      <c r="F712" s="18">
        <v>45173</v>
      </c>
      <c r="G712">
        <v>96</v>
      </c>
      <c r="H712">
        <v>2.9</v>
      </c>
      <c r="I712">
        <f>IF(MONTH(Call_Centre[[#This Row],[Date of Call]])&lt;=6, YEAR(Call_Centre[[#This Row],[Date of Call]]), YEAR(Call_Centre[[#This Row],[Date of Call]])+1)</f>
        <v>2024</v>
      </c>
      <c r="J712" t="str">
        <f>TEXT(Call_Centre[[#This Row],[Date of Call]],"DDDD")</f>
        <v>Monday</v>
      </c>
      <c r="K712" t="str" cm="1">
        <f t="array" ref="K712">_xlfn.IFS(Call_Centre[[#This Row],[Duration]]&lt;=10,"Under 10 mins", Call_Centre[[#This Row],[Duration]]&lt;=30, "10 to 30 mins", Call_Centre[[#This Row],[Duration]]&lt;=60, "30 to 60 mins", Call_Centre[[#This Row],[Duration]]&lt;=120, "1 to 2 hours", TRUE, "More than 2 hours")</f>
        <v>1 to 2 hours</v>
      </c>
      <c r="L712">
        <f>ROUND(Call_Centre[[#This Row],[Satisfaction Rating]],0)</f>
        <v>3</v>
      </c>
    </row>
    <row r="713" spans="2:12">
      <c r="B713" t="s">
        <v>735</v>
      </c>
      <c r="C713" t="s">
        <v>24</v>
      </c>
      <c r="D713">
        <v>131</v>
      </c>
      <c r="E713" s="17" t="s">
        <v>10</v>
      </c>
      <c r="F713" s="18">
        <v>45174</v>
      </c>
      <c r="G713">
        <v>75</v>
      </c>
      <c r="H713">
        <v>4.4000000000000004</v>
      </c>
      <c r="I713">
        <f>IF(MONTH(Call_Centre[[#This Row],[Date of Call]])&lt;=6, YEAR(Call_Centre[[#This Row],[Date of Call]]), YEAR(Call_Centre[[#This Row],[Date of Call]])+1)</f>
        <v>2024</v>
      </c>
      <c r="J713" t="str">
        <f>TEXT(Call_Centre[[#This Row],[Date of Call]],"DDDD")</f>
        <v>Tuesday</v>
      </c>
      <c r="K713" t="str" cm="1">
        <f t="array" ref="K713">_xlfn.IFS(Call_Centre[[#This Row],[Duration]]&lt;=10,"Under 10 mins", Call_Centre[[#This Row],[Duration]]&lt;=30, "10 to 30 mins", Call_Centre[[#This Row],[Duration]]&lt;=60, "30 to 60 mins", Call_Centre[[#This Row],[Duration]]&lt;=120, "1 to 2 hours", TRUE, "More than 2 hours")</f>
        <v>More than 2 hours</v>
      </c>
      <c r="L713">
        <f>ROUND(Call_Centre[[#This Row],[Satisfaction Rating]],0)</f>
        <v>4</v>
      </c>
    </row>
    <row r="714" spans="2:12">
      <c r="B714" t="s">
        <v>736</v>
      </c>
      <c r="C714" t="s">
        <v>15</v>
      </c>
      <c r="D714">
        <v>52</v>
      </c>
      <c r="E714" s="17" t="s">
        <v>13</v>
      </c>
      <c r="F714" s="18">
        <v>45175</v>
      </c>
      <c r="G714">
        <v>88</v>
      </c>
      <c r="H714">
        <v>4.3</v>
      </c>
      <c r="I714">
        <f>IF(MONTH(Call_Centre[[#This Row],[Date of Call]])&lt;=6, YEAR(Call_Centre[[#This Row],[Date of Call]]), YEAR(Call_Centre[[#This Row],[Date of Call]])+1)</f>
        <v>2024</v>
      </c>
      <c r="J714" t="str">
        <f>TEXT(Call_Centre[[#This Row],[Date of Call]],"DDDD")</f>
        <v>Wednesday</v>
      </c>
      <c r="K714" t="str" cm="1">
        <f t="array" ref="K714">_xlfn.IFS(Call_Centre[[#This Row],[Duration]]&lt;=10,"Under 10 mins", Call_Centre[[#This Row],[Duration]]&lt;=30, "10 to 30 mins", Call_Centre[[#This Row],[Duration]]&lt;=60, "30 to 60 mins", Call_Centre[[#This Row],[Duration]]&lt;=120, "1 to 2 hours", TRUE, "More than 2 hours")</f>
        <v>30 to 60 mins</v>
      </c>
      <c r="L714">
        <f>ROUND(Call_Centre[[#This Row],[Satisfaction Rating]],0)</f>
        <v>4</v>
      </c>
    </row>
    <row r="715" spans="2:12">
      <c r="B715" t="s">
        <v>737</v>
      </c>
      <c r="C715" t="s">
        <v>12</v>
      </c>
      <c r="D715">
        <v>100</v>
      </c>
      <c r="E715" s="17" t="s">
        <v>10</v>
      </c>
      <c r="F715" s="18">
        <v>45175</v>
      </c>
      <c r="G715">
        <v>24</v>
      </c>
      <c r="H715">
        <v>4.7</v>
      </c>
      <c r="I715">
        <f>IF(MONTH(Call_Centre[[#This Row],[Date of Call]])&lt;=6, YEAR(Call_Centre[[#This Row],[Date of Call]]), YEAR(Call_Centre[[#This Row],[Date of Call]])+1)</f>
        <v>2024</v>
      </c>
      <c r="J715" t="str">
        <f>TEXT(Call_Centre[[#This Row],[Date of Call]],"DDDD")</f>
        <v>Wednesday</v>
      </c>
      <c r="K715" t="str" cm="1">
        <f t="array" ref="K715">_xlfn.IFS(Call_Centre[[#This Row],[Duration]]&lt;=10,"Under 10 mins", Call_Centre[[#This Row],[Duration]]&lt;=30, "10 to 30 mins", Call_Centre[[#This Row],[Duration]]&lt;=60, "30 to 60 mins", Call_Centre[[#This Row],[Duration]]&lt;=120, "1 to 2 hours", TRUE, "More than 2 hours")</f>
        <v>1 to 2 hours</v>
      </c>
      <c r="L715">
        <f>ROUND(Call_Centre[[#This Row],[Satisfaction Rating]],0)</f>
        <v>5</v>
      </c>
    </row>
    <row r="716" spans="2:12">
      <c r="B716" t="s">
        <v>738</v>
      </c>
      <c r="C716" t="s">
        <v>21</v>
      </c>
      <c r="D716">
        <v>58</v>
      </c>
      <c r="E716" s="17" t="s">
        <v>6</v>
      </c>
      <c r="F716" s="18">
        <v>45175</v>
      </c>
      <c r="G716">
        <v>96</v>
      </c>
      <c r="H716">
        <v>3.2</v>
      </c>
      <c r="I716">
        <f>IF(MONTH(Call_Centre[[#This Row],[Date of Call]])&lt;=6, YEAR(Call_Centre[[#This Row],[Date of Call]]), YEAR(Call_Centre[[#This Row],[Date of Call]])+1)</f>
        <v>2024</v>
      </c>
      <c r="J716" t="str">
        <f>TEXT(Call_Centre[[#This Row],[Date of Call]],"DDDD")</f>
        <v>Wednesday</v>
      </c>
      <c r="K716" t="str" cm="1">
        <f t="array" ref="K716">_xlfn.IFS(Call_Centre[[#This Row],[Duration]]&lt;=10,"Under 10 mins", Call_Centre[[#This Row],[Duration]]&lt;=30, "10 to 30 mins", Call_Centre[[#This Row],[Duration]]&lt;=60, "30 to 60 mins", Call_Centre[[#This Row],[Duration]]&lt;=120, "1 to 2 hours", TRUE, "More than 2 hours")</f>
        <v>30 to 60 mins</v>
      </c>
      <c r="L716">
        <f>ROUND(Call_Centre[[#This Row],[Satisfaction Rating]],0)</f>
        <v>3</v>
      </c>
    </row>
    <row r="717" spans="2:12">
      <c r="B717" t="s">
        <v>739</v>
      </c>
      <c r="C717" t="s">
        <v>8</v>
      </c>
      <c r="D717">
        <v>144</v>
      </c>
      <c r="E717" s="17" t="s">
        <v>6</v>
      </c>
      <c r="F717" s="18">
        <v>45176</v>
      </c>
      <c r="G717">
        <v>124</v>
      </c>
      <c r="H717">
        <v>2.2999999999999998</v>
      </c>
      <c r="I717">
        <f>IF(MONTH(Call_Centre[[#This Row],[Date of Call]])&lt;=6, YEAR(Call_Centre[[#This Row],[Date of Call]]), YEAR(Call_Centre[[#This Row],[Date of Call]])+1)</f>
        <v>2024</v>
      </c>
      <c r="J717" t="str">
        <f>TEXT(Call_Centre[[#This Row],[Date of Call]],"DDDD")</f>
        <v>Thursday</v>
      </c>
      <c r="K717" t="str" cm="1">
        <f t="array" ref="K717">_xlfn.IFS(Call_Centre[[#This Row],[Duration]]&lt;=10,"Under 10 mins", Call_Centre[[#This Row],[Duration]]&lt;=30, "10 to 30 mins", Call_Centre[[#This Row],[Duration]]&lt;=60, "30 to 60 mins", Call_Centre[[#This Row],[Duration]]&lt;=120, "1 to 2 hours", TRUE, "More than 2 hours")</f>
        <v>More than 2 hours</v>
      </c>
      <c r="L717">
        <f>ROUND(Call_Centre[[#This Row],[Satisfaction Rating]],0)</f>
        <v>2</v>
      </c>
    </row>
    <row r="718" spans="2:12">
      <c r="B718" t="s">
        <v>740</v>
      </c>
      <c r="C718" t="s">
        <v>21</v>
      </c>
      <c r="D718">
        <v>53</v>
      </c>
      <c r="E718" s="17" t="s">
        <v>11</v>
      </c>
      <c r="F718" s="18">
        <v>45177</v>
      </c>
      <c r="G718">
        <v>130</v>
      </c>
      <c r="H718">
        <v>3.6</v>
      </c>
      <c r="I718">
        <f>IF(MONTH(Call_Centre[[#This Row],[Date of Call]])&lt;=6, YEAR(Call_Centre[[#This Row],[Date of Call]]), YEAR(Call_Centre[[#This Row],[Date of Call]])+1)</f>
        <v>2024</v>
      </c>
      <c r="J718" t="str">
        <f>TEXT(Call_Centre[[#This Row],[Date of Call]],"DDDD")</f>
        <v>Friday</v>
      </c>
      <c r="K718" t="str" cm="1">
        <f t="array" ref="K718">_xlfn.IFS(Call_Centre[[#This Row],[Duration]]&lt;=10,"Under 10 mins", Call_Centre[[#This Row],[Duration]]&lt;=30, "10 to 30 mins", Call_Centre[[#This Row],[Duration]]&lt;=60, "30 to 60 mins", Call_Centre[[#This Row],[Duration]]&lt;=120, "1 to 2 hours", TRUE, "More than 2 hours")</f>
        <v>30 to 60 mins</v>
      </c>
      <c r="L718">
        <f>ROUND(Call_Centre[[#This Row],[Satisfaction Rating]],0)</f>
        <v>4</v>
      </c>
    </row>
    <row r="719" spans="2:12">
      <c r="B719" t="s">
        <v>741</v>
      </c>
      <c r="C719" t="s">
        <v>16</v>
      </c>
      <c r="D719">
        <v>97</v>
      </c>
      <c r="E719" s="17" t="s">
        <v>9</v>
      </c>
      <c r="F719" s="18">
        <v>45177</v>
      </c>
      <c r="G719">
        <v>45</v>
      </c>
      <c r="H719">
        <v>4.5999999999999996</v>
      </c>
      <c r="I719">
        <f>IF(MONTH(Call_Centre[[#This Row],[Date of Call]])&lt;=6, YEAR(Call_Centre[[#This Row],[Date of Call]]), YEAR(Call_Centre[[#This Row],[Date of Call]])+1)</f>
        <v>2024</v>
      </c>
      <c r="J719" t="str">
        <f>TEXT(Call_Centre[[#This Row],[Date of Call]],"DDDD")</f>
        <v>Friday</v>
      </c>
      <c r="K719" t="str" cm="1">
        <f t="array" ref="K719">_xlfn.IFS(Call_Centre[[#This Row],[Duration]]&lt;=10,"Under 10 mins", Call_Centre[[#This Row],[Duration]]&lt;=30, "10 to 30 mins", Call_Centre[[#This Row],[Duration]]&lt;=60, "30 to 60 mins", Call_Centre[[#This Row],[Duration]]&lt;=120, "1 to 2 hours", TRUE, "More than 2 hours")</f>
        <v>1 to 2 hours</v>
      </c>
      <c r="L719">
        <f>ROUND(Call_Centre[[#This Row],[Satisfaction Rating]],0)</f>
        <v>5</v>
      </c>
    </row>
    <row r="720" spans="2:12">
      <c r="B720" t="s">
        <v>742</v>
      </c>
      <c r="C720" t="s">
        <v>23</v>
      </c>
      <c r="D720">
        <v>64</v>
      </c>
      <c r="E720" s="17" t="s">
        <v>6</v>
      </c>
      <c r="F720" s="18">
        <v>45177</v>
      </c>
      <c r="G720">
        <v>66</v>
      </c>
      <c r="H720">
        <v>4</v>
      </c>
      <c r="I720">
        <f>IF(MONTH(Call_Centre[[#This Row],[Date of Call]])&lt;=6, YEAR(Call_Centre[[#This Row],[Date of Call]]), YEAR(Call_Centre[[#This Row],[Date of Call]])+1)</f>
        <v>2024</v>
      </c>
      <c r="J720" t="str">
        <f>TEXT(Call_Centre[[#This Row],[Date of Call]],"DDDD")</f>
        <v>Friday</v>
      </c>
      <c r="K720" t="str" cm="1">
        <f t="array" ref="K720">_xlfn.IFS(Call_Centre[[#This Row],[Duration]]&lt;=10,"Under 10 mins", Call_Centre[[#This Row],[Duration]]&lt;=30, "10 to 30 mins", Call_Centre[[#This Row],[Duration]]&lt;=60, "30 to 60 mins", Call_Centre[[#This Row],[Duration]]&lt;=120, "1 to 2 hours", TRUE, "More than 2 hours")</f>
        <v>1 to 2 hours</v>
      </c>
      <c r="L720">
        <f>ROUND(Call_Centre[[#This Row],[Satisfaction Rating]],0)</f>
        <v>4</v>
      </c>
    </row>
    <row r="721" spans="2:12">
      <c r="B721" t="s">
        <v>743</v>
      </c>
      <c r="C721" t="s">
        <v>20</v>
      </c>
      <c r="D721">
        <v>106</v>
      </c>
      <c r="E721" s="17" t="s">
        <v>10</v>
      </c>
      <c r="F721" s="18">
        <v>45177</v>
      </c>
      <c r="G721">
        <v>58</v>
      </c>
      <c r="H721">
        <v>4.7</v>
      </c>
      <c r="I721">
        <f>IF(MONTH(Call_Centre[[#This Row],[Date of Call]])&lt;=6, YEAR(Call_Centre[[#This Row],[Date of Call]]), YEAR(Call_Centre[[#This Row],[Date of Call]])+1)</f>
        <v>2024</v>
      </c>
      <c r="J721" t="str">
        <f>TEXT(Call_Centre[[#This Row],[Date of Call]],"DDDD")</f>
        <v>Friday</v>
      </c>
      <c r="K721" t="str" cm="1">
        <f t="array" ref="K721">_xlfn.IFS(Call_Centre[[#This Row],[Duration]]&lt;=10,"Under 10 mins", Call_Centre[[#This Row],[Duration]]&lt;=30, "10 to 30 mins", Call_Centre[[#This Row],[Duration]]&lt;=60, "30 to 60 mins", Call_Centre[[#This Row],[Duration]]&lt;=120, "1 to 2 hours", TRUE, "More than 2 hours")</f>
        <v>1 to 2 hours</v>
      </c>
      <c r="L721">
        <f>ROUND(Call_Centre[[#This Row],[Satisfaction Rating]],0)</f>
        <v>5</v>
      </c>
    </row>
    <row r="722" spans="2:12">
      <c r="B722" t="s">
        <v>744</v>
      </c>
      <c r="C722" t="s">
        <v>17</v>
      </c>
      <c r="D722">
        <v>36</v>
      </c>
      <c r="E722" s="17" t="s">
        <v>6</v>
      </c>
      <c r="F722" s="18">
        <v>45178</v>
      </c>
      <c r="G722">
        <v>152</v>
      </c>
      <c r="H722">
        <v>4.3</v>
      </c>
      <c r="I722">
        <f>IF(MONTH(Call_Centre[[#This Row],[Date of Call]])&lt;=6, YEAR(Call_Centre[[#This Row],[Date of Call]]), YEAR(Call_Centre[[#This Row],[Date of Call]])+1)</f>
        <v>2024</v>
      </c>
      <c r="J722" t="str">
        <f>TEXT(Call_Centre[[#This Row],[Date of Call]],"DDDD")</f>
        <v>Saturday</v>
      </c>
      <c r="K722" t="str" cm="1">
        <f t="array" ref="K722">_xlfn.IFS(Call_Centre[[#This Row],[Duration]]&lt;=10,"Under 10 mins", Call_Centre[[#This Row],[Duration]]&lt;=30, "10 to 30 mins", Call_Centre[[#This Row],[Duration]]&lt;=60, "30 to 60 mins", Call_Centre[[#This Row],[Duration]]&lt;=120, "1 to 2 hours", TRUE, "More than 2 hours")</f>
        <v>30 to 60 mins</v>
      </c>
      <c r="L722">
        <f>ROUND(Call_Centre[[#This Row],[Satisfaction Rating]],0)</f>
        <v>4</v>
      </c>
    </row>
    <row r="723" spans="2:12">
      <c r="B723" t="s">
        <v>745</v>
      </c>
      <c r="C723" t="s">
        <v>8</v>
      </c>
      <c r="D723">
        <v>74</v>
      </c>
      <c r="E723" s="17" t="s">
        <v>13</v>
      </c>
      <c r="F723" s="18">
        <v>45178</v>
      </c>
      <c r="G723">
        <v>75</v>
      </c>
      <c r="H723">
        <v>2.8</v>
      </c>
      <c r="I723">
        <f>IF(MONTH(Call_Centre[[#This Row],[Date of Call]])&lt;=6, YEAR(Call_Centre[[#This Row],[Date of Call]]), YEAR(Call_Centre[[#This Row],[Date of Call]])+1)</f>
        <v>2024</v>
      </c>
      <c r="J723" t="str">
        <f>TEXT(Call_Centre[[#This Row],[Date of Call]],"DDDD")</f>
        <v>Saturday</v>
      </c>
      <c r="K723" t="str" cm="1">
        <f t="array" ref="K723">_xlfn.IFS(Call_Centre[[#This Row],[Duration]]&lt;=10,"Under 10 mins", Call_Centre[[#This Row],[Duration]]&lt;=30, "10 to 30 mins", Call_Centre[[#This Row],[Duration]]&lt;=60, "30 to 60 mins", Call_Centre[[#This Row],[Duration]]&lt;=120, "1 to 2 hours", TRUE, "More than 2 hours")</f>
        <v>1 to 2 hours</v>
      </c>
      <c r="L723">
        <f>ROUND(Call_Centre[[#This Row],[Satisfaction Rating]],0)</f>
        <v>3</v>
      </c>
    </row>
    <row r="724" spans="2:12">
      <c r="B724" t="s">
        <v>746</v>
      </c>
      <c r="C724" t="s">
        <v>7</v>
      </c>
      <c r="D724">
        <v>143</v>
      </c>
      <c r="E724" s="17" t="s">
        <v>9</v>
      </c>
      <c r="F724" s="18">
        <v>45178</v>
      </c>
      <c r="G724">
        <v>78</v>
      </c>
      <c r="H724">
        <v>4</v>
      </c>
      <c r="I724">
        <f>IF(MONTH(Call_Centre[[#This Row],[Date of Call]])&lt;=6, YEAR(Call_Centre[[#This Row],[Date of Call]]), YEAR(Call_Centre[[#This Row],[Date of Call]])+1)</f>
        <v>2024</v>
      </c>
      <c r="J724" t="str">
        <f>TEXT(Call_Centre[[#This Row],[Date of Call]],"DDDD")</f>
        <v>Saturday</v>
      </c>
      <c r="K724" t="str" cm="1">
        <f t="array" ref="K724">_xlfn.IFS(Call_Centre[[#This Row],[Duration]]&lt;=10,"Under 10 mins", Call_Centre[[#This Row],[Duration]]&lt;=30, "10 to 30 mins", Call_Centre[[#This Row],[Duration]]&lt;=60, "30 to 60 mins", Call_Centre[[#This Row],[Duration]]&lt;=120, "1 to 2 hours", TRUE, "More than 2 hours")</f>
        <v>More than 2 hours</v>
      </c>
      <c r="L724">
        <f>ROUND(Call_Centre[[#This Row],[Satisfaction Rating]],0)</f>
        <v>4</v>
      </c>
    </row>
    <row r="725" spans="2:12">
      <c r="B725" t="s">
        <v>747</v>
      </c>
      <c r="C725" t="s">
        <v>20</v>
      </c>
      <c r="D725">
        <v>94</v>
      </c>
      <c r="E725" s="17" t="s">
        <v>11</v>
      </c>
      <c r="F725" s="18">
        <v>45178</v>
      </c>
      <c r="G725">
        <v>69</v>
      </c>
      <c r="H725">
        <v>3.9</v>
      </c>
      <c r="I725">
        <f>IF(MONTH(Call_Centre[[#This Row],[Date of Call]])&lt;=6, YEAR(Call_Centre[[#This Row],[Date of Call]]), YEAR(Call_Centre[[#This Row],[Date of Call]])+1)</f>
        <v>2024</v>
      </c>
      <c r="J725" t="str">
        <f>TEXT(Call_Centre[[#This Row],[Date of Call]],"DDDD")</f>
        <v>Saturday</v>
      </c>
      <c r="K725" t="str" cm="1">
        <f t="array" ref="K725">_xlfn.IFS(Call_Centre[[#This Row],[Duration]]&lt;=10,"Under 10 mins", Call_Centre[[#This Row],[Duration]]&lt;=30, "10 to 30 mins", Call_Centre[[#This Row],[Duration]]&lt;=60, "30 to 60 mins", Call_Centre[[#This Row],[Duration]]&lt;=120, "1 to 2 hours", TRUE, "More than 2 hours")</f>
        <v>1 to 2 hours</v>
      </c>
      <c r="L725">
        <f>ROUND(Call_Centre[[#This Row],[Satisfaction Rating]],0)</f>
        <v>4</v>
      </c>
    </row>
    <row r="726" spans="2:12">
      <c r="B726" t="s">
        <v>748</v>
      </c>
      <c r="C726" t="s">
        <v>19</v>
      </c>
      <c r="D726">
        <v>124</v>
      </c>
      <c r="E726" s="17" t="s">
        <v>10</v>
      </c>
      <c r="F726" s="18">
        <v>45179</v>
      </c>
      <c r="G726">
        <v>46</v>
      </c>
      <c r="H726">
        <v>3.1</v>
      </c>
      <c r="I726">
        <f>IF(MONTH(Call_Centre[[#This Row],[Date of Call]])&lt;=6, YEAR(Call_Centre[[#This Row],[Date of Call]]), YEAR(Call_Centre[[#This Row],[Date of Call]])+1)</f>
        <v>2024</v>
      </c>
      <c r="J726" t="str">
        <f>TEXT(Call_Centre[[#This Row],[Date of Call]],"DDDD")</f>
        <v>Sunday</v>
      </c>
      <c r="K726" t="str" cm="1">
        <f t="array" ref="K726">_xlfn.IFS(Call_Centre[[#This Row],[Duration]]&lt;=10,"Under 10 mins", Call_Centre[[#This Row],[Duration]]&lt;=30, "10 to 30 mins", Call_Centre[[#This Row],[Duration]]&lt;=60, "30 to 60 mins", Call_Centre[[#This Row],[Duration]]&lt;=120, "1 to 2 hours", TRUE, "More than 2 hours")</f>
        <v>More than 2 hours</v>
      </c>
      <c r="L726">
        <f>ROUND(Call_Centre[[#This Row],[Satisfaction Rating]],0)</f>
        <v>3</v>
      </c>
    </row>
    <row r="727" spans="2:12">
      <c r="B727" t="s">
        <v>749</v>
      </c>
      <c r="C727" t="s">
        <v>17</v>
      </c>
      <c r="D727">
        <v>156</v>
      </c>
      <c r="E727" s="17" t="s">
        <v>6</v>
      </c>
      <c r="F727" s="18">
        <v>45179</v>
      </c>
      <c r="G727">
        <v>64</v>
      </c>
      <c r="H727">
        <v>2.7</v>
      </c>
      <c r="I727">
        <f>IF(MONTH(Call_Centre[[#This Row],[Date of Call]])&lt;=6, YEAR(Call_Centre[[#This Row],[Date of Call]]), YEAR(Call_Centre[[#This Row],[Date of Call]])+1)</f>
        <v>2024</v>
      </c>
      <c r="J727" t="str">
        <f>TEXT(Call_Centre[[#This Row],[Date of Call]],"DDDD")</f>
        <v>Sunday</v>
      </c>
      <c r="K727" t="str" cm="1">
        <f t="array" ref="K727">_xlfn.IFS(Call_Centre[[#This Row],[Duration]]&lt;=10,"Under 10 mins", Call_Centre[[#This Row],[Duration]]&lt;=30, "10 to 30 mins", Call_Centre[[#This Row],[Duration]]&lt;=60, "30 to 60 mins", Call_Centre[[#This Row],[Duration]]&lt;=120, "1 to 2 hours", TRUE, "More than 2 hours")</f>
        <v>More than 2 hours</v>
      </c>
      <c r="L727">
        <f>ROUND(Call_Centre[[#This Row],[Satisfaction Rating]],0)</f>
        <v>3</v>
      </c>
    </row>
    <row r="728" spans="2:12">
      <c r="B728" t="s">
        <v>750</v>
      </c>
      <c r="C728" t="s">
        <v>18</v>
      </c>
      <c r="D728">
        <v>107</v>
      </c>
      <c r="E728" s="17" t="s">
        <v>9</v>
      </c>
      <c r="F728" s="18">
        <v>45179</v>
      </c>
      <c r="G728">
        <v>38</v>
      </c>
      <c r="H728">
        <v>4.7</v>
      </c>
      <c r="I728">
        <f>IF(MONTH(Call_Centre[[#This Row],[Date of Call]])&lt;=6, YEAR(Call_Centre[[#This Row],[Date of Call]]), YEAR(Call_Centre[[#This Row],[Date of Call]])+1)</f>
        <v>2024</v>
      </c>
      <c r="J728" t="str">
        <f>TEXT(Call_Centre[[#This Row],[Date of Call]],"DDDD")</f>
        <v>Sunday</v>
      </c>
      <c r="K728" t="str" cm="1">
        <f t="array" ref="K728">_xlfn.IFS(Call_Centre[[#This Row],[Duration]]&lt;=10,"Under 10 mins", Call_Centre[[#This Row],[Duration]]&lt;=30, "10 to 30 mins", Call_Centre[[#This Row],[Duration]]&lt;=60, "30 to 60 mins", Call_Centre[[#This Row],[Duration]]&lt;=120, "1 to 2 hours", TRUE, "More than 2 hours")</f>
        <v>1 to 2 hours</v>
      </c>
      <c r="L728">
        <f>ROUND(Call_Centre[[#This Row],[Satisfaction Rating]],0)</f>
        <v>5</v>
      </c>
    </row>
    <row r="729" spans="2:12">
      <c r="B729" t="s">
        <v>751</v>
      </c>
      <c r="C729" t="s">
        <v>20</v>
      </c>
      <c r="D729">
        <v>58</v>
      </c>
      <c r="E729" s="17" t="s">
        <v>9</v>
      </c>
      <c r="F729" s="18">
        <v>45181</v>
      </c>
      <c r="G729">
        <v>90</v>
      </c>
      <c r="H729">
        <v>4.3</v>
      </c>
      <c r="I729">
        <f>IF(MONTH(Call_Centre[[#This Row],[Date of Call]])&lt;=6, YEAR(Call_Centre[[#This Row],[Date of Call]]), YEAR(Call_Centre[[#This Row],[Date of Call]])+1)</f>
        <v>2024</v>
      </c>
      <c r="J729" t="str">
        <f>TEXT(Call_Centre[[#This Row],[Date of Call]],"DDDD")</f>
        <v>Tuesday</v>
      </c>
      <c r="K729" t="str" cm="1">
        <f t="array" ref="K729">_xlfn.IFS(Call_Centre[[#This Row],[Duration]]&lt;=10,"Under 10 mins", Call_Centre[[#This Row],[Duration]]&lt;=30, "10 to 30 mins", Call_Centre[[#This Row],[Duration]]&lt;=60, "30 to 60 mins", Call_Centre[[#This Row],[Duration]]&lt;=120, "1 to 2 hours", TRUE, "More than 2 hours")</f>
        <v>30 to 60 mins</v>
      </c>
      <c r="L729">
        <f>ROUND(Call_Centre[[#This Row],[Satisfaction Rating]],0)</f>
        <v>4</v>
      </c>
    </row>
    <row r="730" spans="2:12">
      <c r="B730" t="s">
        <v>752</v>
      </c>
      <c r="C730" t="s">
        <v>14</v>
      </c>
      <c r="D730">
        <v>66</v>
      </c>
      <c r="E730" s="17" t="s">
        <v>9</v>
      </c>
      <c r="F730" s="18">
        <v>45181</v>
      </c>
      <c r="G730">
        <v>32</v>
      </c>
      <c r="H730">
        <v>3.8</v>
      </c>
      <c r="I730">
        <f>IF(MONTH(Call_Centre[[#This Row],[Date of Call]])&lt;=6, YEAR(Call_Centre[[#This Row],[Date of Call]]), YEAR(Call_Centre[[#This Row],[Date of Call]])+1)</f>
        <v>2024</v>
      </c>
      <c r="J730" t="str">
        <f>TEXT(Call_Centre[[#This Row],[Date of Call]],"DDDD")</f>
        <v>Tuesday</v>
      </c>
      <c r="K730" t="str" cm="1">
        <f t="array" ref="K730">_xlfn.IFS(Call_Centre[[#This Row],[Duration]]&lt;=10,"Under 10 mins", Call_Centre[[#This Row],[Duration]]&lt;=30, "10 to 30 mins", Call_Centre[[#This Row],[Duration]]&lt;=60, "30 to 60 mins", Call_Centre[[#This Row],[Duration]]&lt;=120, "1 to 2 hours", TRUE, "More than 2 hours")</f>
        <v>1 to 2 hours</v>
      </c>
      <c r="L730">
        <f>ROUND(Call_Centre[[#This Row],[Satisfaction Rating]],0)</f>
        <v>4</v>
      </c>
    </row>
    <row r="731" spans="2:12">
      <c r="B731" t="s">
        <v>753</v>
      </c>
      <c r="C731" t="s">
        <v>24</v>
      </c>
      <c r="D731">
        <v>75</v>
      </c>
      <c r="E731" s="17" t="s">
        <v>6</v>
      </c>
      <c r="F731" s="18">
        <v>45181</v>
      </c>
      <c r="G731">
        <v>120</v>
      </c>
      <c r="H731">
        <v>4.4000000000000004</v>
      </c>
      <c r="I731">
        <f>IF(MONTH(Call_Centre[[#This Row],[Date of Call]])&lt;=6, YEAR(Call_Centre[[#This Row],[Date of Call]]), YEAR(Call_Centre[[#This Row],[Date of Call]])+1)</f>
        <v>2024</v>
      </c>
      <c r="J731" t="str">
        <f>TEXT(Call_Centre[[#This Row],[Date of Call]],"DDDD")</f>
        <v>Tuesday</v>
      </c>
      <c r="K731" t="str" cm="1">
        <f t="array" ref="K731">_xlfn.IFS(Call_Centre[[#This Row],[Duration]]&lt;=10,"Under 10 mins", Call_Centre[[#This Row],[Duration]]&lt;=30, "10 to 30 mins", Call_Centre[[#This Row],[Duration]]&lt;=60, "30 to 60 mins", Call_Centre[[#This Row],[Duration]]&lt;=120, "1 to 2 hours", TRUE, "More than 2 hours")</f>
        <v>1 to 2 hours</v>
      </c>
      <c r="L731">
        <f>ROUND(Call_Centre[[#This Row],[Satisfaction Rating]],0)</f>
        <v>4</v>
      </c>
    </row>
    <row r="732" spans="2:12">
      <c r="B732" t="s">
        <v>754</v>
      </c>
      <c r="C732" t="s">
        <v>18</v>
      </c>
      <c r="D732">
        <v>8</v>
      </c>
      <c r="E732" s="17" t="s">
        <v>9</v>
      </c>
      <c r="F732" s="18">
        <v>45181</v>
      </c>
      <c r="G732">
        <v>31</v>
      </c>
      <c r="H732">
        <v>3.9</v>
      </c>
      <c r="I732">
        <f>IF(MONTH(Call_Centre[[#This Row],[Date of Call]])&lt;=6, YEAR(Call_Centre[[#This Row],[Date of Call]]), YEAR(Call_Centre[[#This Row],[Date of Call]])+1)</f>
        <v>2024</v>
      </c>
      <c r="J732" t="str">
        <f>TEXT(Call_Centre[[#This Row],[Date of Call]],"DDDD")</f>
        <v>Tuesday</v>
      </c>
      <c r="K732" t="str" cm="1">
        <f t="array" ref="K732">_xlfn.IFS(Call_Centre[[#This Row],[Duration]]&lt;=10,"Under 10 mins", Call_Centre[[#This Row],[Duration]]&lt;=30, "10 to 30 mins", Call_Centre[[#This Row],[Duration]]&lt;=60, "30 to 60 mins", Call_Centre[[#This Row],[Duration]]&lt;=120, "1 to 2 hours", TRUE, "More than 2 hours")</f>
        <v>Under 10 mins</v>
      </c>
      <c r="L732">
        <f>ROUND(Call_Centre[[#This Row],[Satisfaction Rating]],0)</f>
        <v>4</v>
      </c>
    </row>
    <row r="733" spans="2:12">
      <c r="B733" t="s">
        <v>755</v>
      </c>
      <c r="C733" t="s">
        <v>23</v>
      </c>
      <c r="D733">
        <v>76</v>
      </c>
      <c r="E733" s="17" t="s">
        <v>6</v>
      </c>
      <c r="F733" s="18">
        <v>45182</v>
      </c>
      <c r="G733">
        <v>108</v>
      </c>
      <c r="H733">
        <v>4.9000000000000004</v>
      </c>
      <c r="I733">
        <f>IF(MONTH(Call_Centre[[#This Row],[Date of Call]])&lt;=6, YEAR(Call_Centre[[#This Row],[Date of Call]]), YEAR(Call_Centre[[#This Row],[Date of Call]])+1)</f>
        <v>2024</v>
      </c>
      <c r="J733" t="str">
        <f>TEXT(Call_Centre[[#This Row],[Date of Call]],"DDDD")</f>
        <v>Wednesday</v>
      </c>
      <c r="K733" t="str" cm="1">
        <f t="array" ref="K733">_xlfn.IFS(Call_Centre[[#This Row],[Duration]]&lt;=10,"Under 10 mins", Call_Centre[[#This Row],[Duration]]&lt;=30, "10 to 30 mins", Call_Centre[[#This Row],[Duration]]&lt;=60, "30 to 60 mins", Call_Centre[[#This Row],[Duration]]&lt;=120, "1 to 2 hours", TRUE, "More than 2 hours")</f>
        <v>1 to 2 hours</v>
      </c>
      <c r="L733">
        <f>ROUND(Call_Centre[[#This Row],[Satisfaction Rating]],0)</f>
        <v>5</v>
      </c>
    </row>
    <row r="734" spans="2:12">
      <c r="B734" t="s">
        <v>756</v>
      </c>
      <c r="C734" t="s">
        <v>20</v>
      </c>
      <c r="D734">
        <v>110</v>
      </c>
      <c r="E734" s="17" t="s">
        <v>6</v>
      </c>
      <c r="F734" s="18">
        <v>45182</v>
      </c>
      <c r="G734">
        <v>180</v>
      </c>
      <c r="H734">
        <v>4.2</v>
      </c>
      <c r="I734">
        <f>IF(MONTH(Call_Centre[[#This Row],[Date of Call]])&lt;=6, YEAR(Call_Centre[[#This Row],[Date of Call]]), YEAR(Call_Centre[[#This Row],[Date of Call]])+1)</f>
        <v>2024</v>
      </c>
      <c r="J734" t="str">
        <f>TEXT(Call_Centre[[#This Row],[Date of Call]],"DDDD")</f>
        <v>Wednesday</v>
      </c>
      <c r="K734" t="str" cm="1">
        <f t="array" ref="K734">_xlfn.IFS(Call_Centre[[#This Row],[Duration]]&lt;=10,"Under 10 mins", Call_Centre[[#This Row],[Duration]]&lt;=30, "10 to 30 mins", Call_Centre[[#This Row],[Duration]]&lt;=60, "30 to 60 mins", Call_Centre[[#This Row],[Duration]]&lt;=120, "1 to 2 hours", TRUE, "More than 2 hours")</f>
        <v>1 to 2 hours</v>
      </c>
      <c r="L734">
        <f>ROUND(Call_Centre[[#This Row],[Satisfaction Rating]],0)</f>
        <v>4</v>
      </c>
    </row>
    <row r="735" spans="2:12">
      <c r="B735" t="s">
        <v>757</v>
      </c>
      <c r="C735" t="s">
        <v>14</v>
      </c>
      <c r="D735">
        <v>50</v>
      </c>
      <c r="E735" s="17" t="s">
        <v>11</v>
      </c>
      <c r="F735" s="18">
        <v>45183</v>
      </c>
      <c r="G735">
        <v>124</v>
      </c>
      <c r="H735">
        <v>4</v>
      </c>
      <c r="I735">
        <f>IF(MONTH(Call_Centre[[#This Row],[Date of Call]])&lt;=6, YEAR(Call_Centre[[#This Row],[Date of Call]]), YEAR(Call_Centre[[#This Row],[Date of Call]])+1)</f>
        <v>2024</v>
      </c>
      <c r="J735" t="str">
        <f>TEXT(Call_Centre[[#This Row],[Date of Call]],"DDDD")</f>
        <v>Thursday</v>
      </c>
      <c r="K735" t="str" cm="1">
        <f t="array" ref="K735">_xlfn.IFS(Call_Centre[[#This Row],[Duration]]&lt;=10,"Under 10 mins", Call_Centre[[#This Row],[Duration]]&lt;=30, "10 to 30 mins", Call_Centre[[#This Row],[Duration]]&lt;=60, "30 to 60 mins", Call_Centre[[#This Row],[Duration]]&lt;=120, "1 to 2 hours", TRUE, "More than 2 hours")</f>
        <v>30 to 60 mins</v>
      </c>
      <c r="L735">
        <f>ROUND(Call_Centre[[#This Row],[Satisfaction Rating]],0)</f>
        <v>4</v>
      </c>
    </row>
    <row r="736" spans="2:12">
      <c r="B736" t="s">
        <v>758</v>
      </c>
      <c r="C736" t="s">
        <v>15</v>
      </c>
      <c r="D736">
        <v>78</v>
      </c>
      <c r="E736" s="17" t="s">
        <v>11</v>
      </c>
      <c r="F736" s="18">
        <v>45183</v>
      </c>
      <c r="G736">
        <v>23</v>
      </c>
      <c r="H736">
        <v>4.2</v>
      </c>
      <c r="I736">
        <f>IF(MONTH(Call_Centre[[#This Row],[Date of Call]])&lt;=6, YEAR(Call_Centre[[#This Row],[Date of Call]]), YEAR(Call_Centre[[#This Row],[Date of Call]])+1)</f>
        <v>2024</v>
      </c>
      <c r="J736" t="str">
        <f>TEXT(Call_Centre[[#This Row],[Date of Call]],"DDDD")</f>
        <v>Thursday</v>
      </c>
      <c r="K736" t="str" cm="1">
        <f t="array" ref="K736">_xlfn.IFS(Call_Centre[[#This Row],[Duration]]&lt;=10,"Under 10 mins", Call_Centre[[#This Row],[Duration]]&lt;=30, "10 to 30 mins", Call_Centre[[#This Row],[Duration]]&lt;=60, "30 to 60 mins", Call_Centre[[#This Row],[Duration]]&lt;=120, "1 to 2 hours", TRUE, "More than 2 hours")</f>
        <v>1 to 2 hours</v>
      </c>
      <c r="L736">
        <f>ROUND(Call_Centre[[#This Row],[Satisfaction Rating]],0)</f>
        <v>4</v>
      </c>
    </row>
    <row r="737" spans="2:12">
      <c r="B737" t="s">
        <v>759</v>
      </c>
      <c r="C737" t="s">
        <v>16</v>
      </c>
      <c r="D737">
        <v>59</v>
      </c>
      <c r="E737" s="17" t="s">
        <v>10</v>
      </c>
      <c r="F737" s="18">
        <v>45184</v>
      </c>
      <c r="G737">
        <v>24</v>
      </c>
      <c r="H737">
        <v>4.8</v>
      </c>
      <c r="I737">
        <f>IF(MONTH(Call_Centre[[#This Row],[Date of Call]])&lt;=6, YEAR(Call_Centre[[#This Row],[Date of Call]]), YEAR(Call_Centre[[#This Row],[Date of Call]])+1)</f>
        <v>2024</v>
      </c>
      <c r="J737" t="str">
        <f>TEXT(Call_Centre[[#This Row],[Date of Call]],"DDDD")</f>
        <v>Friday</v>
      </c>
      <c r="K737" t="str" cm="1">
        <f t="array" ref="K737">_xlfn.IFS(Call_Centre[[#This Row],[Duration]]&lt;=10,"Under 10 mins", Call_Centre[[#This Row],[Duration]]&lt;=30, "10 to 30 mins", Call_Centre[[#This Row],[Duration]]&lt;=60, "30 to 60 mins", Call_Centre[[#This Row],[Duration]]&lt;=120, "1 to 2 hours", TRUE, "More than 2 hours")</f>
        <v>30 to 60 mins</v>
      </c>
      <c r="L737">
        <f>ROUND(Call_Centre[[#This Row],[Satisfaction Rating]],0)</f>
        <v>5</v>
      </c>
    </row>
    <row r="738" spans="2:12">
      <c r="B738" t="s">
        <v>760</v>
      </c>
      <c r="C738" t="s">
        <v>15</v>
      </c>
      <c r="D738">
        <v>126</v>
      </c>
      <c r="E738" s="17" t="s">
        <v>9</v>
      </c>
      <c r="F738" s="18">
        <v>45185</v>
      </c>
      <c r="G738">
        <v>52</v>
      </c>
      <c r="H738">
        <v>1.1000000000000001</v>
      </c>
      <c r="I738">
        <f>IF(MONTH(Call_Centre[[#This Row],[Date of Call]])&lt;=6, YEAR(Call_Centre[[#This Row],[Date of Call]]), YEAR(Call_Centre[[#This Row],[Date of Call]])+1)</f>
        <v>2024</v>
      </c>
      <c r="J738" t="str">
        <f>TEXT(Call_Centre[[#This Row],[Date of Call]],"DDDD")</f>
        <v>Saturday</v>
      </c>
      <c r="K738" t="str" cm="1">
        <f t="array" ref="K738">_xlfn.IFS(Call_Centre[[#This Row],[Duration]]&lt;=10,"Under 10 mins", Call_Centre[[#This Row],[Duration]]&lt;=30, "10 to 30 mins", Call_Centre[[#This Row],[Duration]]&lt;=60, "30 to 60 mins", Call_Centre[[#This Row],[Duration]]&lt;=120, "1 to 2 hours", TRUE, "More than 2 hours")</f>
        <v>More than 2 hours</v>
      </c>
      <c r="L738">
        <f>ROUND(Call_Centre[[#This Row],[Satisfaction Rating]],0)</f>
        <v>1</v>
      </c>
    </row>
    <row r="739" spans="2:12">
      <c r="B739" t="s">
        <v>761</v>
      </c>
      <c r="C739" t="s">
        <v>23</v>
      </c>
      <c r="D739">
        <v>43</v>
      </c>
      <c r="E739" s="17" t="s">
        <v>10</v>
      </c>
      <c r="F739" s="18">
        <v>45186</v>
      </c>
      <c r="G739">
        <v>168</v>
      </c>
      <c r="H739">
        <v>4</v>
      </c>
      <c r="I739">
        <f>IF(MONTH(Call_Centre[[#This Row],[Date of Call]])&lt;=6, YEAR(Call_Centre[[#This Row],[Date of Call]]), YEAR(Call_Centre[[#This Row],[Date of Call]])+1)</f>
        <v>2024</v>
      </c>
      <c r="J739" t="str">
        <f>TEXT(Call_Centre[[#This Row],[Date of Call]],"DDDD")</f>
        <v>Sunday</v>
      </c>
      <c r="K739" t="str" cm="1">
        <f t="array" ref="K739">_xlfn.IFS(Call_Centre[[#This Row],[Duration]]&lt;=10,"Under 10 mins", Call_Centre[[#This Row],[Duration]]&lt;=30, "10 to 30 mins", Call_Centre[[#This Row],[Duration]]&lt;=60, "30 to 60 mins", Call_Centre[[#This Row],[Duration]]&lt;=120, "1 to 2 hours", TRUE, "More than 2 hours")</f>
        <v>30 to 60 mins</v>
      </c>
      <c r="L739">
        <f>ROUND(Call_Centre[[#This Row],[Satisfaction Rating]],0)</f>
        <v>4</v>
      </c>
    </row>
    <row r="740" spans="2:12">
      <c r="B740" t="s">
        <v>762</v>
      </c>
      <c r="C740" t="s">
        <v>17</v>
      </c>
      <c r="D740">
        <v>79</v>
      </c>
      <c r="E740" s="17" t="s">
        <v>6</v>
      </c>
      <c r="F740" s="18">
        <v>45188</v>
      </c>
      <c r="G740">
        <v>125</v>
      </c>
      <c r="H740">
        <v>4.8</v>
      </c>
      <c r="I740">
        <f>IF(MONTH(Call_Centre[[#This Row],[Date of Call]])&lt;=6, YEAR(Call_Centre[[#This Row],[Date of Call]]), YEAR(Call_Centre[[#This Row],[Date of Call]])+1)</f>
        <v>2024</v>
      </c>
      <c r="J740" t="str">
        <f>TEXT(Call_Centre[[#This Row],[Date of Call]],"DDDD")</f>
        <v>Tuesday</v>
      </c>
      <c r="K740" t="str" cm="1">
        <f t="array" ref="K740">_xlfn.IFS(Call_Centre[[#This Row],[Duration]]&lt;=10,"Under 10 mins", Call_Centre[[#This Row],[Duration]]&lt;=30, "10 to 30 mins", Call_Centre[[#This Row],[Duration]]&lt;=60, "30 to 60 mins", Call_Centre[[#This Row],[Duration]]&lt;=120, "1 to 2 hours", TRUE, "More than 2 hours")</f>
        <v>1 to 2 hours</v>
      </c>
      <c r="L740">
        <f>ROUND(Call_Centre[[#This Row],[Satisfaction Rating]],0)</f>
        <v>5</v>
      </c>
    </row>
    <row r="741" spans="2:12">
      <c r="B741" t="s">
        <v>763</v>
      </c>
      <c r="C741" t="s">
        <v>20</v>
      </c>
      <c r="D741">
        <v>71</v>
      </c>
      <c r="E741" s="17" t="s">
        <v>10</v>
      </c>
      <c r="F741" s="18">
        <v>45189</v>
      </c>
      <c r="G741">
        <v>50</v>
      </c>
      <c r="H741">
        <v>4.2</v>
      </c>
      <c r="I741">
        <f>IF(MONTH(Call_Centre[[#This Row],[Date of Call]])&lt;=6, YEAR(Call_Centre[[#This Row],[Date of Call]]), YEAR(Call_Centre[[#This Row],[Date of Call]])+1)</f>
        <v>2024</v>
      </c>
      <c r="J741" t="str">
        <f>TEXT(Call_Centre[[#This Row],[Date of Call]],"DDDD")</f>
        <v>Wednesday</v>
      </c>
      <c r="K741" t="str" cm="1">
        <f t="array" ref="K741">_xlfn.IFS(Call_Centre[[#This Row],[Duration]]&lt;=10,"Under 10 mins", Call_Centre[[#This Row],[Duration]]&lt;=30, "10 to 30 mins", Call_Centre[[#This Row],[Duration]]&lt;=60, "30 to 60 mins", Call_Centre[[#This Row],[Duration]]&lt;=120, "1 to 2 hours", TRUE, "More than 2 hours")</f>
        <v>1 to 2 hours</v>
      </c>
      <c r="L741">
        <f>ROUND(Call_Centre[[#This Row],[Satisfaction Rating]],0)</f>
        <v>4</v>
      </c>
    </row>
    <row r="742" spans="2:12">
      <c r="B742" t="s">
        <v>764</v>
      </c>
      <c r="C742" t="s">
        <v>22</v>
      </c>
      <c r="D742">
        <v>94</v>
      </c>
      <c r="E742" s="17" t="s">
        <v>9</v>
      </c>
      <c r="F742" s="18">
        <v>45190</v>
      </c>
      <c r="G742">
        <v>220</v>
      </c>
      <c r="H742">
        <v>4.5999999999999996</v>
      </c>
      <c r="I742">
        <f>IF(MONTH(Call_Centre[[#This Row],[Date of Call]])&lt;=6, YEAR(Call_Centre[[#This Row],[Date of Call]]), YEAR(Call_Centre[[#This Row],[Date of Call]])+1)</f>
        <v>2024</v>
      </c>
      <c r="J742" t="str">
        <f>TEXT(Call_Centre[[#This Row],[Date of Call]],"DDDD")</f>
        <v>Thursday</v>
      </c>
      <c r="K742" t="str" cm="1">
        <f t="array" ref="K742">_xlfn.IFS(Call_Centre[[#This Row],[Duration]]&lt;=10,"Under 10 mins", Call_Centre[[#This Row],[Duration]]&lt;=30, "10 to 30 mins", Call_Centre[[#This Row],[Duration]]&lt;=60, "30 to 60 mins", Call_Centre[[#This Row],[Duration]]&lt;=120, "1 to 2 hours", TRUE, "More than 2 hours")</f>
        <v>1 to 2 hours</v>
      </c>
      <c r="L742">
        <f>ROUND(Call_Centre[[#This Row],[Satisfaction Rating]],0)</f>
        <v>5</v>
      </c>
    </row>
    <row r="743" spans="2:12">
      <c r="B743" t="s">
        <v>765</v>
      </c>
      <c r="C743" t="s">
        <v>18</v>
      </c>
      <c r="D743">
        <v>108</v>
      </c>
      <c r="E743" s="17" t="s">
        <v>10</v>
      </c>
      <c r="F743" s="18">
        <v>45190</v>
      </c>
      <c r="G743">
        <v>180</v>
      </c>
      <c r="H743">
        <v>4</v>
      </c>
      <c r="I743">
        <f>IF(MONTH(Call_Centre[[#This Row],[Date of Call]])&lt;=6, YEAR(Call_Centre[[#This Row],[Date of Call]]), YEAR(Call_Centre[[#This Row],[Date of Call]])+1)</f>
        <v>2024</v>
      </c>
      <c r="J743" t="str">
        <f>TEXT(Call_Centre[[#This Row],[Date of Call]],"DDDD")</f>
        <v>Thursday</v>
      </c>
      <c r="K743" t="str" cm="1">
        <f t="array" ref="K743">_xlfn.IFS(Call_Centre[[#This Row],[Duration]]&lt;=10,"Under 10 mins", Call_Centre[[#This Row],[Duration]]&lt;=30, "10 to 30 mins", Call_Centre[[#This Row],[Duration]]&lt;=60, "30 to 60 mins", Call_Centre[[#This Row],[Duration]]&lt;=120, "1 to 2 hours", TRUE, "More than 2 hours")</f>
        <v>1 to 2 hours</v>
      </c>
      <c r="L743">
        <f>ROUND(Call_Centre[[#This Row],[Satisfaction Rating]],0)</f>
        <v>4</v>
      </c>
    </row>
    <row r="744" spans="2:12">
      <c r="B744" t="s">
        <v>766</v>
      </c>
      <c r="C744" t="s">
        <v>23</v>
      </c>
      <c r="D744">
        <v>76</v>
      </c>
      <c r="E744" s="17" t="s">
        <v>9</v>
      </c>
      <c r="F744" s="18">
        <v>45190</v>
      </c>
      <c r="G744">
        <v>110</v>
      </c>
      <c r="H744">
        <v>3.9</v>
      </c>
      <c r="I744">
        <f>IF(MONTH(Call_Centre[[#This Row],[Date of Call]])&lt;=6, YEAR(Call_Centre[[#This Row],[Date of Call]]), YEAR(Call_Centre[[#This Row],[Date of Call]])+1)</f>
        <v>2024</v>
      </c>
      <c r="J744" t="str">
        <f>TEXT(Call_Centre[[#This Row],[Date of Call]],"DDDD")</f>
        <v>Thursday</v>
      </c>
      <c r="K744" t="str" cm="1">
        <f t="array" ref="K744">_xlfn.IFS(Call_Centre[[#This Row],[Duration]]&lt;=10,"Under 10 mins", Call_Centre[[#This Row],[Duration]]&lt;=30, "10 to 30 mins", Call_Centre[[#This Row],[Duration]]&lt;=60, "30 to 60 mins", Call_Centre[[#This Row],[Duration]]&lt;=120, "1 to 2 hours", TRUE, "More than 2 hours")</f>
        <v>1 to 2 hours</v>
      </c>
      <c r="L744">
        <f>ROUND(Call_Centre[[#This Row],[Satisfaction Rating]],0)</f>
        <v>4</v>
      </c>
    </row>
    <row r="745" spans="2:12">
      <c r="B745" t="s">
        <v>767</v>
      </c>
      <c r="C745" t="s">
        <v>16</v>
      </c>
      <c r="D745">
        <v>136</v>
      </c>
      <c r="E745" s="17" t="s">
        <v>10</v>
      </c>
      <c r="F745" s="18">
        <v>45190</v>
      </c>
      <c r="G745">
        <v>36</v>
      </c>
      <c r="H745">
        <v>2.8</v>
      </c>
      <c r="I745">
        <f>IF(MONTH(Call_Centre[[#This Row],[Date of Call]])&lt;=6, YEAR(Call_Centre[[#This Row],[Date of Call]]), YEAR(Call_Centre[[#This Row],[Date of Call]])+1)</f>
        <v>2024</v>
      </c>
      <c r="J745" t="str">
        <f>TEXT(Call_Centre[[#This Row],[Date of Call]],"DDDD")</f>
        <v>Thursday</v>
      </c>
      <c r="K745" t="str" cm="1">
        <f t="array" ref="K745">_xlfn.IFS(Call_Centre[[#This Row],[Duration]]&lt;=10,"Under 10 mins", Call_Centre[[#This Row],[Duration]]&lt;=30, "10 to 30 mins", Call_Centre[[#This Row],[Duration]]&lt;=60, "30 to 60 mins", Call_Centre[[#This Row],[Duration]]&lt;=120, "1 to 2 hours", TRUE, "More than 2 hours")</f>
        <v>More than 2 hours</v>
      </c>
      <c r="L745">
        <f>ROUND(Call_Centre[[#This Row],[Satisfaction Rating]],0)</f>
        <v>3</v>
      </c>
    </row>
    <row r="746" spans="2:12">
      <c r="B746" t="s">
        <v>768</v>
      </c>
      <c r="C746" t="s">
        <v>12</v>
      </c>
      <c r="D746">
        <v>129</v>
      </c>
      <c r="E746" s="17" t="s">
        <v>11</v>
      </c>
      <c r="F746" s="18">
        <v>45191</v>
      </c>
      <c r="G746">
        <v>93</v>
      </c>
      <c r="H746">
        <v>4.7</v>
      </c>
      <c r="I746">
        <f>IF(MONTH(Call_Centre[[#This Row],[Date of Call]])&lt;=6, YEAR(Call_Centre[[#This Row],[Date of Call]]), YEAR(Call_Centre[[#This Row],[Date of Call]])+1)</f>
        <v>2024</v>
      </c>
      <c r="J746" t="str">
        <f>TEXT(Call_Centre[[#This Row],[Date of Call]],"DDDD")</f>
        <v>Friday</v>
      </c>
      <c r="K746" t="str" cm="1">
        <f t="array" ref="K746">_xlfn.IFS(Call_Centre[[#This Row],[Duration]]&lt;=10,"Under 10 mins", Call_Centre[[#This Row],[Duration]]&lt;=30, "10 to 30 mins", Call_Centre[[#This Row],[Duration]]&lt;=60, "30 to 60 mins", Call_Centre[[#This Row],[Duration]]&lt;=120, "1 to 2 hours", TRUE, "More than 2 hours")</f>
        <v>More than 2 hours</v>
      </c>
      <c r="L746">
        <f>ROUND(Call_Centre[[#This Row],[Satisfaction Rating]],0)</f>
        <v>5</v>
      </c>
    </row>
    <row r="747" spans="2:12">
      <c r="B747" t="s">
        <v>769</v>
      </c>
      <c r="C747" t="s">
        <v>18</v>
      </c>
      <c r="D747">
        <v>120</v>
      </c>
      <c r="E747" s="17" t="s">
        <v>10</v>
      </c>
      <c r="F747" s="18">
        <v>45191</v>
      </c>
      <c r="G747">
        <v>38</v>
      </c>
      <c r="H747">
        <v>4.2</v>
      </c>
      <c r="I747">
        <f>IF(MONTH(Call_Centre[[#This Row],[Date of Call]])&lt;=6, YEAR(Call_Centre[[#This Row],[Date of Call]]), YEAR(Call_Centre[[#This Row],[Date of Call]])+1)</f>
        <v>2024</v>
      </c>
      <c r="J747" t="str">
        <f>TEXT(Call_Centre[[#This Row],[Date of Call]],"DDDD")</f>
        <v>Friday</v>
      </c>
      <c r="K747" t="str" cm="1">
        <f t="array" ref="K747">_xlfn.IFS(Call_Centre[[#This Row],[Duration]]&lt;=10,"Under 10 mins", Call_Centre[[#This Row],[Duration]]&lt;=30, "10 to 30 mins", Call_Centre[[#This Row],[Duration]]&lt;=60, "30 to 60 mins", Call_Centre[[#This Row],[Duration]]&lt;=120, "1 to 2 hours", TRUE, "More than 2 hours")</f>
        <v>1 to 2 hours</v>
      </c>
      <c r="L747">
        <f>ROUND(Call_Centre[[#This Row],[Satisfaction Rating]],0)</f>
        <v>4</v>
      </c>
    </row>
    <row r="748" spans="2:12">
      <c r="B748" t="s">
        <v>770</v>
      </c>
      <c r="C748" t="s">
        <v>23</v>
      </c>
      <c r="D748">
        <v>108</v>
      </c>
      <c r="E748" s="17" t="s">
        <v>11</v>
      </c>
      <c r="F748" s="18">
        <v>45192</v>
      </c>
      <c r="G748">
        <v>66</v>
      </c>
      <c r="H748">
        <v>3.9</v>
      </c>
      <c r="I748">
        <f>IF(MONTH(Call_Centre[[#This Row],[Date of Call]])&lt;=6, YEAR(Call_Centre[[#This Row],[Date of Call]]), YEAR(Call_Centre[[#This Row],[Date of Call]])+1)</f>
        <v>2024</v>
      </c>
      <c r="J748" t="str">
        <f>TEXT(Call_Centre[[#This Row],[Date of Call]],"DDDD")</f>
        <v>Saturday</v>
      </c>
      <c r="K748" t="str" cm="1">
        <f t="array" ref="K748">_xlfn.IFS(Call_Centre[[#This Row],[Duration]]&lt;=10,"Under 10 mins", Call_Centre[[#This Row],[Duration]]&lt;=30, "10 to 30 mins", Call_Centre[[#This Row],[Duration]]&lt;=60, "30 to 60 mins", Call_Centre[[#This Row],[Duration]]&lt;=120, "1 to 2 hours", TRUE, "More than 2 hours")</f>
        <v>1 to 2 hours</v>
      </c>
      <c r="L748">
        <f>ROUND(Call_Centre[[#This Row],[Satisfaction Rating]],0)</f>
        <v>4</v>
      </c>
    </row>
    <row r="749" spans="2:12">
      <c r="B749" t="s">
        <v>771</v>
      </c>
      <c r="C749" t="s">
        <v>15</v>
      </c>
      <c r="D749">
        <v>79</v>
      </c>
      <c r="E749" s="17" t="s">
        <v>10</v>
      </c>
      <c r="F749" s="18">
        <v>45192</v>
      </c>
      <c r="G749">
        <v>215</v>
      </c>
      <c r="H749">
        <v>4.5999999999999996</v>
      </c>
      <c r="I749">
        <f>IF(MONTH(Call_Centre[[#This Row],[Date of Call]])&lt;=6, YEAR(Call_Centre[[#This Row],[Date of Call]]), YEAR(Call_Centre[[#This Row],[Date of Call]])+1)</f>
        <v>2024</v>
      </c>
      <c r="J749" t="str">
        <f>TEXT(Call_Centre[[#This Row],[Date of Call]],"DDDD")</f>
        <v>Saturday</v>
      </c>
      <c r="K749" t="str" cm="1">
        <f t="array" ref="K749">_xlfn.IFS(Call_Centre[[#This Row],[Duration]]&lt;=10,"Under 10 mins", Call_Centre[[#This Row],[Duration]]&lt;=30, "10 to 30 mins", Call_Centre[[#This Row],[Duration]]&lt;=60, "30 to 60 mins", Call_Centre[[#This Row],[Duration]]&lt;=120, "1 to 2 hours", TRUE, "More than 2 hours")</f>
        <v>1 to 2 hours</v>
      </c>
      <c r="L749">
        <f>ROUND(Call_Centre[[#This Row],[Satisfaction Rating]],0)</f>
        <v>5</v>
      </c>
    </row>
    <row r="750" spans="2:12">
      <c r="B750" t="s">
        <v>772</v>
      </c>
      <c r="C750" t="s">
        <v>15</v>
      </c>
      <c r="D750">
        <v>45</v>
      </c>
      <c r="E750" s="17" t="s">
        <v>11</v>
      </c>
      <c r="F750" s="18">
        <v>45192</v>
      </c>
      <c r="G750">
        <v>92</v>
      </c>
      <c r="H750">
        <v>4.3</v>
      </c>
      <c r="I750">
        <f>IF(MONTH(Call_Centre[[#This Row],[Date of Call]])&lt;=6, YEAR(Call_Centre[[#This Row],[Date of Call]]), YEAR(Call_Centre[[#This Row],[Date of Call]])+1)</f>
        <v>2024</v>
      </c>
      <c r="J750" t="str">
        <f>TEXT(Call_Centre[[#This Row],[Date of Call]],"DDDD")</f>
        <v>Saturday</v>
      </c>
      <c r="K750" t="str" cm="1">
        <f t="array" ref="K750">_xlfn.IFS(Call_Centre[[#This Row],[Duration]]&lt;=10,"Under 10 mins", Call_Centre[[#This Row],[Duration]]&lt;=30, "10 to 30 mins", Call_Centre[[#This Row],[Duration]]&lt;=60, "30 to 60 mins", Call_Centre[[#This Row],[Duration]]&lt;=120, "1 to 2 hours", TRUE, "More than 2 hours")</f>
        <v>30 to 60 mins</v>
      </c>
      <c r="L750">
        <f>ROUND(Call_Centre[[#This Row],[Satisfaction Rating]],0)</f>
        <v>4</v>
      </c>
    </row>
    <row r="751" spans="2:12">
      <c r="B751" t="s">
        <v>773</v>
      </c>
      <c r="C751" t="s">
        <v>8</v>
      </c>
      <c r="D751">
        <v>96</v>
      </c>
      <c r="E751" s="17" t="s">
        <v>10</v>
      </c>
      <c r="F751" s="18">
        <v>45192</v>
      </c>
      <c r="G751">
        <v>80</v>
      </c>
      <c r="H751">
        <v>3.6</v>
      </c>
      <c r="I751">
        <f>IF(MONTH(Call_Centre[[#This Row],[Date of Call]])&lt;=6, YEAR(Call_Centre[[#This Row],[Date of Call]]), YEAR(Call_Centre[[#This Row],[Date of Call]])+1)</f>
        <v>2024</v>
      </c>
      <c r="J751" t="str">
        <f>TEXT(Call_Centre[[#This Row],[Date of Call]],"DDDD")</f>
        <v>Saturday</v>
      </c>
      <c r="K751" t="str" cm="1">
        <f t="array" ref="K751">_xlfn.IFS(Call_Centre[[#This Row],[Duration]]&lt;=10,"Under 10 mins", Call_Centre[[#This Row],[Duration]]&lt;=30, "10 to 30 mins", Call_Centre[[#This Row],[Duration]]&lt;=60, "30 to 60 mins", Call_Centre[[#This Row],[Duration]]&lt;=120, "1 to 2 hours", TRUE, "More than 2 hours")</f>
        <v>1 to 2 hours</v>
      </c>
      <c r="L751">
        <f>ROUND(Call_Centre[[#This Row],[Satisfaction Rating]],0)</f>
        <v>4</v>
      </c>
    </row>
    <row r="752" spans="2:12">
      <c r="B752" t="s">
        <v>774</v>
      </c>
      <c r="C752" t="s">
        <v>8</v>
      </c>
      <c r="D752">
        <v>81</v>
      </c>
      <c r="E752" s="17" t="s">
        <v>10</v>
      </c>
      <c r="F752" s="18">
        <v>45193</v>
      </c>
      <c r="G752">
        <v>123</v>
      </c>
      <c r="H752">
        <v>4.9000000000000004</v>
      </c>
      <c r="I752">
        <f>IF(MONTH(Call_Centre[[#This Row],[Date of Call]])&lt;=6, YEAR(Call_Centre[[#This Row],[Date of Call]]), YEAR(Call_Centre[[#This Row],[Date of Call]])+1)</f>
        <v>2024</v>
      </c>
      <c r="J752" t="str">
        <f>TEXT(Call_Centre[[#This Row],[Date of Call]],"DDDD")</f>
        <v>Sunday</v>
      </c>
      <c r="K752" t="str" cm="1">
        <f t="array" ref="K752">_xlfn.IFS(Call_Centre[[#This Row],[Duration]]&lt;=10,"Under 10 mins", Call_Centre[[#This Row],[Duration]]&lt;=30, "10 to 30 mins", Call_Centre[[#This Row],[Duration]]&lt;=60, "30 to 60 mins", Call_Centre[[#This Row],[Duration]]&lt;=120, "1 to 2 hours", TRUE, "More than 2 hours")</f>
        <v>1 to 2 hours</v>
      </c>
      <c r="L752">
        <f>ROUND(Call_Centre[[#This Row],[Satisfaction Rating]],0)</f>
        <v>5</v>
      </c>
    </row>
    <row r="753" spans="2:12">
      <c r="B753" t="s">
        <v>775</v>
      </c>
      <c r="C753" t="s">
        <v>16</v>
      </c>
      <c r="D753">
        <v>95</v>
      </c>
      <c r="E753" s="17" t="s">
        <v>13</v>
      </c>
      <c r="F753" s="18">
        <v>45193</v>
      </c>
      <c r="G753">
        <v>23</v>
      </c>
      <c r="H753">
        <v>2.4</v>
      </c>
      <c r="I753">
        <f>IF(MONTH(Call_Centre[[#This Row],[Date of Call]])&lt;=6, YEAR(Call_Centre[[#This Row],[Date of Call]]), YEAR(Call_Centre[[#This Row],[Date of Call]])+1)</f>
        <v>2024</v>
      </c>
      <c r="J753" t="str">
        <f>TEXT(Call_Centre[[#This Row],[Date of Call]],"DDDD")</f>
        <v>Sunday</v>
      </c>
      <c r="K753" t="str" cm="1">
        <f t="array" ref="K753">_xlfn.IFS(Call_Centre[[#This Row],[Duration]]&lt;=10,"Under 10 mins", Call_Centre[[#This Row],[Duration]]&lt;=30, "10 to 30 mins", Call_Centre[[#This Row],[Duration]]&lt;=60, "30 to 60 mins", Call_Centre[[#This Row],[Duration]]&lt;=120, "1 to 2 hours", TRUE, "More than 2 hours")</f>
        <v>1 to 2 hours</v>
      </c>
      <c r="L753">
        <f>ROUND(Call_Centre[[#This Row],[Satisfaction Rating]],0)</f>
        <v>2</v>
      </c>
    </row>
    <row r="754" spans="2:12">
      <c r="B754" t="s">
        <v>776</v>
      </c>
      <c r="C754" t="s">
        <v>19</v>
      </c>
      <c r="D754">
        <v>159</v>
      </c>
      <c r="E754" s="17" t="s">
        <v>9</v>
      </c>
      <c r="F754" s="18">
        <v>45193</v>
      </c>
      <c r="G754">
        <v>63</v>
      </c>
      <c r="H754">
        <v>4.2</v>
      </c>
      <c r="I754">
        <f>IF(MONTH(Call_Centre[[#This Row],[Date of Call]])&lt;=6, YEAR(Call_Centre[[#This Row],[Date of Call]]), YEAR(Call_Centre[[#This Row],[Date of Call]])+1)</f>
        <v>2024</v>
      </c>
      <c r="J754" t="str">
        <f>TEXT(Call_Centre[[#This Row],[Date of Call]],"DDDD")</f>
        <v>Sunday</v>
      </c>
      <c r="K754" t="str" cm="1">
        <f t="array" ref="K754">_xlfn.IFS(Call_Centre[[#This Row],[Duration]]&lt;=10,"Under 10 mins", Call_Centre[[#This Row],[Duration]]&lt;=30, "10 to 30 mins", Call_Centre[[#This Row],[Duration]]&lt;=60, "30 to 60 mins", Call_Centre[[#This Row],[Duration]]&lt;=120, "1 to 2 hours", TRUE, "More than 2 hours")</f>
        <v>More than 2 hours</v>
      </c>
      <c r="L754">
        <f>ROUND(Call_Centre[[#This Row],[Satisfaction Rating]],0)</f>
        <v>4</v>
      </c>
    </row>
    <row r="755" spans="2:12">
      <c r="B755" t="s">
        <v>777</v>
      </c>
      <c r="C755" t="s">
        <v>5</v>
      </c>
      <c r="D755">
        <v>109</v>
      </c>
      <c r="E755" s="17" t="s">
        <v>6</v>
      </c>
      <c r="F755" s="18">
        <v>45193</v>
      </c>
      <c r="G755">
        <v>52</v>
      </c>
      <c r="H755">
        <v>3.9</v>
      </c>
      <c r="I755">
        <f>IF(MONTH(Call_Centre[[#This Row],[Date of Call]])&lt;=6, YEAR(Call_Centre[[#This Row],[Date of Call]]), YEAR(Call_Centre[[#This Row],[Date of Call]])+1)</f>
        <v>2024</v>
      </c>
      <c r="J755" t="str">
        <f>TEXT(Call_Centre[[#This Row],[Date of Call]],"DDDD")</f>
        <v>Sunday</v>
      </c>
      <c r="K755" t="str" cm="1">
        <f t="array" ref="K755">_xlfn.IFS(Call_Centre[[#This Row],[Duration]]&lt;=10,"Under 10 mins", Call_Centre[[#This Row],[Duration]]&lt;=30, "10 to 30 mins", Call_Centre[[#This Row],[Duration]]&lt;=60, "30 to 60 mins", Call_Centre[[#This Row],[Duration]]&lt;=120, "1 to 2 hours", TRUE, "More than 2 hours")</f>
        <v>1 to 2 hours</v>
      </c>
      <c r="L755">
        <f>ROUND(Call_Centre[[#This Row],[Satisfaction Rating]],0)</f>
        <v>4</v>
      </c>
    </row>
    <row r="756" spans="2:12">
      <c r="B756" t="s">
        <v>778</v>
      </c>
      <c r="C756" t="s">
        <v>15</v>
      </c>
      <c r="D756">
        <v>107</v>
      </c>
      <c r="E756" s="17" t="s">
        <v>6</v>
      </c>
      <c r="F756" s="18">
        <v>45193</v>
      </c>
      <c r="G756">
        <v>60</v>
      </c>
      <c r="H756">
        <v>4.2</v>
      </c>
      <c r="I756">
        <f>IF(MONTH(Call_Centre[[#This Row],[Date of Call]])&lt;=6, YEAR(Call_Centre[[#This Row],[Date of Call]]), YEAR(Call_Centre[[#This Row],[Date of Call]])+1)</f>
        <v>2024</v>
      </c>
      <c r="J756" t="str">
        <f>TEXT(Call_Centre[[#This Row],[Date of Call]],"DDDD")</f>
        <v>Sunday</v>
      </c>
      <c r="K756" t="str" cm="1">
        <f t="array" ref="K756">_xlfn.IFS(Call_Centre[[#This Row],[Duration]]&lt;=10,"Under 10 mins", Call_Centre[[#This Row],[Duration]]&lt;=30, "10 to 30 mins", Call_Centre[[#This Row],[Duration]]&lt;=60, "30 to 60 mins", Call_Centre[[#This Row],[Duration]]&lt;=120, "1 to 2 hours", TRUE, "More than 2 hours")</f>
        <v>1 to 2 hours</v>
      </c>
      <c r="L756">
        <f>ROUND(Call_Centre[[#This Row],[Satisfaction Rating]],0)</f>
        <v>4</v>
      </c>
    </row>
    <row r="757" spans="2:12">
      <c r="B757" t="s">
        <v>779</v>
      </c>
      <c r="C757" t="s">
        <v>8</v>
      </c>
      <c r="D757">
        <v>67</v>
      </c>
      <c r="E757" s="17" t="s">
        <v>11</v>
      </c>
      <c r="F757" s="18">
        <v>45194</v>
      </c>
      <c r="G757">
        <v>87</v>
      </c>
      <c r="H757">
        <v>3.9</v>
      </c>
      <c r="I757">
        <f>IF(MONTH(Call_Centre[[#This Row],[Date of Call]])&lt;=6, YEAR(Call_Centre[[#This Row],[Date of Call]]), YEAR(Call_Centre[[#This Row],[Date of Call]])+1)</f>
        <v>2024</v>
      </c>
      <c r="J757" t="str">
        <f>TEXT(Call_Centre[[#This Row],[Date of Call]],"DDDD")</f>
        <v>Monday</v>
      </c>
      <c r="K757" t="str" cm="1">
        <f t="array" ref="K757">_xlfn.IFS(Call_Centre[[#This Row],[Duration]]&lt;=10,"Under 10 mins", Call_Centre[[#This Row],[Duration]]&lt;=30, "10 to 30 mins", Call_Centre[[#This Row],[Duration]]&lt;=60, "30 to 60 mins", Call_Centre[[#This Row],[Duration]]&lt;=120, "1 to 2 hours", TRUE, "More than 2 hours")</f>
        <v>1 to 2 hours</v>
      </c>
      <c r="L757">
        <f>ROUND(Call_Centre[[#This Row],[Satisfaction Rating]],0)</f>
        <v>4</v>
      </c>
    </row>
    <row r="758" spans="2:12">
      <c r="B758" t="s">
        <v>780</v>
      </c>
      <c r="C758" t="s">
        <v>24</v>
      </c>
      <c r="D758">
        <v>96</v>
      </c>
      <c r="E758" s="17" t="s">
        <v>10</v>
      </c>
      <c r="F758" s="18">
        <v>45195</v>
      </c>
      <c r="G758">
        <v>42</v>
      </c>
      <c r="H758">
        <v>4.5</v>
      </c>
      <c r="I758">
        <f>IF(MONTH(Call_Centre[[#This Row],[Date of Call]])&lt;=6, YEAR(Call_Centre[[#This Row],[Date of Call]]), YEAR(Call_Centre[[#This Row],[Date of Call]])+1)</f>
        <v>2024</v>
      </c>
      <c r="J758" t="str">
        <f>TEXT(Call_Centre[[#This Row],[Date of Call]],"DDDD")</f>
        <v>Tuesday</v>
      </c>
      <c r="K758" t="str" cm="1">
        <f t="array" ref="K758">_xlfn.IFS(Call_Centre[[#This Row],[Duration]]&lt;=10,"Under 10 mins", Call_Centre[[#This Row],[Duration]]&lt;=30, "10 to 30 mins", Call_Centre[[#This Row],[Duration]]&lt;=60, "30 to 60 mins", Call_Centre[[#This Row],[Duration]]&lt;=120, "1 to 2 hours", TRUE, "More than 2 hours")</f>
        <v>1 to 2 hours</v>
      </c>
      <c r="L758">
        <f>ROUND(Call_Centre[[#This Row],[Satisfaction Rating]],0)</f>
        <v>5</v>
      </c>
    </row>
    <row r="759" spans="2:12">
      <c r="B759" t="s">
        <v>781</v>
      </c>
      <c r="C759" t="s">
        <v>7</v>
      </c>
      <c r="D759">
        <v>142</v>
      </c>
      <c r="E759" s="17" t="s">
        <v>9</v>
      </c>
      <c r="F759" s="18">
        <v>45196</v>
      </c>
      <c r="G759">
        <v>37</v>
      </c>
      <c r="H759">
        <v>3.8</v>
      </c>
      <c r="I759">
        <f>IF(MONTH(Call_Centre[[#This Row],[Date of Call]])&lt;=6, YEAR(Call_Centre[[#This Row],[Date of Call]]), YEAR(Call_Centre[[#This Row],[Date of Call]])+1)</f>
        <v>2024</v>
      </c>
      <c r="J759" t="str">
        <f>TEXT(Call_Centre[[#This Row],[Date of Call]],"DDDD")</f>
        <v>Wednesday</v>
      </c>
      <c r="K759" t="str" cm="1">
        <f t="array" ref="K759">_xlfn.IFS(Call_Centre[[#This Row],[Duration]]&lt;=10,"Under 10 mins", Call_Centre[[#This Row],[Duration]]&lt;=30, "10 to 30 mins", Call_Centre[[#This Row],[Duration]]&lt;=60, "30 to 60 mins", Call_Centre[[#This Row],[Duration]]&lt;=120, "1 to 2 hours", TRUE, "More than 2 hours")</f>
        <v>More than 2 hours</v>
      </c>
      <c r="L759">
        <f>ROUND(Call_Centre[[#This Row],[Satisfaction Rating]],0)</f>
        <v>4</v>
      </c>
    </row>
    <row r="760" spans="2:12">
      <c r="B760" t="s">
        <v>782</v>
      </c>
      <c r="C760" t="s">
        <v>7</v>
      </c>
      <c r="D760">
        <v>71</v>
      </c>
      <c r="E760" s="17" t="s">
        <v>13</v>
      </c>
      <c r="F760" s="18">
        <v>45196</v>
      </c>
      <c r="G760">
        <v>135</v>
      </c>
      <c r="H760">
        <v>3.9</v>
      </c>
      <c r="I760">
        <f>IF(MONTH(Call_Centre[[#This Row],[Date of Call]])&lt;=6, YEAR(Call_Centre[[#This Row],[Date of Call]]), YEAR(Call_Centre[[#This Row],[Date of Call]])+1)</f>
        <v>2024</v>
      </c>
      <c r="J760" t="str">
        <f>TEXT(Call_Centre[[#This Row],[Date of Call]],"DDDD")</f>
        <v>Wednesday</v>
      </c>
      <c r="K760" t="str" cm="1">
        <f t="array" ref="K760">_xlfn.IFS(Call_Centre[[#This Row],[Duration]]&lt;=10,"Under 10 mins", Call_Centre[[#This Row],[Duration]]&lt;=30, "10 to 30 mins", Call_Centre[[#This Row],[Duration]]&lt;=60, "30 to 60 mins", Call_Centre[[#This Row],[Duration]]&lt;=120, "1 to 2 hours", TRUE, "More than 2 hours")</f>
        <v>1 to 2 hours</v>
      </c>
      <c r="L760">
        <f>ROUND(Call_Centre[[#This Row],[Satisfaction Rating]],0)</f>
        <v>4</v>
      </c>
    </row>
    <row r="761" spans="2:12">
      <c r="B761" t="s">
        <v>783</v>
      </c>
      <c r="C761" t="s">
        <v>24</v>
      </c>
      <c r="D761">
        <v>152</v>
      </c>
      <c r="E761" s="17" t="s">
        <v>13</v>
      </c>
      <c r="F761" s="18">
        <v>45196</v>
      </c>
      <c r="G761">
        <v>88</v>
      </c>
      <c r="H761">
        <v>4.7</v>
      </c>
      <c r="I761">
        <f>IF(MONTH(Call_Centre[[#This Row],[Date of Call]])&lt;=6, YEAR(Call_Centre[[#This Row],[Date of Call]]), YEAR(Call_Centre[[#This Row],[Date of Call]])+1)</f>
        <v>2024</v>
      </c>
      <c r="J761" t="str">
        <f>TEXT(Call_Centre[[#This Row],[Date of Call]],"DDDD")</f>
        <v>Wednesday</v>
      </c>
      <c r="K761" t="str" cm="1">
        <f t="array" ref="K761">_xlfn.IFS(Call_Centre[[#This Row],[Duration]]&lt;=10,"Under 10 mins", Call_Centre[[#This Row],[Duration]]&lt;=30, "10 to 30 mins", Call_Centre[[#This Row],[Duration]]&lt;=60, "30 to 60 mins", Call_Centre[[#This Row],[Duration]]&lt;=120, "1 to 2 hours", TRUE, "More than 2 hours")</f>
        <v>More than 2 hours</v>
      </c>
      <c r="L761">
        <f>ROUND(Call_Centre[[#This Row],[Satisfaction Rating]],0)</f>
        <v>5</v>
      </c>
    </row>
    <row r="762" spans="2:12">
      <c r="B762" t="s">
        <v>784</v>
      </c>
      <c r="C762" t="s">
        <v>17</v>
      </c>
      <c r="D762">
        <v>108</v>
      </c>
      <c r="E762" s="17" t="s">
        <v>9</v>
      </c>
      <c r="F762" s="18">
        <v>45196</v>
      </c>
      <c r="G762">
        <v>190</v>
      </c>
      <c r="H762">
        <v>3.2</v>
      </c>
      <c r="I762">
        <f>IF(MONTH(Call_Centre[[#This Row],[Date of Call]])&lt;=6, YEAR(Call_Centre[[#This Row],[Date of Call]]), YEAR(Call_Centre[[#This Row],[Date of Call]])+1)</f>
        <v>2024</v>
      </c>
      <c r="J762" t="str">
        <f>TEXT(Call_Centre[[#This Row],[Date of Call]],"DDDD")</f>
        <v>Wednesday</v>
      </c>
      <c r="K762" t="str" cm="1">
        <f t="array" ref="K762">_xlfn.IFS(Call_Centre[[#This Row],[Duration]]&lt;=10,"Under 10 mins", Call_Centre[[#This Row],[Duration]]&lt;=30, "10 to 30 mins", Call_Centre[[#This Row],[Duration]]&lt;=60, "30 to 60 mins", Call_Centre[[#This Row],[Duration]]&lt;=120, "1 to 2 hours", TRUE, "More than 2 hours")</f>
        <v>1 to 2 hours</v>
      </c>
      <c r="L762">
        <f>ROUND(Call_Centre[[#This Row],[Satisfaction Rating]],0)</f>
        <v>3</v>
      </c>
    </row>
    <row r="763" spans="2:12">
      <c r="B763" t="s">
        <v>785</v>
      </c>
      <c r="C763" t="s">
        <v>17</v>
      </c>
      <c r="D763">
        <v>156</v>
      </c>
      <c r="E763" s="17" t="s">
        <v>13</v>
      </c>
      <c r="F763" s="18">
        <v>45196</v>
      </c>
      <c r="G763">
        <v>81</v>
      </c>
      <c r="H763">
        <v>5</v>
      </c>
      <c r="I763">
        <f>IF(MONTH(Call_Centre[[#This Row],[Date of Call]])&lt;=6, YEAR(Call_Centre[[#This Row],[Date of Call]]), YEAR(Call_Centre[[#This Row],[Date of Call]])+1)</f>
        <v>2024</v>
      </c>
      <c r="J763" t="str">
        <f>TEXT(Call_Centre[[#This Row],[Date of Call]],"DDDD")</f>
        <v>Wednesday</v>
      </c>
      <c r="K763" t="str" cm="1">
        <f t="array" ref="K763">_xlfn.IFS(Call_Centre[[#This Row],[Duration]]&lt;=10,"Under 10 mins", Call_Centre[[#This Row],[Duration]]&lt;=30, "10 to 30 mins", Call_Centre[[#This Row],[Duration]]&lt;=60, "30 to 60 mins", Call_Centre[[#This Row],[Duration]]&lt;=120, "1 to 2 hours", TRUE, "More than 2 hours")</f>
        <v>More than 2 hours</v>
      </c>
      <c r="L763">
        <f>ROUND(Call_Centre[[#This Row],[Satisfaction Rating]],0)</f>
        <v>5</v>
      </c>
    </row>
    <row r="764" spans="2:12">
      <c r="B764" t="s">
        <v>786</v>
      </c>
      <c r="C764" t="s">
        <v>7</v>
      </c>
      <c r="D764">
        <v>126</v>
      </c>
      <c r="E764" s="17" t="s">
        <v>9</v>
      </c>
      <c r="F764" s="18">
        <v>45196</v>
      </c>
      <c r="G764">
        <v>44</v>
      </c>
      <c r="H764">
        <v>3.7</v>
      </c>
      <c r="I764">
        <f>IF(MONTH(Call_Centre[[#This Row],[Date of Call]])&lt;=6, YEAR(Call_Centre[[#This Row],[Date of Call]]), YEAR(Call_Centre[[#This Row],[Date of Call]])+1)</f>
        <v>2024</v>
      </c>
      <c r="J764" t="str">
        <f>TEXT(Call_Centre[[#This Row],[Date of Call]],"DDDD")</f>
        <v>Wednesday</v>
      </c>
      <c r="K764" t="str" cm="1">
        <f t="array" ref="K764">_xlfn.IFS(Call_Centre[[#This Row],[Duration]]&lt;=10,"Under 10 mins", Call_Centre[[#This Row],[Duration]]&lt;=30, "10 to 30 mins", Call_Centre[[#This Row],[Duration]]&lt;=60, "30 to 60 mins", Call_Centre[[#This Row],[Duration]]&lt;=120, "1 to 2 hours", TRUE, "More than 2 hours")</f>
        <v>More than 2 hours</v>
      </c>
      <c r="L764">
        <f>ROUND(Call_Centre[[#This Row],[Satisfaction Rating]],0)</f>
        <v>4</v>
      </c>
    </row>
    <row r="765" spans="2:12">
      <c r="B765" t="s">
        <v>787</v>
      </c>
      <c r="C765" t="s">
        <v>23</v>
      </c>
      <c r="D765">
        <v>135</v>
      </c>
      <c r="E765" s="17" t="s">
        <v>13</v>
      </c>
      <c r="F765" s="18">
        <v>45197</v>
      </c>
      <c r="G765">
        <v>92</v>
      </c>
      <c r="H765">
        <v>3.9</v>
      </c>
      <c r="I765">
        <f>IF(MONTH(Call_Centre[[#This Row],[Date of Call]])&lt;=6, YEAR(Call_Centre[[#This Row],[Date of Call]]), YEAR(Call_Centre[[#This Row],[Date of Call]])+1)</f>
        <v>2024</v>
      </c>
      <c r="J765" t="str">
        <f>TEXT(Call_Centre[[#This Row],[Date of Call]],"DDDD")</f>
        <v>Thursday</v>
      </c>
      <c r="K765" t="str" cm="1">
        <f t="array" ref="K765">_xlfn.IFS(Call_Centre[[#This Row],[Duration]]&lt;=10,"Under 10 mins", Call_Centre[[#This Row],[Duration]]&lt;=30, "10 to 30 mins", Call_Centre[[#This Row],[Duration]]&lt;=60, "30 to 60 mins", Call_Centre[[#This Row],[Duration]]&lt;=120, "1 to 2 hours", TRUE, "More than 2 hours")</f>
        <v>More than 2 hours</v>
      </c>
      <c r="L765">
        <f>ROUND(Call_Centre[[#This Row],[Satisfaction Rating]],0)</f>
        <v>4</v>
      </c>
    </row>
    <row r="766" spans="2:12">
      <c r="B766" t="s">
        <v>788</v>
      </c>
      <c r="C766" t="s">
        <v>7</v>
      </c>
      <c r="D766">
        <v>110</v>
      </c>
      <c r="E766" s="17" t="s">
        <v>10</v>
      </c>
      <c r="F766" s="18">
        <v>45198</v>
      </c>
      <c r="G766">
        <v>90</v>
      </c>
      <c r="H766">
        <v>3.1</v>
      </c>
      <c r="I766">
        <f>IF(MONTH(Call_Centre[[#This Row],[Date of Call]])&lt;=6, YEAR(Call_Centre[[#This Row],[Date of Call]]), YEAR(Call_Centre[[#This Row],[Date of Call]])+1)</f>
        <v>2024</v>
      </c>
      <c r="J766" t="str">
        <f>TEXT(Call_Centre[[#This Row],[Date of Call]],"DDDD")</f>
        <v>Friday</v>
      </c>
      <c r="K766" t="str" cm="1">
        <f t="array" ref="K766">_xlfn.IFS(Call_Centre[[#This Row],[Duration]]&lt;=10,"Under 10 mins", Call_Centre[[#This Row],[Duration]]&lt;=30, "10 to 30 mins", Call_Centre[[#This Row],[Duration]]&lt;=60, "30 to 60 mins", Call_Centre[[#This Row],[Duration]]&lt;=120, "1 to 2 hours", TRUE, "More than 2 hours")</f>
        <v>1 to 2 hours</v>
      </c>
      <c r="L766">
        <f>ROUND(Call_Centre[[#This Row],[Satisfaction Rating]],0)</f>
        <v>3</v>
      </c>
    </row>
    <row r="767" spans="2:12">
      <c r="B767" t="s">
        <v>789</v>
      </c>
      <c r="C767" t="s">
        <v>19</v>
      </c>
      <c r="D767">
        <v>64</v>
      </c>
      <c r="E767" s="17" t="s">
        <v>13</v>
      </c>
      <c r="F767" s="18">
        <v>45198</v>
      </c>
      <c r="G767">
        <v>112</v>
      </c>
      <c r="H767">
        <v>2</v>
      </c>
      <c r="I767">
        <f>IF(MONTH(Call_Centre[[#This Row],[Date of Call]])&lt;=6, YEAR(Call_Centre[[#This Row],[Date of Call]]), YEAR(Call_Centre[[#This Row],[Date of Call]])+1)</f>
        <v>2024</v>
      </c>
      <c r="J767" t="str">
        <f>TEXT(Call_Centre[[#This Row],[Date of Call]],"DDDD")</f>
        <v>Friday</v>
      </c>
      <c r="K767" t="str" cm="1">
        <f t="array" ref="K767">_xlfn.IFS(Call_Centre[[#This Row],[Duration]]&lt;=10,"Under 10 mins", Call_Centre[[#This Row],[Duration]]&lt;=30, "10 to 30 mins", Call_Centre[[#This Row],[Duration]]&lt;=60, "30 to 60 mins", Call_Centre[[#This Row],[Duration]]&lt;=120, "1 to 2 hours", TRUE, "More than 2 hours")</f>
        <v>1 to 2 hours</v>
      </c>
      <c r="L767">
        <f>ROUND(Call_Centre[[#This Row],[Satisfaction Rating]],0)</f>
        <v>2</v>
      </c>
    </row>
    <row r="768" spans="2:12">
      <c r="B768" t="s">
        <v>790</v>
      </c>
      <c r="C768" t="s">
        <v>22</v>
      </c>
      <c r="D768">
        <v>127</v>
      </c>
      <c r="E768" s="17" t="s">
        <v>9</v>
      </c>
      <c r="F768" s="18">
        <v>45198</v>
      </c>
      <c r="G768">
        <v>112</v>
      </c>
      <c r="H768">
        <v>4.5999999999999996</v>
      </c>
      <c r="I768">
        <f>IF(MONTH(Call_Centre[[#This Row],[Date of Call]])&lt;=6, YEAR(Call_Centre[[#This Row],[Date of Call]]), YEAR(Call_Centre[[#This Row],[Date of Call]])+1)</f>
        <v>2024</v>
      </c>
      <c r="J768" t="str">
        <f>TEXT(Call_Centre[[#This Row],[Date of Call]],"DDDD")</f>
        <v>Friday</v>
      </c>
      <c r="K768" t="str" cm="1">
        <f t="array" ref="K768">_xlfn.IFS(Call_Centre[[#This Row],[Duration]]&lt;=10,"Under 10 mins", Call_Centre[[#This Row],[Duration]]&lt;=30, "10 to 30 mins", Call_Centre[[#This Row],[Duration]]&lt;=60, "30 to 60 mins", Call_Centre[[#This Row],[Duration]]&lt;=120, "1 to 2 hours", TRUE, "More than 2 hours")</f>
        <v>More than 2 hours</v>
      </c>
      <c r="L768">
        <f>ROUND(Call_Centre[[#This Row],[Satisfaction Rating]],0)</f>
        <v>5</v>
      </c>
    </row>
    <row r="769" spans="2:12">
      <c r="B769" t="s">
        <v>791</v>
      </c>
      <c r="C769" t="s">
        <v>5</v>
      </c>
      <c r="D769">
        <v>124</v>
      </c>
      <c r="E769" s="17" t="s">
        <v>11</v>
      </c>
      <c r="F769" s="18">
        <v>45198</v>
      </c>
      <c r="G769">
        <v>48</v>
      </c>
      <c r="H769">
        <v>3.7</v>
      </c>
      <c r="I769">
        <f>IF(MONTH(Call_Centre[[#This Row],[Date of Call]])&lt;=6, YEAR(Call_Centre[[#This Row],[Date of Call]]), YEAR(Call_Centre[[#This Row],[Date of Call]])+1)</f>
        <v>2024</v>
      </c>
      <c r="J769" t="str">
        <f>TEXT(Call_Centre[[#This Row],[Date of Call]],"DDDD")</f>
        <v>Friday</v>
      </c>
      <c r="K769" t="str" cm="1">
        <f t="array" ref="K769">_xlfn.IFS(Call_Centre[[#This Row],[Duration]]&lt;=10,"Under 10 mins", Call_Centre[[#This Row],[Duration]]&lt;=30, "10 to 30 mins", Call_Centre[[#This Row],[Duration]]&lt;=60, "30 to 60 mins", Call_Centre[[#This Row],[Duration]]&lt;=120, "1 to 2 hours", TRUE, "More than 2 hours")</f>
        <v>More than 2 hours</v>
      </c>
      <c r="L769">
        <f>ROUND(Call_Centre[[#This Row],[Satisfaction Rating]],0)</f>
        <v>4</v>
      </c>
    </row>
    <row r="770" spans="2:12">
      <c r="B770" t="s">
        <v>792</v>
      </c>
      <c r="C770" t="s">
        <v>19</v>
      </c>
      <c r="D770">
        <v>125</v>
      </c>
      <c r="E770" s="17" t="s">
        <v>9</v>
      </c>
      <c r="F770" s="18">
        <v>45198</v>
      </c>
      <c r="G770">
        <v>116</v>
      </c>
      <c r="H770">
        <v>4.4000000000000004</v>
      </c>
      <c r="I770">
        <f>IF(MONTH(Call_Centre[[#This Row],[Date of Call]])&lt;=6, YEAR(Call_Centre[[#This Row],[Date of Call]]), YEAR(Call_Centre[[#This Row],[Date of Call]])+1)</f>
        <v>2024</v>
      </c>
      <c r="J770" t="str">
        <f>TEXT(Call_Centre[[#This Row],[Date of Call]],"DDDD")</f>
        <v>Friday</v>
      </c>
      <c r="K770" t="str" cm="1">
        <f t="array" ref="K770">_xlfn.IFS(Call_Centre[[#This Row],[Duration]]&lt;=10,"Under 10 mins", Call_Centre[[#This Row],[Duration]]&lt;=30, "10 to 30 mins", Call_Centre[[#This Row],[Duration]]&lt;=60, "30 to 60 mins", Call_Centre[[#This Row],[Duration]]&lt;=120, "1 to 2 hours", TRUE, "More than 2 hours")</f>
        <v>More than 2 hours</v>
      </c>
      <c r="L770">
        <f>ROUND(Call_Centre[[#This Row],[Satisfaction Rating]],0)</f>
        <v>4</v>
      </c>
    </row>
    <row r="771" spans="2:12">
      <c r="B771" t="s">
        <v>793</v>
      </c>
      <c r="C771" t="s">
        <v>12</v>
      </c>
      <c r="D771">
        <v>70</v>
      </c>
      <c r="E771" s="17" t="s">
        <v>9</v>
      </c>
      <c r="F771" s="18">
        <v>45198</v>
      </c>
      <c r="G771">
        <v>29</v>
      </c>
      <c r="H771">
        <v>2.1</v>
      </c>
      <c r="I771">
        <f>IF(MONTH(Call_Centre[[#This Row],[Date of Call]])&lt;=6, YEAR(Call_Centre[[#This Row],[Date of Call]]), YEAR(Call_Centre[[#This Row],[Date of Call]])+1)</f>
        <v>2024</v>
      </c>
      <c r="J771" t="str">
        <f>TEXT(Call_Centre[[#This Row],[Date of Call]],"DDDD")</f>
        <v>Friday</v>
      </c>
      <c r="K771" t="str" cm="1">
        <f t="array" ref="K771">_xlfn.IFS(Call_Centre[[#This Row],[Duration]]&lt;=10,"Under 10 mins", Call_Centre[[#This Row],[Duration]]&lt;=30, "10 to 30 mins", Call_Centre[[#This Row],[Duration]]&lt;=60, "30 to 60 mins", Call_Centre[[#This Row],[Duration]]&lt;=120, "1 to 2 hours", TRUE, "More than 2 hours")</f>
        <v>1 to 2 hours</v>
      </c>
      <c r="L771">
        <f>ROUND(Call_Centre[[#This Row],[Satisfaction Rating]],0)</f>
        <v>2</v>
      </c>
    </row>
    <row r="772" spans="2:12">
      <c r="B772" t="s">
        <v>794</v>
      </c>
      <c r="C772" t="s">
        <v>22</v>
      </c>
      <c r="D772">
        <v>93</v>
      </c>
      <c r="E772" s="17" t="s">
        <v>13</v>
      </c>
      <c r="F772" s="18">
        <v>45199</v>
      </c>
      <c r="G772">
        <v>170</v>
      </c>
      <c r="H772">
        <v>2.2000000000000002</v>
      </c>
      <c r="I772">
        <f>IF(MONTH(Call_Centre[[#This Row],[Date of Call]])&lt;=6, YEAR(Call_Centre[[#This Row],[Date of Call]]), YEAR(Call_Centre[[#This Row],[Date of Call]])+1)</f>
        <v>2024</v>
      </c>
      <c r="J772" t="str">
        <f>TEXT(Call_Centre[[#This Row],[Date of Call]],"DDDD")</f>
        <v>Saturday</v>
      </c>
      <c r="K772" t="str" cm="1">
        <f t="array" ref="K772">_xlfn.IFS(Call_Centre[[#This Row],[Duration]]&lt;=10,"Under 10 mins", Call_Centre[[#This Row],[Duration]]&lt;=30, "10 to 30 mins", Call_Centre[[#This Row],[Duration]]&lt;=60, "30 to 60 mins", Call_Centre[[#This Row],[Duration]]&lt;=120, "1 to 2 hours", TRUE, "More than 2 hours")</f>
        <v>1 to 2 hours</v>
      </c>
      <c r="L772">
        <f>ROUND(Call_Centre[[#This Row],[Satisfaction Rating]],0)</f>
        <v>2</v>
      </c>
    </row>
    <row r="773" spans="2:12">
      <c r="B773" t="s">
        <v>795</v>
      </c>
      <c r="C773" t="s">
        <v>12</v>
      </c>
      <c r="D773">
        <v>120</v>
      </c>
      <c r="E773" s="17" t="s">
        <v>6</v>
      </c>
      <c r="F773" s="18">
        <v>45199</v>
      </c>
      <c r="G773">
        <v>68</v>
      </c>
      <c r="H773">
        <v>3.4</v>
      </c>
      <c r="I773">
        <f>IF(MONTH(Call_Centre[[#This Row],[Date of Call]])&lt;=6, YEAR(Call_Centre[[#This Row],[Date of Call]]), YEAR(Call_Centre[[#This Row],[Date of Call]])+1)</f>
        <v>2024</v>
      </c>
      <c r="J773" t="str">
        <f>TEXT(Call_Centre[[#This Row],[Date of Call]],"DDDD")</f>
        <v>Saturday</v>
      </c>
      <c r="K773" t="str" cm="1">
        <f t="array" ref="K773">_xlfn.IFS(Call_Centre[[#This Row],[Duration]]&lt;=10,"Under 10 mins", Call_Centre[[#This Row],[Duration]]&lt;=30, "10 to 30 mins", Call_Centre[[#This Row],[Duration]]&lt;=60, "30 to 60 mins", Call_Centre[[#This Row],[Duration]]&lt;=120, "1 to 2 hours", TRUE, "More than 2 hours")</f>
        <v>1 to 2 hours</v>
      </c>
      <c r="L773">
        <f>ROUND(Call_Centre[[#This Row],[Satisfaction Rating]],0)</f>
        <v>3</v>
      </c>
    </row>
    <row r="774" spans="2:12">
      <c r="B774" t="s">
        <v>796</v>
      </c>
      <c r="C774" t="s">
        <v>8</v>
      </c>
      <c r="D774">
        <v>96</v>
      </c>
      <c r="E774" s="17" t="s">
        <v>10</v>
      </c>
      <c r="F774" s="18">
        <v>45199</v>
      </c>
      <c r="G774">
        <v>195</v>
      </c>
      <c r="H774">
        <v>2.7</v>
      </c>
      <c r="I774">
        <f>IF(MONTH(Call_Centre[[#This Row],[Date of Call]])&lt;=6, YEAR(Call_Centre[[#This Row],[Date of Call]]), YEAR(Call_Centre[[#This Row],[Date of Call]])+1)</f>
        <v>2024</v>
      </c>
      <c r="J774" t="str">
        <f>TEXT(Call_Centre[[#This Row],[Date of Call]],"DDDD")</f>
        <v>Saturday</v>
      </c>
      <c r="K774" t="str" cm="1">
        <f t="array" ref="K774">_xlfn.IFS(Call_Centre[[#This Row],[Duration]]&lt;=10,"Under 10 mins", Call_Centre[[#This Row],[Duration]]&lt;=30, "10 to 30 mins", Call_Centre[[#This Row],[Duration]]&lt;=60, "30 to 60 mins", Call_Centre[[#This Row],[Duration]]&lt;=120, "1 to 2 hours", TRUE, "More than 2 hours")</f>
        <v>1 to 2 hours</v>
      </c>
      <c r="L774">
        <f>ROUND(Call_Centre[[#This Row],[Satisfaction Rating]],0)</f>
        <v>3</v>
      </c>
    </row>
    <row r="775" spans="2:12">
      <c r="B775" t="s">
        <v>797</v>
      </c>
      <c r="C775" t="s">
        <v>21</v>
      </c>
      <c r="D775">
        <v>67</v>
      </c>
      <c r="E775" s="17" t="s">
        <v>10</v>
      </c>
      <c r="F775" s="18">
        <v>45199</v>
      </c>
      <c r="G775">
        <v>96</v>
      </c>
      <c r="H775">
        <v>3.7</v>
      </c>
      <c r="I775">
        <f>IF(MONTH(Call_Centre[[#This Row],[Date of Call]])&lt;=6, YEAR(Call_Centre[[#This Row],[Date of Call]]), YEAR(Call_Centre[[#This Row],[Date of Call]])+1)</f>
        <v>2024</v>
      </c>
      <c r="J775" t="str">
        <f>TEXT(Call_Centre[[#This Row],[Date of Call]],"DDDD")</f>
        <v>Saturday</v>
      </c>
      <c r="K775" t="str" cm="1">
        <f t="array" ref="K775">_xlfn.IFS(Call_Centre[[#This Row],[Duration]]&lt;=10,"Under 10 mins", Call_Centre[[#This Row],[Duration]]&lt;=30, "10 to 30 mins", Call_Centre[[#This Row],[Duration]]&lt;=60, "30 to 60 mins", Call_Centre[[#This Row],[Duration]]&lt;=120, "1 to 2 hours", TRUE, "More than 2 hours")</f>
        <v>1 to 2 hours</v>
      </c>
      <c r="L775">
        <f>ROUND(Call_Centre[[#This Row],[Satisfaction Rating]],0)</f>
        <v>4</v>
      </c>
    </row>
    <row r="776" spans="2:12">
      <c r="B776" t="s">
        <v>798</v>
      </c>
      <c r="C776" t="s">
        <v>19</v>
      </c>
      <c r="D776">
        <v>119</v>
      </c>
      <c r="E776" s="17" t="s">
        <v>10</v>
      </c>
      <c r="F776" s="18">
        <v>45199</v>
      </c>
      <c r="G776">
        <v>96</v>
      </c>
      <c r="H776">
        <v>3.1</v>
      </c>
      <c r="I776">
        <f>IF(MONTH(Call_Centre[[#This Row],[Date of Call]])&lt;=6, YEAR(Call_Centre[[#This Row],[Date of Call]]), YEAR(Call_Centre[[#This Row],[Date of Call]])+1)</f>
        <v>2024</v>
      </c>
      <c r="J776" t="str">
        <f>TEXT(Call_Centre[[#This Row],[Date of Call]],"DDDD")</f>
        <v>Saturday</v>
      </c>
      <c r="K776" t="str" cm="1">
        <f t="array" ref="K776">_xlfn.IFS(Call_Centre[[#This Row],[Duration]]&lt;=10,"Under 10 mins", Call_Centre[[#This Row],[Duration]]&lt;=30, "10 to 30 mins", Call_Centre[[#This Row],[Duration]]&lt;=60, "30 to 60 mins", Call_Centre[[#This Row],[Duration]]&lt;=120, "1 to 2 hours", TRUE, "More than 2 hours")</f>
        <v>1 to 2 hours</v>
      </c>
      <c r="L776">
        <f>ROUND(Call_Centre[[#This Row],[Satisfaction Rating]],0)</f>
        <v>3</v>
      </c>
    </row>
    <row r="777" spans="2:12">
      <c r="B777" t="s">
        <v>799</v>
      </c>
      <c r="C777" t="s">
        <v>5</v>
      </c>
      <c r="D777">
        <v>61</v>
      </c>
      <c r="E777" s="17" t="s">
        <v>11</v>
      </c>
      <c r="F777" s="18">
        <v>45199</v>
      </c>
      <c r="G777">
        <v>117</v>
      </c>
      <c r="H777">
        <v>4.0999999999999996</v>
      </c>
      <c r="I777">
        <f>IF(MONTH(Call_Centre[[#This Row],[Date of Call]])&lt;=6, YEAR(Call_Centre[[#This Row],[Date of Call]]), YEAR(Call_Centre[[#This Row],[Date of Call]])+1)</f>
        <v>2024</v>
      </c>
      <c r="J777" t="str">
        <f>TEXT(Call_Centre[[#This Row],[Date of Call]],"DDDD")</f>
        <v>Saturday</v>
      </c>
      <c r="K777" t="str" cm="1">
        <f t="array" ref="K777">_xlfn.IFS(Call_Centre[[#This Row],[Duration]]&lt;=10,"Under 10 mins", Call_Centre[[#This Row],[Duration]]&lt;=30, "10 to 30 mins", Call_Centre[[#This Row],[Duration]]&lt;=60, "30 to 60 mins", Call_Centre[[#This Row],[Duration]]&lt;=120, "1 to 2 hours", TRUE, "More than 2 hours")</f>
        <v>1 to 2 hours</v>
      </c>
      <c r="L777">
        <f>ROUND(Call_Centre[[#This Row],[Satisfaction Rating]],0)</f>
        <v>4</v>
      </c>
    </row>
    <row r="778" spans="2:12">
      <c r="B778" t="s">
        <v>800</v>
      </c>
      <c r="C778" t="s">
        <v>8</v>
      </c>
      <c r="D778">
        <v>29</v>
      </c>
      <c r="E778" s="17" t="s">
        <v>13</v>
      </c>
      <c r="F778" s="18">
        <v>45199</v>
      </c>
      <c r="G778">
        <v>80</v>
      </c>
      <c r="H778">
        <v>4.8</v>
      </c>
      <c r="I778">
        <f>IF(MONTH(Call_Centre[[#This Row],[Date of Call]])&lt;=6, YEAR(Call_Centre[[#This Row],[Date of Call]]), YEAR(Call_Centre[[#This Row],[Date of Call]])+1)</f>
        <v>2024</v>
      </c>
      <c r="J778" t="str">
        <f>TEXT(Call_Centre[[#This Row],[Date of Call]],"DDDD")</f>
        <v>Saturday</v>
      </c>
      <c r="K778" t="str" cm="1">
        <f t="array" ref="K778">_xlfn.IFS(Call_Centre[[#This Row],[Duration]]&lt;=10,"Under 10 mins", Call_Centre[[#This Row],[Duration]]&lt;=30, "10 to 30 mins", Call_Centre[[#This Row],[Duration]]&lt;=60, "30 to 60 mins", Call_Centre[[#This Row],[Duration]]&lt;=120, "1 to 2 hours", TRUE, "More than 2 hours")</f>
        <v>10 to 30 mins</v>
      </c>
      <c r="L778">
        <f>ROUND(Call_Centre[[#This Row],[Satisfaction Rating]],0)</f>
        <v>5</v>
      </c>
    </row>
    <row r="779" spans="2:12">
      <c r="B779" t="s">
        <v>801</v>
      </c>
      <c r="C779" t="s">
        <v>24</v>
      </c>
      <c r="D779">
        <v>134</v>
      </c>
      <c r="E779" s="17" t="s">
        <v>6</v>
      </c>
      <c r="F779" s="18">
        <v>45199</v>
      </c>
      <c r="G779">
        <v>117</v>
      </c>
      <c r="H779">
        <v>4</v>
      </c>
      <c r="I779">
        <f>IF(MONTH(Call_Centre[[#This Row],[Date of Call]])&lt;=6, YEAR(Call_Centre[[#This Row],[Date of Call]]), YEAR(Call_Centre[[#This Row],[Date of Call]])+1)</f>
        <v>2024</v>
      </c>
      <c r="J779" t="str">
        <f>TEXT(Call_Centre[[#This Row],[Date of Call]],"DDDD")</f>
        <v>Saturday</v>
      </c>
      <c r="K779" t="str" cm="1">
        <f t="array" ref="K779">_xlfn.IFS(Call_Centre[[#This Row],[Duration]]&lt;=10,"Under 10 mins", Call_Centre[[#This Row],[Duration]]&lt;=30, "10 to 30 mins", Call_Centre[[#This Row],[Duration]]&lt;=60, "30 to 60 mins", Call_Centre[[#This Row],[Duration]]&lt;=120, "1 to 2 hours", TRUE, "More than 2 hours")</f>
        <v>More than 2 hours</v>
      </c>
      <c r="L779">
        <f>ROUND(Call_Centre[[#This Row],[Satisfaction Rating]],0)</f>
        <v>4</v>
      </c>
    </row>
    <row r="780" spans="2:12">
      <c r="B780" t="s">
        <v>802</v>
      </c>
      <c r="C780" t="s">
        <v>7</v>
      </c>
      <c r="D780">
        <v>113</v>
      </c>
      <c r="E780" s="17" t="s">
        <v>10</v>
      </c>
      <c r="F780" s="18">
        <v>45200</v>
      </c>
      <c r="G780">
        <v>40</v>
      </c>
      <c r="H780">
        <v>3</v>
      </c>
      <c r="I780">
        <f>IF(MONTH(Call_Centre[[#This Row],[Date of Call]])&lt;=6, YEAR(Call_Centre[[#This Row],[Date of Call]]), YEAR(Call_Centre[[#This Row],[Date of Call]])+1)</f>
        <v>2024</v>
      </c>
      <c r="J780" t="str">
        <f>TEXT(Call_Centre[[#This Row],[Date of Call]],"DDDD")</f>
        <v>Sunday</v>
      </c>
      <c r="K780" t="str" cm="1">
        <f t="array" ref="K780">_xlfn.IFS(Call_Centre[[#This Row],[Duration]]&lt;=10,"Under 10 mins", Call_Centre[[#This Row],[Duration]]&lt;=30, "10 to 30 mins", Call_Centre[[#This Row],[Duration]]&lt;=60, "30 to 60 mins", Call_Centre[[#This Row],[Duration]]&lt;=120, "1 to 2 hours", TRUE, "More than 2 hours")</f>
        <v>1 to 2 hours</v>
      </c>
      <c r="L780">
        <f>ROUND(Call_Centre[[#This Row],[Satisfaction Rating]],0)</f>
        <v>3</v>
      </c>
    </row>
    <row r="781" spans="2:12">
      <c r="B781" t="s">
        <v>803</v>
      </c>
      <c r="C781" t="s">
        <v>17</v>
      </c>
      <c r="D781">
        <v>12</v>
      </c>
      <c r="E781" s="17" t="s">
        <v>6</v>
      </c>
      <c r="F781" s="18">
        <v>45200</v>
      </c>
      <c r="G781">
        <v>117</v>
      </c>
      <c r="H781">
        <v>4.8</v>
      </c>
      <c r="I781">
        <f>IF(MONTH(Call_Centre[[#This Row],[Date of Call]])&lt;=6, YEAR(Call_Centre[[#This Row],[Date of Call]]), YEAR(Call_Centre[[#This Row],[Date of Call]])+1)</f>
        <v>2024</v>
      </c>
      <c r="J781" t="str">
        <f>TEXT(Call_Centre[[#This Row],[Date of Call]],"DDDD")</f>
        <v>Sunday</v>
      </c>
      <c r="K781" t="str" cm="1">
        <f t="array" ref="K781">_xlfn.IFS(Call_Centre[[#This Row],[Duration]]&lt;=10,"Under 10 mins", Call_Centre[[#This Row],[Duration]]&lt;=30, "10 to 30 mins", Call_Centre[[#This Row],[Duration]]&lt;=60, "30 to 60 mins", Call_Centre[[#This Row],[Duration]]&lt;=120, "1 to 2 hours", TRUE, "More than 2 hours")</f>
        <v>10 to 30 mins</v>
      </c>
      <c r="L781">
        <f>ROUND(Call_Centre[[#This Row],[Satisfaction Rating]],0)</f>
        <v>5</v>
      </c>
    </row>
    <row r="782" spans="2:12">
      <c r="B782" t="s">
        <v>804</v>
      </c>
      <c r="C782" t="s">
        <v>14</v>
      </c>
      <c r="D782">
        <v>78</v>
      </c>
      <c r="E782" s="17" t="s">
        <v>13</v>
      </c>
      <c r="F782" s="18">
        <v>45200</v>
      </c>
      <c r="G782">
        <v>135</v>
      </c>
      <c r="H782">
        <v>4.0999999999999996</v>
      </c>
      <c r="I782">
        <f>IF(MONTH(Call_Centre[[#This Row],[Date of Call]])&lt;=6, YEAR(Call_Centre[[#This Row],[Date of Call]]), YEAR(Call_Centre[[#This Row],[Date of Call]])+1)</f>
        <v>2024</v>
      </c>
      <c r="J782" t="str">
        <f>TEXT(Call_Centre[[#This Row],[Date of Call]],"DDDD")</f>
        <v>Sunday</v>
      </c>
      <c r="K782" t="str" cm="1">
        <f t="array" ref="K782">_xlfn.IFS(Call_Centre[[#This Row],[Duration]]&lt;=10,"Under 10 mins", Call_Centre[[#This Row],[Duration]]&lt;=30, "10 to 30 mins", Call_Centre[[#This Row],[Duration]]&lt;=60, "30 to 60 mins", Call_Centre[[#This Row],[Duration]]&lt;=120, "1 to 2 hours", TRUE, "More than 2 hours")</f>
        <v>1 to 2 hours</v>
      </c>
      <c r="L782">
        <f>ROUND(Call_Centre[[#This Row],[Satisfaction Rating]],0)</f>
        <v>4</v>
      </c>
    </row>
    <row r="783" spans="2:12">
      <c r="B783" t="s">
        <v>805</v>
      </c>
      <c r="C783" t="s">
        <v>19</v>
      </c>
      <c r="D783">
        <v>82</v>
      </c>
      <c r="E783" s="17" t="s">
        <v>9</v>
      </c>
      <c r="F783" s="18">
        <v>45200</v>
      </c>
      <c r="G783">
        <v>99</v>
      </c>
      <c r="H783">
        <v>4.2</v>
      </c>
      <c r="I783">
        <f>IF(MONTH(Call_Centre[[#This Row],[Date of Call]])&lt;=6, YEAR(Call_Centre[[#This Row],[Date of Call]]), YEAR(Call_Centre[[#This Row],[Date of Call]])+1)</f>
        <v>2024</v>
      </c>
      <c r="J783" t="str">
        <f>TEXT(Call_Centre[[#This Row],[Date of Call]],"DDDD")</f>
        <v>Sunday</v>
      </c>
      <c r="K783" t="str" cm="1">
        <f t="array" ref="K783">_xlfn.IFS(Call_Centre[[#This Row],[Duration]]&lt;=10,"Under 10 mins", Call_Centre[[#This Row],[Duration]]&lt;=30, "10 to 30 mins", Call_Centre[[#This Row],[Duration]]&lt;=60, "30 to 60 mins", Call_Centre[[#This Row],[Duration]]&lt;=120, "1 to 2 hours", TRUE, "More than 2 hours")</f>
        <v>1 to 2 hours</v>
      </c>
      <c r="L783">
        <f>ROUND(Call_Centre[[#This Row],[Satisfaction Rating]],0)</f>
        <v>4</v>
      </c>
    </row>
    <row r="784" spans="2:12">
      <c r="B784" t="s">
        <v>806</v>
      </c>
      <c r="C784" t="s">
        <v>18</v>
      </c>
      <c r="D784">
        <v>149</v>
      </c>
      <c r="E784" s="17" t="s">
        <v>11</v>
      </c>
      <c r="F784" s="18">
        <v>45200</v>
      </c>
      <c r="G784">
        <v>130</v>
      </c>
      <c r="H784">
        <v>3.3</v>
      </c>
      <c r="I784">
        <f>IF(MONTH(Call_Centre[[#This Row],[Date of Call]])&lt;=6, YEAR(Call_Centre[[#This Row],[Date of Call]]), YEAR(Call_Centre[[#This Row],[Date of Call]])+1)</f>
        <v>2024</v>
      </c>
      <c r="J784" t="str">
        <f>TEXT(Call_Centre[[#This Row],[Date of Call]],"DDDD")</f>
        <v>Sunday</v>
      </c>
      <c r="K784" t="str" cm="1">
        <f t="array" ref="K784">_xlfn.IFS(Call_Centre[[#This Row],[Duration]]&lt;=10,"Under 10 mins", Call_Centre[[#This Row],[Duration]]&lt;=30, "10 to 30 mins", Call_Centre[[#This Row],[Duration]]&lt;=60, "30 to 60 mins", Call_Centre[[#This Row],[Duration]]&lt;=120, "1 to 2 hours", TRUE, "More than 2 hours")</f>
        <v>More than 2 hours</v>
      </c>
      <c r="L784">
        <f>ROUND(Call_Centre[[#This Row],[Satisfaction Rating]],0)</f>
        <v>3</v>
      </c>
    </row>
    <row r="785" spans="2:12">
      <c r="B785" t="s">
        <v>807</v>
      </c>
      <c r="C785" t="s">
        <v>15</v>
      </c>
      <c r="D785">
        <v>56</v>
      </c>
      <c r="E785" s="17" t="s">
        <v>6</v>
      </c>
      <c r="F785" s="18">
        <v>45200</v>
      </c>
      <c r="G785">
        <v>96</v>
      </c>
      <c r="H785">
        <v>4.7</v>
      </c>
      <c r="I785">
        <f>IF(MONTH(Call_Centre[[#This Row],[Date of Call]])&lt;=6, YEAR(Call_Centre[[#This Row],[Date of Call]]), YEAR(Call_Centre[[#This Row],[Date of Call]])+1)</f>
        <v>2024</v>
      </c>
      <c r="J785" t="str">
        <f>TEXT(Call_Centre[[#This Row],[Date of Call]],"DDDD")</f>
        <v>Sunday</v>
      </c>
      <c r="K785" t="str" cm="1">
        <f t="array" ref="K785">_xlfn.IFS(Call_Centre[[#This Row],[Duration]]&lt;=10,"Under 10 mins", Call_Centre[[#This Row],[Duration]]&lt;=30, "10 to 30 mins", Call_Centre[[#This Row],[Duration]]&lt;=60, "30 to 60 mins", Call_Centre[[#This Row],[Duration]]&lt;=120, "1 to 2 hours", TRUE, "More than 2 hours")</f>
        <v>30 to 60 mins</v>
      </c>
      <c r="L785">
        <f>ROUND(Call_Centre[[#This Row],[Satisfaction Rating]],0)</f>
        <v>5</v>
      </c>
    </row>
    <row r="786" spans="2:12">
      <c r="B786" t="s">
        <v>808</v>
      </c>
      <c r="C786" t="s">
        <v>8</v>
      </c>
      <c r="D786">
        <v>80</v>
      </c>
      <c r="E786" s="17" t="s">
        <v>11</v>
      </c>
      <c r="F786" s="18">
        <v>45200</v>
      </c>
      <c r="G786">
        <v>128</v>
      </c>
      <c r="H786">
        <v>3.7</v>
      </c>
      <c r="I786">
        <f>IF(MONTH(Call_Centre[[#This Row],[Date of Call]])&lt;=6, YEAR(Call_Centre[[#This Row],[Date of Call]]), YEAR(Call_Centre[[#This Row],[Date of Call]])+1)</f>
        <v>2024</v>
      </c>
      <c r="J786" t="str">
        <f>TEXT(Call_Centre[[#This Row],[Date of Call]],"DDDD")</f>
        <v>Sunday</v>
      </c>
      <c r="K786" t="str" cm="1">
        <f t="array" ref="K786">_xlfn.IFS(Call_Centre[[#This Row],[Duration]]&lt;=10,"Under 10 mins", Call_Centre[[#This Row],[Duration]]&lt;=30, "10 to 30 mins", Call_Centre[[#This Row],[Duration]]&lt;=60, "30 to 60 mins", Call_Centre[[#This Row],[Duration]]&lt;=120, "1 to 2 hours", TRUE, "More than 2 hours")</f>
        <v>1 to 2 hours</v>
      </c>
      <c r="L786">
        <f>ROUND(Call_Centre[[#This Row],[Satisfaction Rating]],0)</f>
        <v>4</v>
      </c>
    </row>
    <row r="787" spans="2:12">
      <c r="B787" t="s">
        <v>809</v>
      </c>
      <c r="C787" t="s">
        <v>5</v>
      </c>
      <c r="D787">
        <v>131</v>
      </c>
      <c r="E787" s="17" t="s">
        <v>10</v>
      </c>
      <c r="F787" s="18">
        <v>45200</v>
      </c>
      <c r="G787">
        <v>69</v>
      </c>
      <c r="H787">
        <v>4.7</v>
      </c>
      <c r="I787">
        <f>IF(MONTH(Call_Centre[[#This Row],[Date of Call]])&lt;=6, YEAR(Call_Centre[[#This Row],[Date of Call]]), YEAR(Call_Centre[[#This Row],[Date of Call]])+1)</f>
        <v>2024</v>
      </c>
      <c r="J787" t="str">
        <f>TEXT(Call_Centre[[#This Row],[Date of Call]],"DDDD")</f>
        <v>Sunday</v>
      </c>
      <c r="K787" t="str" cm="1">
        <f t="array" ref="K787">_xlfn.IFS(Call_Centre[[#This Row],[Duration]]&lt;=10,"Under 10 mins", Call_Centre[[#This Row],[Duration]]&lt;=30, "10 to 30 mins", Call_Centre[[#This Row],[Duration]]&lt;=60, "30 to 60 mins", Call_Centre[[#This Row],[Duration]]&lt;=120, "1 to 2 hours", TRUE, "More than 2 hours")</f>
        <v>More than 2 hours</v>
      </c>
      <c r="L787">
        <f>ROUND(Call_Centre[[#This Row],[Satisfaction Rating]],0)</f>
        <v>5</v>
      </c>
    </row>
    <row r="788" spans="2:12">
      <c r="B788" t="s">
        <v>810</v>
      </c>
      <c r="C788" t="s">
        <v>5</v>
      </c>
      <c r="D788">
        <v>109</v>
      </c>
      <c r="E788" s="17" t="s">
        <v>10</v>
      </c>
      <c r="F788" s="18">
        <v>45200</v>
      </c>
      <c r="G788">
        <v>44</v>
      </c>
      <c r="H788">
        <v>4.5999999999999996</v>
      </c>
      <c r="I788">
        <f>IF(MONTH(Call_Centre[[#This Row],[Date of Call]])&lt;=6, YEAR(Call_Centre[[#This Row],[Date of Call]]), YEAR(Call_Centre[[#This Row],[Date of Call]])+1)</f>
        <v>2024</v>
      </c>
      <c r="J788" t="str">
        <f>TEXT(Call_Centre[[#This Row],[Date of Call]],"DDDD")</f>
        <v>Sunday</v>
      </c>
      <c r="K788" t="str" cm="1">
        <f t="array" ref="K788">_xlfn.IFS(Call_Centre[[#This Row],[Duration]]&lt;=10,"Under 10 mins", Call_Centre[[#This Row],[Duration]]&lt;=30, "10 to 30 mins", Call_Centre[[#This Row],[Duration]]&lt;=60, "30 to 60 mins", Call_Centre[[#This Row],[Duration]]&lt;=120, "1 to 2 hours", TRUE, "More than 2 hours")</f>
        <v>1 to 2 hours</v>
      </c>
      <c r="L788">
        <f>ROUND(Call_Centre[[#This Row],[Satisfaction Rating]],0)</f>
        <v>5</v>
      </c>
    </row>
    <row r="789" spans="2:12">
      <c r="B789" t="s">
        <v>811</v>
      </c>
      <c r="C789" t="s">
        <v>15</v>
      </c>
      <c r="D789">
        <v>142</v>
      </c>
      <c r="E789" s="17" t="s">
        <v>10</v>
      </c>
      <c r="F789" s="18">
        <v>45200</v>
      </c>
      <c r="G789">
        <v>44</v>
      </c>
      <c r="H789">
        <v>4.8</v>
      </c>
      <c r="I789">
        <f>IF(MONTH(Call_Centre[[#This Row],[Date of Call]])&lt;=6, YEAR(Call_Centre[[#This Row],[Date of Call]]), YEAR(Call_Centre[[#This Row],[Date of Call]])+1)</f>
        <v>2024</v>
      </c>
      <c r="J789" t="str">
        <f>TEXT(Call_Centre[[#This Row],[Date of Call]],"DDDD")</f>
        <v>Sunday</v>
      </c>
      <c r="K789" t="str" cm="1">
        <f t="array" ref="K789">_xlfn.IFS(Call_Centre[[#This Row],[Duration]]&lt;=10,"Under 10 mins", Call_Centre[[#This Row],[Duration]]&lt;=30, "10 to 30 mins", Call_Centre[[#This Row],[Duration]]&lt;=60, "30 to 60 mins", Call_Centre[[#This Row],[Duration]]&lt;=120, "1 to 2 hours", TRUE, "More than 2 hours")</f>
        <v>More than 2 hours</v>
      </c>
      <c r="L789">
        <f>ROUND(Call_Centre[[#This Row],[Satisfaction Rating]],0)</f>
        <v>5</v>
      </c>
    </row>
    <row r="790" spans="2:12">
      <c r="B790" t="s">
        <v>812</v>
      </c>
      <c r="C790" t="s">
        <v>22</v>
      </c>
      <c r="D790">
        <v>114</v>
      </c>
      <c r="E790" s="17" t="s">
        <v>6</v>
      </c>
      <c r="F790" s="18">
        <v>45201</v>
      </c>
      <c r="G790">
        <v>135</v>
      </c>
      <c r="H790">
        <v>2</v>
      </c>
      <c r="I790">
        <f>IF(MONTH(Call_Centre[[#This Row],[Date of Call]])&lt;=6, YEAR(Call_Centre[[#This Row],[Date of Call]]), YEAR(Call_Centre[[#This Row],[Date of Call]])+1)</f>
        <v>2024</v>
      </c>
      <c r="J790" t="str">
        <f>TEXT(Call_Centre[[#This Row],[Date of Call]],"DDDD")</f>
        <v>Monday</v>
      </c>
      <c r="K790" t="str" cm="1">
        <f t="array" ref="K790">_xlfn.IFS(Call_Centre[[#This Row],[Duration]]&lt;=10,"Under 10 mins", Call_Centre[[#This Row],[Duration]]&lt;=30, "10 to 30 mins", Call_Centre[[#This Row],[Duration]]&lt;=60, "30 to 60 mins", Call_Centre[[#This Row],[Duration]]&lt;=120, "1 to 2 hours", TRUE, "More than 2 hours")</f>
        <v>1 to 2 hours</v>
      </c>
      <c r="L790">
        <f>ROUND(Call_Centre[[#This Row],[Satisfaction Rating]],0)</f>
        <v>2</v>
      </c>
    </row>
    <row r="791" spans="2:12">
      <c r="B791" t="s">
        <v>813</v>
      </c>
      <c r="C791" t="s">
        <v>21</v>
      </c>
      <c r="D791">
        <v>93</v>
      </c>
      <c r="E791" s="17" t="s">
        <v>11</v>
      </c>
      <c r="F791" s="18">
        <v>45201</v>
      </c>
      <c r="G791">
        <v>45</v>
      </c>
      <c r="H791">
        <v>3.9</v>
      </c>
      <c r="I791">
        <f>IF(MONTH(Call_Centre[[#This Row],[Date of Call]])&lt;=6, YEAR(Call_Centre[[#This Row],[Date of Call]]), YEAR(Call_Centre[[#This Row],[Date of Call]])+1)</f>
        <v>2024</v>
      </c>
      <c r="J791" t="str">
        <f>TEXT(Call_Centre[[#This Row],[Date of Call]],"DDDD")</f>
        <v>Monday</v>
      </c>
      <c r="K791" t="str" cm="1">
        <f t="array" ref="K791">_xlfn.IFS(Call_Centre[[#This Row],[Duration]]&lt;=10,"Under 10 mins", Call_Centre[[#This Row],[Duration]]&lt;=30, "10 to 30 mins", Call_Centre[[#This Row],[Duration]]&lt;=60, "30 to 60 mins", Call_Centre[[#This Row],[Duration]]&lt;=120, "1 to 2 hours", TRUE, "More than 2 hours")</f>
        <v>1 to 2 hours</v>
      </c>
      <c r="L791">
        <f>ROUND(Call_Centre[[#This Row],[Satisfaction Rating]],0)</f>
        <v>4</v>
      </c>
    </row>
    <row r="792" spans="2:12">
      <c r="B792" t="s">
        <v>814</v>
      </c>
      <c r="C792" t="s">
        <v>17</v>
      </c>
      <c r="D792">
        <v>43</v>
      </c>
      <c r="E792" s="17" t="s">
        <v>11</v>
      </c>
      <c r="F792" s="18">
        <v>45201</v>
      </c>
      <c r="G792">
        <v>87</v>
      </c>
      <c r="H792">
        <v>3</v>
      </c>
      <c r="I792">
        <f>IF(MONTH(Call_Centre[[#This Row],[Date of Call]])&lt;=6, YEAR(Call_Centre[[#This Row],[Date of Call]]), YEAR(Call_Centre[[#This Row],[Date of Call]])+1)</f>
        <v>2024</v>
      </c>
      <c r="J792" t="str">
        <f>TEXT(Call_Centre[[#This Row],[Date of Call]],"DDDD")</f>
        <v>Monday</v>
      </c>
      <c r="K792" t="str" cm="1">
        <f t="array" ref="K792">_xlfn.IFS(Call_Centre[[#This Row],[Duration]]&lt;=10,"Under 10 mins", Call_Centre[[#This Row],[Duration]]&lt;=30, "10 to 30 mins", Call_Centre[[#This Row],[Duration]]&lt;=60, "30 to 60 mins", Call_Centre[[#This Row],[Duration]]&lt;=120, "1 to 2 hours", TRUE, "More than 2 hours")</f>
        <v>30 to 60 mins</v>
      </c>
      <c r="L792">
        <f>ROUND(Call_Centre[[#This Row],[Satisfaction Rating]],0)</f>
        <v>3</v>
      </c>
    </row>
    <row r="793" spans="2:12">
      <c r="B793" t="s">
        <v>815</v>
      </c>
      <c r="C793" t="s">
        <v>24</v>
      </c>
      <c r="D793">
        <v>78</v>
      </c>
      <c r="E793" s="17" t="s">
        <v>13</v>
      </c>
      <c r="F793" s="18">
        <v>45202</v>
      </c>
      <c r="G793">
        <v>84</v>
      </c>
      <c r="H793">
        <v>4.5999999999999996</v>
      </c>
      <c r="I793">
        <f>IF(MONTH(Call_Centre[[#This Row],[Date of Call]])&lt;=6, YEAR(Call_Centre[[#This Row],[Date of Call]]), YEAR(Call_Centre[[#This Row],[Date of Call]])+1)</f>
        <v>2024</v>
      </c>
      <c r="J793" t="str">
        <f>TEXT(Call_Centre[[#This Row],[Date of Call]],"DDDD")</f>
        <v>Tuesday</v>
      </c>
      <c r="K793" t="str" cm="1">
        <f t="array" ref="K793">_xlfn.IFS(Call_Centre[[#This Row],[Duration]]&lt;=10,"Under 10 mins", Call_Centre[[#This Row],[Duration]]&lt;=30, "10 to 30 mins", Call_Centre[[#This Row],[Duration]]&lt;=60, "30 to 60 mins", Call_Centre[[#This Row],[Duration]]&lt;=120, "1 to 2 hours", TRUE, "More than 2 hours")</f>
        <v>1 to 2 hours</v>
      </c>
      <c r="L793">
        <f>ROUND(Call_Centre[[#This Row],[Satisfaction Rating]],0)</f>
        <v>5</v>
      </c>
    </row>
    <row r="794" spans="2:12">
      <c r="B794" t="s">
        <v>816</v>
      </c>
      <c r="C794" t="s">
        <v>22</v>
      </c>
      <c r="D794">
        <v>89</v>
      </c>
      <c r="E794" s="17" t="s">
        <v>10</v>
      </c>
      <c r="F794" s="18">
        <v>45202</v>
      </c>
      <c r="G794">
        <v>81</v>
      </c>
      <c r="H794">
        <v>3.8</v>
      </c>
      <c r="I794">
        <f>IF(MONTH(Call_Centre[[#This Row],[Date of Call]])&lt;=6, YEAR(Call_Centre[[#This Row],[Date of Call]]), YEAR(Call_Centre[[#This Row],[Date of Call]])+1)</f>
        <v>2024</v>
      </c>
      <c r="J794" t="str">
        <f>TEXT(Call_Centre[[#This Row],[Date of Call]],"DDDD")</f>
        <v>Tuesday</v>
      </c>
      <c r="K794" t="str" cm="1">
        <f t="array" ref="K794">_xlfn.IFS(Call_Centre[[#This Row],[Duration]]&lt;=10,"Under 10 mins", Call_Centre[[#This Row],[Duration]]&lt;=30, "10 to 30 mins", Call_Centre[[#This Row],[Duration]]&lt;=60, "30 to 60 mins", Call_Centre[[#This Row],[Duration]]&lt;=120, "1 to 2 hours", TRUE, "More than 2 hours")</f>
        <v>1 to 2 hours</v>
      </c>
      <c r="L794">
        <f>ROUND(Call_Centre[[#This Row],[Satisfaction Rating]],0)</f>
        <v>4</v>
      </c>
    </row>
    <row r="795" spans="2:12">
      <c r="B795" t="s">
        <v>817</v>
      </c>
      <c r="C795" t="s">
        <v>15</v>
      </c>
      <c r="D795">
        <v>82</v>
      </c>
      <c r="E795" s="17" t="s">
        <v>9</v>
      </c>
      <c r="F795" s="18">
        <v>45202</v>
      </c>
      <c r="G795">
        <v>130</v>
      </c>
      <c r="H795">
        <v>4.4000000000000004</v>
      </c>
      <c r="I795">
        <f>IF(MONTH(Call_Centre[[#This Row],[Date of Call]])&lt;=6, YEAR(Call_Centre[[#This Row],[Date of Call]]), YEAR(Call_Centre[[#This Row],[Date of Call]])+1)</f>
        <v>2024</v>
      </c>
      <c r="J795" t="str">
        <f>TEXT(Call_Centre[[#This Row],[Date of Call]],"DDDD")</f>
        <v>Tuesday</v>
      </c>
      <c r="K795" t="str" cm="1">
        <f t="array" ref="K795">_xlfn.IFS(Call_Centre[[#This Row],[Duration]]&lt;=10,"Under 10 mins", Call_Centre[[#This Row],[Duration]]&lt;=30, "10 to 30 mins", Call_Centre[[#This Row],[Duration]]&lt;=60, "30 to 60 mins", Call_Centre[[#This Row],[Duration]]&lt;=120, "1 to 2 hours", TRUE, "More than 2 hours")</f>
        <v>1 to 2 hours</v>
      </c>
      <c r="L795">
        <f>ROUND(Call_Centre[[#This Row],[Satisfaction Rating]],0)</f>
        <v>4</v>
      </c>
    </row>
    <row r="796" spans="2:12">
      <c r="B796" t="s">
        <v>818</v>
      </c>
      <c r="C796" t="s">
        <v>8</v>
      </c>
      <c r="D796">
        <v>86</v>
      </c>
      <c r="E796" s="17" t="s">
        <v>10</v>
      </c>
      <c r="F796" s="18">
        <v>45203</v>
      </c>
      <c r="G796">
        <v>92</v>
      </c>
      <c r="H796">
        <v>2.4</v>
      </c>
      <c r="I796">
        <f>IF(MONTH(Call_Centre[[#This Row],[Date of Call]])&lt;=6, YEAR(Call_Centre[[#This Row],[Date of Call]]), YEAR(Call_Centre[[#This Row],[Date of Call]])+1)</f>
        <v>2024</v>
      </c>
      <c r="J796" t="str">
        <f>TEXT(Call_Centre[[#This Row],[Date of Call]],"DDDD")</f>
        <v>Wednesday</v>
      </c>
      <c r="K796" t="str" cm="1">
        <f t="array" ref="K796">_xlfn.IFS(Call_Centre[[#This Row],[Duration]]&lt;=10,"Under 10 mins", Call_Centre[[#This Row],[Duration]]&lt;=30, "10 to 30 mins", Call_Centre[[#This Row],[Duration]]&lt;=60, "30 to 60 mins", Call_Centre[[#This Row],[Duration]]&lt;=120, "1 to 2 hours", TRUE, "More than 2 hours")</f>
        <v>1 to 2 hours</v>
      </c>
      <c r="L796">
        <f>ROUND(Call_Centre[[#This Row],[Satisfaction Rating]],0)</f>
        <v>2</v>
      </c>
    </row>
    <row r="797" spans="2:12">
      <c r="B797" t="s">
        <v>819</v>
      </c>
      <c r="C797" t="s">
        <v>16</v>
      </c>
      <c r="D797">
        <v>57</v>
      </c>
      <c r="E797" s="17" t="s">
        <v>13</v>
      </c>
      <c r="F797" s="18">
        <v>45203</v>
      </c>
      <c r="G797">
        <v>48</v>
      </c>
      <c r="H797">
        <v>4.5</v>
      </c>
      <c r="I797">
        <f>IF(MONTH(Call_Centre[[#This Row],[Date of Call]])&lt;=6, YEAR(Call_Centre[[#This Row],[Date of Call]]), YEAR(Call_Centre[[#This Row],[Date of Call]])+1)</f>
        <v>2024</v>
      </c>
      <c r="J797" t="str">
        <f>TEXT(Call_Centre[[#This Row],[Date of Call]],"DDDD")</f>
        <v>Wednesday</v>
      </c>
      <c r="K797" t="str" cm="1">
        <f t="array" ref="K797">_xlfn.IFS(Call_Centre[[#This Row],[Duration]]&lt;=10,"Under 10 mins", Call_Centre[[#This Row],[Duration]]&lt;=30, "10 to 30 mins", Call_Centre[[#This Row],[Duration]]&lt;=60, "30 to 60 mins", Call_Centre[[#This Row],[Duration]]&lt;=120, "1 to 2 hours", TRUE, "More than 2 hours")</f>
        <v>30 to 60 mins</v>
      </c>
      <c r="L797">
        <f>ROUND(Call_Centre[[#This Row],[Satisfaction Rating]],0)</f>
        <v>5</v>
      </c>
    </row>
    <row r="798" spans="2:12">
      <c r="B798" t="s">
        <v>820</v>
      </c>
      <c r="C798" t="s">
        <v>21</v>
      </c>
      <c r="D798">
        <v>103</v>
      </c>
      <c r="E798" s="17" t="s">
        <v>6</v>
      </c>
      <c r="F798" s="18">
        <v>45203</v>
      </c>
      <c r="G798">
        <v>160</v>
      </c>
      <c r="H798">
        <v>4.5</v>
      </c>
      <c r="I798">
        <f>IF(MONTH(Call_Centre[[#This Row],[Date of Call]])&lt;=6, YEAR(Call_Centre[[#This Row],[Date of Call]]), YEAR(Call_Centre[[#This Row],[Date of Call]])+1)</f>
        <v>2024</v>
      </c>
      <c r="J798" t="str">
        <f>TEXT(Call_Centre[[#This Row],[Date of Call]],"DDDD")</f>
        <v>Wednesday</v>
      </c>
      <c r="K798" t="str" cm="1">
        <f t="array" ref="K798">_xlfn.IFS(Call_Centre[[#This Row],[Duration]]&lt;=10,"Under 10 mins", Call_Centre[[#This Row],[Duration]]&lt;=30, "10 to 30 mins", Call_Centre[[#This Row],[Duration]]&lt;=60, "30 to 60 mins", Call_Centre[[#This Row],[Duration]]&lt;=120, "1 to 2 hours", TRUE, "More than 2 hours")</f>
        <v>1 to 2 hours</v>
      </c>
      <c r="L798">
        <f>ROUND(Call_Centre[[#This Row],[Satisfaction Rating]],0)</f>
        <v>5</v>
      </c>
    </row>
    <row r="799" spans="2:12">
      <c r="B799" t="s">
        <v>821</v>
      </c>
      <c r="C799" t="s">
        <v>14</v>
      </c>
      <c r="D799">
        <v>138</v>
      </c>
      <c r="E799" s="17" t="s">
        <v>13</v>
      </c>
      <c r="F799" s="18">
        <v>45204</v>
      </c>
      <c r="G799">
        <v>155</v>
      </c>
      <c r="H799">
        <v>2.7</v>
      </c>
      <c r="I799">
        <f>IF(MONTH(Call_Centre[[#This Row],[Date of Call]])&lt;=6, YEAR(Call_Centre[[#This Row],[Date of Call]]), YEAR(Call_Centre[[#This Row],[Date of Call]])+1)</f>
        <v>2024</v>
      </c>
      <c r="J799" t="str">
        <f>TEXT(Call_Centre[[#This Row],[Date of Call]],"DDDD")</f>
        <v>Thursday</v>
      </c>
      <c r="K799" t="str" cm="1">
        <f t="array" ref="K799">_xlfn.IFS(Call_Centre[[#This Row],[Duration]]&lt;=10,"Under 10 mins", Call_Centre[[#This Row],[Duration]]&lt;=30, "10 to 30 mins", Call_Centre[[#This Row],[Duration]]&lt;=60, "30 to 60 mins", Call_Centre[[#This Row],[Duration]]&lt;=120, "1 to 2 hours", TRUE, "More than 2 hours")</f>
        <v>More than 2 hours</v>
      </c>
      <c r="L799">
        <f>ROUND(Call_Centre[[#This Row],[Satisfaction Rating]],0)</f>
        <v>3</v>
      </c>
    </row>
    <row r="800" spans="2:12">
      <c r="B800" t="s">
        <v>822</v>
      </c>
      <c r="C800" t="s">
        <v>18</v>
      </c>
      <c r="D800">
        <v>88</v>
      </c>
      <c r="E800" s="17" t="s">
        <v>9</v>
      </c>
      <c r="F800" s="18">
        <v>45204</v>
      </c>
      <c r="G800">
        <v>100</v>
      </c>
      <c r="H800">
        <v>4.9000000000000004</v>
      </c>
      <c r="I800">
        <f>IF(MONTH(Call_Centre[[#This Row],[Date of Call]])&lt;=6, YEAR(Call_Centre[[#This Row],[Date of Call]]), YEAR(Call_Centre[[#This Row],[Date of Call]])+1)</f>
        <v>2024</v>
      </c>
      <c r="J800" t="str">
        <f>TEXT(Call_Centre[[#This Row],[Date of Call]],"DDDD")</f>
        <v>Thursday</v>
      </c>
      <c r="K800" t="str" cm="1">
        <f t="array" ref="K800">_xlfn.IFS(Call_Centre[[#This Row],[Duration]]&lt;=10,"Under 10 mins", Call_Centre[[#This Row],[Duration]]&lt;=30, "10 to 30 mins", Call_Centre[[#This Row],[Duration]]&lt;=60, "30 to 60 mins", Call_Centre[[#This Row],[Duration]]&lt;=120, "1 to 2 hours", TRUE, "More than 2 hours")</f>
        <v>1 to 2 hours</v>
      </c>
      <c r="L800">
        <f>ROUND(Call_Centre[[#This Row],[Satisfaction Rating]],0)</f>
        <v>5</v>
      </c>
    </row>
    <row r="801" spans="2:12">
      <c r="B801" t="s">
        <v>823</v>
      </c>
      <c r="C801" t="s">
        <v>22</v>
      </c>
      <c r="D801">
        <v>118</v>
      </c>
      <c r="E801" s="17" t="s">
        <v>11</v>
      </c>
      <c r="F801" s="18">
        <v>45204</v>
      </c>
      <c r="G801">
        <v>56</v>
      </c>
      <c r="H801">
        <v>3.7</v>
      </c>
      <c r="I801">
        <f>IF(MONTH(Call_Centre[[#This Row],[Date of Call]])&lt;=6, YEAR(Call_Centre[[#This Row],[Date of Call]]), YEAR(Call_Centre[[#This Row],[Date of Call]])+1)</f>
        <v>2024</v>
      </c>
      <c r="J801" t="str">
        <f>TEXT(Call_Centre[[#This Row],[Date of Call]],"DDDD")</f>
        <v>Thursday</v>
      </c>
      <c r="K801" t="str" cm="1">
        <f t="array" ref="K801">_xlfn.IFS(Call_Centre[[#This Row],[Duration]]&lt;=10,"Under 10 mins", Call_Centre[[#This Row],[Duration]]&lt;=30, "10 to 30 mins", Call_Centre[[#This Row],[Duration]]&lt;=60, "30 to 60 mins", Call_Centre[[#This Row],[Duration]]&lt;=120, "1 to 2 hours", TRUE, "More than 2 hours")</f>
        <v>1 to 2 hours</v>
      </c>
      <c r="L801">
        <f>ROUND(Call_Centre[[#This Row],[Satisfaction Rating]],0)</f>
        <v>4</v>
      </c>
    </row>
    <row r="802" spans="2:12">
      <c r="B802" t="s">
        <v>824</v>
      </c>
      <c r="C802" t="s">
        <v>8</v>
      </c>
      <c r="D802">
        <v>4</v>
      </c>
      <c r="E802" s="17" t="s">
        <v>10</v>
      </c>
      <c r="F802" s="18">
        <v>45204</v>
      </c>
      <c r="G802">
        <v>170</v>
      </c>
      <c r="H802">
        <v>3.9</v>
      </c>
      <c r="I802">
        <f>IF(MONTH(Call_Centre[[#This Row],[Date of Call]])&lt;=6, YEAR(Call_Centre[[#This Row],[Date of Call]]), YEAR(Call_Centre[[#This Row],[Date of Call]])+1)</f>
        <v>2024</v>
      </c>
      <c r="J802" t="str">
        <f>TEXT(Call_Centre[[#This Row],[Date of Call]],"DDDD")</f>
        <v>Thursday</v>
      </c>
      <c r="K802" t="str" cm="1">
        <f t="array" ref="K802">_xlfn.IFS(Call_Centre[[#This Row],[Duration]]&lt;=10,"Under 10 mins", Call_Centre[[#This Row],[Duration]]&lt;=30, "10 to 30 mins", Call_Centre[[#This Row],[Duration]]&lt;=60, "30 to 60 mins", Call_Centre[[#This Row],[Duration]]&lt;=120, "1 to 2 hours", TRUE, "More than 2 hours")</f>
        <v>Under 10 mins</v>
      </c>
      <c r="L802">
        <f>ROUND(Call_Centre[[#This Row],[Satisfaction Rating]],0)</f>
        <v>4</v>
      </c>
    </row>
    <row r="803" spans="2:12">
      <c r="B803" t="s">
        <v>825</v>
      </c>
      <c r="C803" t="s">
        <v>17</v>
      </c>
      <c r="D803">
        <v>78</v>
      </c>
      <c r="E803" s="17" t="s">
        <v>6</v>
      </c>
      <c r="F803" s="18">
        <v>45205</v>
      </c>
      <c r="G803">
        <v>74</v>
      </c>
      <c r="H803">
        <v>3.5</v>
      </c>
      <c r="I803">
        <f>IF(MONTH(Call_Centre[[#This Row],[Date of Call]])&lt;=6, YEAR(Call_Centre[[#This Row],[Date of Call]]), YEAR(Call_Centre[[#This Row],[Date of Call]])+1)</f>
        <v>2024</v>
      </c>
      <c r="J803" t="str">
        <f>TEXT(Call_Centre[[#This Row],[Date of Call]],"DDDD")</f>
        <v>Friday</v>
      </c>
      <c r="K803" t="str" cm="1">
        <f t="array" ref="K803">_xlfn.IFS(Call_Centre[[#This Row],[Duration]]&lt;=10,"Under 10 mins", Call_Centre[[#This Row],[Duration]]&lt;=30, "10 to 30 mins", Call_Centre[[#This Row],[Duration]]&lt;=60, "30 to 60 mins", Call_Centre[[#This Row],[Duration]]&lt;=120, "1 to 2 hours", TRUE, "More than 2 hours")</f>
        <v>1 to 2 hours</v>
      </c>
      <c r="L803">
        <f>ROUND(Call_Centre[[#This Row],[Satisfaction Rating]],0)</f>
        <v>4</v>
      </c>
    </row>
    <row r="804" spans="2:12">
      <c r="B804" t="s">
        <v>826</v>
      </c>
      <c r="C804" t="s">
        <v>7</v>
      </c>
      <c r="D804">
        <v>69</v>
      </c>
      <c r="E804" s="17" t="s">
        <v>10</v>
      </c>
      <c r="F804" s="18">
        <v>45205</v>
      </c>
      <c r="G804">
        <v>99</v>
      </c>
      <c r="H804">
        <v>2.7</v>
      </c>
      <c r="I804">
        <f>IF(MONTH(Call_Centre[[#This Row],[Date of Call]])&lt;=6, YEAR(Call_Centre[[#This Row],[Date of Call]]), YEAR(Call_Centre[[#This Row],[Date of Call]])+1)</f>
        <v>2024</v>
      </c>
      <c r="J804" t="str">
        <f>TEXT(Call_Centre[[#This Row],[Date of Call]],"DDDD")</f>
        <v>Friday</v>
      </c>
      <c r="K804" t="str" cm="1">
        <f t="array" ref="K804">_xlfn.IFS(Call_Centre[[#This Row],[Duration]]&lt;=10,"Under 10 mins", Call_Centre[[#This Row],[Duration]]&lt;=30, "10 to 30 mins", Call_Centre[[#This Row],[Duration]]&lt;=60, "30 to 60 mins", Call_Centre[[#This Row],[Duration]]&lt;=120, "1 to 2 hours", TRUE, "More than 2 hours")</f>
        <v>1 to 2 hours</v>
      </c>
      <c r="L804">
        <f>ROUND(Call_Centre[[#This Row],[Satisfaction Rating]],0)</f>
        <v>3</v>
      </c>
    </row>
    <row r="805" spans="2:12">
      <c r="B805" t="s">
        <v>827</v>
      </c>
      <c r="C805" t="s">
        <v>15</v>
      </c>
      <c r="D805">
        <v>90</v>
      </c>
      <c r="E805" s="17" t="s">
        <v>13</v>
      </c>
      <c r="F805" s="18">
        <v>45205</v>
      </c>
      <c r="G805">
        <v>84</v>
      </c>
      <c r="H805">
        <v>3.9</v>
      </c>
      <c r="I805">
        <f>IF(MONTH(Call_Centre[[#This Row],[Date of Call]])&lt;=6, YEAR(Call_Centre[[#This Row],[Date of Call]]), YEAR(Call_Centre[[#This Row],[Date of Call]])+1)</f>
        <v>2024</v>
      </c>
      <c r="J805" t="str">
        <f>TEXT(Call_Centre[[#This Row],[Date of Call]],"DDDD")</f>
        <v>Friday</v>
      </c>
      <c r="K805" t="str" cm="1">
        <f t="array" ref="K805">_xlfn.IFS(Call_Centre[[#This Row],[Duration]]&lt;=10,"Under 10 mins", Call_Centre[[#This Row],[Duration]]&lt;=30, "10 to 30 mins", Call_Centre[[#This Row],[Duration]]&lt;=60, "30 to 60 mins", Call_Centre[[#This Row],[Duration]]&lt;=120, "1 to 2 hours", TRUE, "More than 2 hours")</f>
        <v>1 to 2 hours</v>
      </c>
      <c r="L805">
        <f>ROUND(Call_Centre[[#This Row],[Satisfaction Rating]],0)</f>
        <v>4</v>
      </c>
    </row>
    <row r="806" spans="2:12">
      <c r="B806" t="s">
        <v>828</v>
      </c>
      <c r="C806" t="s">
        <v>7</v>
      </c>
      <c r="D806">
        <v>134</v>
      </c>
      <c r="E806" s="17" t="s">
        <v>10</v>
      </c>
      <c r="F806" s="18">
        <v>45205</v>
      </c>
      <c r="G806">
        <v>35</v>
      </c>
      <c r="H806">
        <v>3.4</v>
      </c>
      <c r="I806">
        <f>IF(MONTH(Call_Centre[[#This Row],[Date of Call]])&lt;=6, YEAR(Call_Centre[[#This Row],[Date of Call]]), YEAR(Call_Centre[[#This Row],[Date of Call]])+1)</f>
        <v>2024</v>
      </c>
      <c r="J806" t="str">
        <f>TEXT(Call_Centre[[#This Row],[Date of Call]],"DDDD")</f>
        <v>Friday</v>
      </c>
      <c r="K806" t="str" cm="1">
        <f t="array" ref="K806">_xlfn.IFS(Call_Centre[[#This Row],[Duration]]&lt;=10,"Under 10 mins", Call_Centre[[#This Row],[Duration]]&lt;=30, "10 to 30 mins", Call_Centre[[#This Row],[Duration]]&lt;=60, "30 to 60 mins", Call_Centre[[#This Row],[Duration]]&lt;=120, "1 to 2 hours", TRUE, "More than 2 hours")</f>
        <v>More than 2 hours</v>
      </c>
      <c r="L806">
        <f>ROUND(Call_Centre[[#This Row],[Satisfaction Rating]],0)</f>
        <v>3</v>
      </c>
    </row>
    <row r="807" spans="2:12">
      <c r="B807" t="s">
        <v>829</v>
      </c>
      <c r="C807" t="s">
        <v>12</v>
      </c>
      <c r="D807">
        <v>65</v>
      </c>
      <c r="E807" s="17" t="s">
        <v>11</v>
      </c>
      <c r="F807" s="18">
        <v>45205</v>
      </c>
      <c r="G807">
        <v>150</v>
      </c>
      <c r="H807">
        <v>5</v>
      </c>
      <c r="I807">
        <f>IF(MONTH(Call_Centre[[#This Row],[Date of Call]])&lt;=6, YEAR(Call_Centre[[#This Row],[Date of Call]]), YEAR(Call_Centre[[#This Row],[Date of Call]])+1)</f>
        <v>2024</v>
      </c>
      <c r="J807" t="str">
        <f>TEXT(Call_Centre[[#This Row],[Date of Call]],"DDDD")</f>
        <v>Friday</v>
      </c>
      <c r="K807" t="str" cm="1">
        <f t="array" ref="K807">_xlfn.IFS(Call_Centre[[#This Row],[Duration]]&lt;=10,"Under 10 mins", Call_Centre[[#This Row],[Duration]]&lt;=30, "10 to 30 mins", Call_Centre[[#This Row],[Duration]]&lt;=60, "30 to 60 mins", Call_Centre[[#This Row],[Duration]]&lt;=120, "1 to 2 hours", TRUE, "More than 2 hours")</f>
        <v>1 to 2 hours</v>
      </c>
      <c r="L807">
        <f>ROUND(Call_Centre[[#This Row],[Satisfaction Rating]],0)</f>
        <v>5</v>
      </c>
    </row>
    <row r="808" spans="2:12">
      <c r="B808" t="s">
        <v>830</v>
      </c>
      <c r="C808" t="s">
        <v>23</v>
      </c>
      <c r="D808">
        <v>54</v>
      </c>
      <c r="E808" s="17" t="s">
        <v>6</v>
      </c>
      <c r="F808" s="18">
        <v>45206</v>
      </c>
      <c r="G808">
        <v>176</v>
      </c>
      <c r="H808">
        <v>4.4000000000000004</v>
      </c>
      <c r="I808">
        <f>IF(MONTH(Call_Centre[[#This Row],[Date of Call]])&lt;=6, YEAR(Call_Centre[[#This Row],[Date of Call]]), YEAR(Call_Centre[[#This Row],[Date of Call]])+1)</f>
        <v>2024</v>
      </c>
      <c r="J808" t="str">
        <f>TEXT(Call_Centre[[#This Row],[Date of Call]],"DDDD")</f>
        <v>Saturday</v>
      </c>
      <c r="K808" t="str" cm="1">
        <f t="array" ref="K808">_xlfn.IFS(Call_Centre[[#This Row],[Duration]]&lt;=10,"Under 10 mins", Call_Centre[[#This Row],[Duration]]&lt;=30, "10 to 30 mins", Call_Centre[[#This Row],[Duration]]&lt;=60, "30 to 60 mins", Call_Centre[[#This Row],[Duration]]&lt;=120, "1 to 2 hours", TRUE, "More than 2 hours")</f>
        <v>30 to 60 mins</v>
      </c>
      <c r="L808">
        <f>ROUND(Call_Centre[[#This Row],[Satisfaction Rating]],0)</f>
        <v>4</v>
      </c>
    </row>
    <row r="809" spans="2:12">
      <c r="B809" t="s">
        <v>831</v>
      </c>
      <c r="C809" t="s">
        <v>23</v>
      </c>
      <c r="D809">
        <v>90</v>
      </c>
      <c r="E809" s="17" t="s">
        <v>6</v>
      </c>
      <c r="F809" s="18">
        <v>45206</v>
      </c>
      <c r="G809">
        <v>84</v>
      </c>
      <c r="H809">
        <v>4.3</v>
      </c>
      <c r="I809">
        <f>IF(MONTH(Call_Centre[[#This Row],[Date of Call]])&lt;=6, YEAR(Call_Centre[[#This Row],[Date of Call]]), YEAR(Call_Centre[[#This Row],[Date of Call]])+1)</f>
        <v>2024</v>
      </c>
      <c r="J809" t="str">
        <f>TEXT(Call_Centre[[#This Row],[Date of Call]],"DDDD")</f>
        <v>Saturday</v>
      </c>
      <c r="K809" t="str" cm="1">
        <f t="array" ref="K809">_xlfn.IFS(Call_Centre[[#This Row],[Duration]]&lt;=10,"Under 10 mins", Call_Centre[[#This Row],[Duration]]&lt;=30, "10 to 30 mins", Call_Centre[[#This Row],[Duration]]&lt;=60, "30 to 60 mins", Call_Centre[[#This Row],[Duration]]&lt;=120, "1 to 2 hours", TRUE, "More than 2 hours")</f>
        <v>1 to 2 hours</v>
      </c>
      <c r="L809">
        <f>ROUND(Call_Centre[[#This Row],[Satisfaction Rating]],0)</f>
        <v>4</v>
      </c>
    </row>
    <row r="810" spans="2:12">
      <c r="B810" t="s">
        <v>832</v>
      </c>
      <c r="C810" t="s">
        <v>15</v>
      </c>
      <c r="D810">
        <v>66</v>
      </c>
      <c r="E810" s="17" t="s">
        <v>6</v>
      </c>
      <c r="F810" s="18">
        <v>45206</v>
      </c>
      <c r="G810">
        <v>136</v>
      </c>
      <c r="H810">
        <v>4.7</v>
      </c>
      <c r="I810">
        <f>IF(MONTH(Call_Centre[[#This Row],[Date of Call]])&lt;=6, YEAR(Call_Centre[[#This Row],[Date of Call]]), YEAR(Call_Centre[[#This Row],[Date of Call]])+1)</f>
        <v>2024</v>
      </c>
      <c r="J810" t="str">
        <f>TEXT(Call_Centre[[#This Row],[Date of Call]],"DDDD")</f>
        <v>Saturday</v>
      </c>
      <c r="K810" t="str" cm="1">
        <f t="array" ref="K810">_xlfn.IFS(Call_Centre[[#This Row],[Duration]]&lt;=10,"Under 10 mins", Call_Centre[[#This Row],[Duration]]&lt;=30, "10 to 30 mins", Call_Centre[[#This Row],[Duration]]&lt;=60, "30 to 60 mins", Call_Centre[[#This Row],[Duration]]&lt;=120, "1 to 2 hours", TRUE, "More than 2 hours")</f>
        <v>1 to 2 hours</v>
      </c>
      <c r="L810">
        <f>ROUND(Call_Centre[[#This Row],[Satisfaction Rating]],0)</f>
        <v>5</v>
      </c>
    </row>
    <row r="811" spans="2:12">
      <c r="B811" t="s">
        <v>833</v>
      </c>
      <c r="C811" t="s">
        <v>8</v>
      </c>
      <c r="D811">
        <v>150</v>
      </c>
      <c r="E811" s="17" t="s">
        <v>6</v>
      </c>
      <c r="F811" s="18">
        <v>45207</v>
      </c>
      <c r="G811">
        <v>70</v>
      </c>
      <c r="H811">
        <v>4.0999999999999996</v>
      </c>
      <c r="I811">
        <f>IF(MONTH(Call_Centre[[#This Row],[Date of Call]])&lt;=6, YEAR(Call_Centre[[#This Row],[Date of Call]]), YEAR(Call_Centre[[#This Row],[Date of Call]])+1)</f>
        <v>2024</v>
      </c>
      <c r="J811" t="str">
        <f>TEXT(Call_Centre[[#This Row],[Date of Call]],"DDDD")</f>
        <v>Sunday</v>
      </c>
      <c r="K811" t="str" cm="1">
        <f t="array" ref="K811">_xlfn.IFS(Call_Centre[[#This Row],[Duration]]&lt;=10,"Under 10 mins", Call_Centre[[#This Row],[Duration]]&lt;=30, "10 to 30 mins", Call_Centre[[#This Row],[Duration]]&lt;=60, "30 to 60 mins", Call_Centre[[#This Row],[Duration]]&lt;=120, "1 to 2 hours", TRUE, "More than 2 hours")</f>
        <v>More than 2 hours</v>
      </c>
      <c r="L811">
        <f>ROUND(Call_Centre[[#This Row],[Satisfaction Rating]],0)</f>
        <v>4</v>
      </c>
    </row>
    <row r="812" spans="2:12">
      <c r="B812" t="s">
        <v>834</v>
      </c>
      <c r="C812" t="s">
        <v>24</v>
      </c>
      <c r="D812">
        <v>18</v>
      </c>
      <c r="E812" s="17" t="s">
        <v>11</v>
      </c>
      <c r="F812" s="18">
        <v>45207</v>
      </c>
      <c r="G812">
        <v>96</v>
      </c>
      <c r="H812">
        <v>4.8</v>
      </c>
      <c r="I812">
        <f>IF(MONTH(Call_Centre[[#This Row],[Date of Call]])&lt;=6, YEAR(Call_Centre[[#This Row],[Date of Call]]), YEAR(Call_Centre[[#This Row],[Date of Call]])+1)</f>
        <v>2024</v>
      </c>
      <c r="J812" t="str">
        <f>TEXT(Call_Centre[[#This Row],[Date of Call]],"DDDD")</f>
        <v>Sunday</v>
      </c>
      <c r="K812" t="str" cm="1">
        <f t="array" ref="K812">_xlfn.IFS(Call_Centre[[#This Row],[Duration]]&lt;=10,"Under 10 mins", Call_Centre[[#This Row],[Duration]]&lt;=30, "10 to 30 mins", Call_Centre[[#This Row],[Duration]]&lt;=60, "30 to 60 mins", Call_Centre[[#This Row],[Duration]]&lt;=120, "1 to 2 hours", TRUE, "More than 2 hours")</f>
        <v>10 to 30 mins</v>
      </c>
      <c r="L812">
        <f>ROUND(Call_Centre[[#This Row],[Satisfaction Rating]],0)</f>
        <v>5</v>
      </c>
    </row>
    <row r="813" spans="2:12">
      <c r="B813" t="s">
        <v>835</v>
      </c>
      <c r="C813" t="s">
        <v>23</v>
      </c>
      <c r="D813">
        <v>87</v>
      </c>
      <c r="E813" s="17" t="s">
        <v>11</v>
      </c>
      <c r="F813" s="18">
        <v>45207</v>
      </c>
      <c r="G813">
        <v>23</v>
      </c>
      <c r="H813">
        <v>4.2</v>
      </c>
      <c r="I813">
        <f>IF(MONTH(Call_Centre[[#This Row],[Date of Call]])&lt;=6, YEAR(Call_Centre[[#This Row],[Date of Call]]), YEAR(Call_Centre[[#This Row],[Date of Call]])+1)</f>
        <v>2024</v>
      </c>
      <c r="J813" t="str">
        <f>TEXT(Call_Centre[[#This Row],[Date of Call]],"DDDD")</f>
        <v>Sunday</v>
      </c>
      <c r="K813" t="str" cm="1">
        <f t="array" ref="K813">_xlfn.IFS(Call_Centre[[#This Row],[Duration]]&lt;=10,"Under 10 mins", Call_Centre[[#This Row],[Duration]]&lt;=30, "10 to 30 mins", Call_Centre[[#This Row],[Duration]]&lt;=60, "30 to 60 mins", Call_Centre[[#This Row],[Duration]]&lt;=120, "1 to 2 hours", TRUE, "More than 2 hours")</f>
        <v>1 to 2 hours</v>
      </c>
      <c r="L813">
        <f>ROUND(Call_Centre[[#This Row],[Satisfaction Rating]],0)</f>
        <v>4</v>
      </c>
    </row>
    <row r="814" spans="2:12">
      <c r="B814" t="s">
        <v>836</v>
      </c>
      <c r="C814" t="s">
        <v>14</v>
      </c>
      <c r="D814">
        <v>94</v>
      </c>
      <c r="E814" s="17" t="s">
        <v>6</v>
      </c>
      <c r="F814" s="18">
        <v>45208</v>
      </c>
      <c r="G814">
        <v>120</v>
      </c>
      <c r="H814">
        <v>3.4</v>
      </c>
      <c r="I814">
        <f>IF(MONTH(Call_Centre[[#This Row],[Date of Call]])&lt;=6, YEAR(Call_Centre[[#This Row],[Date of Call]]), YEAR(Call_Centre[[#This Row],[Date of Call]])+1)</f>
        <v>2024</v>
      </c>
      <c r="J814" t="str">
        <f>TEXT(Call_Centre[[#This Row],[Date of Call]],"DDDD")</f>
        <v>Monday</v>
      </c>
      <c r="K814" t="str" cm="1">
        <f t="array" ref="K814">_xlfn.IFS(Call_Centre[[#This Row],[Duration]]&lt;=10,"Under 10 mins", Call_Centre[[#This Row],[Duration]]&lt;=30, "10 to 30 mins", Call_Centre[[#This Row],[Duration]]&lt;=60, "30 to 60 mins", Call_Centre[[#This Row],[Duration]]&lt;=120, "1 to 2 hours", TRUE, "More than 2 hours")</f>
        <v>1 to 2 hours</v>
      </c>
      <c r="L814">
        <f>ROUND(Call_Centre[[#This Row],[Satisfaction Rating]],0)</f>
        <v>3</v>
      </c>
    </row>
    <row r="815" spans="2:12">
      <c r="B815" t="s">
        <v>837</v>
      </c>
      <c r="C815" t="s">
        <v>16</v>
      </c>
      <c r="D815">
        <v>56</v>
      </c>
      <c r="E815" s="17" t="s">
        <v>6</v>
      </c>
      <c r="F815" s="18">
        <v>45208</v>
      </c>
      <c r="G815">
        <v>205</v>
      </c>
      <c r="H815">
        <v>3.3</v>
      </c>
      <c r="I815">
        <f>IF(MONTH(Call_Centre[[#This Row],[Date of Call]])&lt;=6, YEAR(Call_Centre[[#This Row],[Date of Call]]), YEAR(Call_Centre[[#This Row],[Date of Call]])+1)</f>
        <v>2024</v>
      </c>
      <c r="J815" t="str">
        <f>TEXT(Call_Centre[[#This Row],[Date of Call]],"DDDD")</f>
        <v>Monday</v>
      </c>
      <c r="K815" t="str" cm="1">
        <f t="array" ref="K815">_xlfn.IFS(Call_Centre[[#This Row],[Duration]]&lt;=10,"Under 10 mins", Call_Centre[[#This Row],[Duration]]&lt;=30, "10 to 30 mins", Call_Centre[[#This Row],[Duration]]&lt;=60, "30 to 60 mins", Call_Centre[[#This Row],[Duration]]&lt;=120, "1 to 2 hours", TRUE, "More than 2 hours")</f>
        <v>30 to 60 mins</v>
      </c>
      <c r="L815">
        <f>ROUND(Call_Centre[[#This Row],[Satisfaction Rating]],0)</f>
        <v>3</v>
      </c>
    </row>
    <row r="816" spans="2:12">
      <c r="B816" t="s">
        <v>838</v>
      </c>
      <c r="C816" t="s">
        <v>22</v>
      </c>
      <c r="D816">
        <v>41</v>
      </c>
      <c r="E816" s="17" t="s">
        <v>9</v>
      </c>
      <c r="F816" s="18">
        <v>45209</v>
      </c>
      <c r="G816">
        <v>42</v>
      </c>
      <c r="H816">
        <v>3.8</v>
      </c>
      <c r="I816">
        <f>IF(MONTH(Call_Centre[[#This Row],[Date of Call]])&lt;=6, YEAR(Call_Centre[[#This Row],[Date of Call]]), YEAR(Call_Centre[[#This Row],[Date of Call]])+1)</f>
        <v>2024</v>
      </c>
      <c r="J816" t="str">
        <f>TEXT(Call_Centre[[#This Row],[Date of Call]],"DDDD")</f>
        <v>Tuesday</v>
      </c>
      <c r="K816" t="str" cm="1">
        <f t="array" ref="K816">_xlfn.IFS(Call_Centre[[#This Row],[Duration]]&lt;=10,"Under 10 mins", Call_Centre[[#This Row],[Duration]]&lt;=30, "10 to 30 mins", Call_Centre[[#This Row],[Duration]]&lt;=60, "30 to 60 mins", Call_Centre[[#This Row],[Duration]]&lt;=120, "1 to 2 hours", TRUE, "More than 2 hours")</f>
        <v>30 to 60 mins</v>
      </c>
      <c r="L816">
        <f>ROUND(Call_Centre[[#This Row],[Satisfaction Rating]],0)</f>
        <v>4</v>
      </c>
    </row>
    <row r="817" spans="2:12">
      <c r="B817" t="s">
        <v>839</v>
      </c>
      <c r="C817" t="s">
        <v>8</v>
      </c>
      <c r="D817">
        <v>119</v>
      </c>
      <c r="E817" s="17" t="s">
        <v>13</v>
      </c>
      <c r="F817" s="18">
        <v>45209</v>
      </c>
      <c r="G817">
        <v>111</v>
      </c>
      <c r="H817">
        <v>3.9</v>
      </c>
      <c r="I817">
        <f>IF(MONTH(Call_Centre[[#This Row],[Date of Call]])&lt;=6, YEAR(Call_Centre[[#This Row],[Date of Call]]), YEAR(Call_Centre[[#This Row],[Date of Call]])+1)</f>
        <v>2024</v>
      </c>
      <c r="J817" t="str">
        <f>TEXT(Call_Centre[[#This Row],[Date of Call]],"DDDD")</f>
        <v>Tuesday</v>
      </c>
      <c r="K817" t="str" cm="1">
        <f t="array" ref="K817">_xlfn.IFS(Call_Centre[[#This Row],[Duration]]&lt;=10,"Under 10 mins", Call_Centre[[#This Row],[Duration]]&lt;=30, "10 to 30 mins", Call_Centre[[#This Row],[Duration]]&lt;=60, "30 to 60 mins", Call_Centre[[#This Row],[Duration]]&lt;=120, "1 to 2 hours", TRUE, "More than 2 hours")</f>
        <v>1 to 2 hours</v>
      </c>
      <c r="L817">
        <f>ROUND(Call_Centre[[#This Row],[Satisfaction Rating]],0)</f>
        <v>4</v>
      </c>
    </row>
    <row r="818" spans="2:12">
      <c r="B818" t="s">
        <v>840</v>
      </c>
      <c r="C818" t="s">
        <v>21</v>
      </c>
      <c r="D818">
        <v>108</v>
      </c>
      <c r="E818" s="17" t="s">
        <v>6</v>
      </c>
      <c r="F818" s="18">
        <v>45209</v>
      </c>
      <c r="G818">
        <v>68</v>
      </c>
      <c r="H818">
        <v>2.5</v>
      </c>
      <c r="I818">
        <f>IF(MONTH(Call_Centre[[#This Row],[Date of Call]])&lt;=6, YEAR(Call_Centre[[#This Row],[Date of Call]]), YEAR(Call_Centre[[#This Row],[Date of Call]])+1)</f>
        <v>2024</v>
      </c>
      <c r="J818" t="str">
        <f>TEXT(Call_Centre[[#This Row],[Date of Call]],"DDDD")</f>
        <v>Tuesday</v>
      </c>
      <c r="K818" t="str" cm="1">
        <f t="array" ref="K818">_xlfn.IFS(Call_Centre[[#This Row],[Duration]]&lt;=10,"Under 10 mins", Call_Centre[[#This Row],[Duration]]&lt;=30, "10 to 30 mins", Call_Centre[[#This Row],[Duration]]&lt;=60, "30 to 60 mins", Call_Centre[[#This Row],[Duration]]&lt;=120, "1 to 2 hours", TRUE, "More than 2 hours")</f>
        <v>1 to 2 hours</v>
      </c>
      <c r="L818">
        <f>ROUND(Call_Centre[[#This Row],[Satisfaction Rating]],0)</f>
        <v>3</v>
      </c>
    </row>
    <row r="819" spans="2:12">
      <c r="B819" t="s">
        <v>841</v>
      </c>
      <c r="C819" t="s">
        <v>17</v>
      </c>
      <c r="D819">
        <v>63</v>
      </c>
      <c r="E819" s="17" t="s">
        <v>10</v>
      </c>
      <c r="F819" s="18">
        <v>45209</v>
      </c>
      <c r="G819">
        <v>172</v>
      </c>
      <c r="H819">
        <v>4.9000000000000004</v>
      </c>
      <c r="I819">
        <f>IF(MONTH(Call_Centre[[#This Row],[Date of Call]])&lt;=6, YEAR(Call_Centre[[#This Row],[Date of Call]]), YEAR(Call_Centre[[#This Row],[Date of Call]])+1)</f>
        <v>2024</v>
      </c>
      <c r="J819" t="str">
        <f>TEXT(Call_Centre[[#This Row],[Date of Call]],"DDDD")</f>
        <v>Tuesday</v>
      </c>
      <c r="K819" t="str" cm="1">
        <f t="array" ref="K819">_xlfn.IFS(Call_Centre[[#This Row],[Duration]]&lt;=10,"Under 10 mins", Call_Centre[[#This Row],[Duration]]&lt;=30, "10 to 30 mins", Call_Centre[[#This Row],[Duration]]&lt;=60, "30 to 60 mins", Call_Centre[[#This Row],[Duration]]&lt;=120, "1 to 2 hours", TRUE, "More than 2 hours")</f>
        <v>1 to 2 hours</v>
      </c>
      <c r="L819">
        <f>ROUND(Call_Centre[[#This Row],[Satisfaction Rating]],0)</f>
        <v>5</v>
      </c>
    </row>
    <row r="820" spans="2:12">
      <c r="B820" t="s">
        <v>842</v>
      </c>
      <c r="C820" t="s">
        <v>19</v>
      </c>
      <c r="D820">
        <v>59</v>
      </c>
      <c r="E820" s="17" t="s">
        <v>6</v>
      </c>
      <c r="F820" s="18">
        <v>45209</v>
      </c>
      <c r="G820">
        <v>152</v>
      </c>
      <c r="H820">
        <v>4.8</v>
      </c>
      <c r="I820">
        <f>IF(MONTH(Call_Centre[[#This Row],[Date of Call]])&lt;=6, YEAR(Call_Centre[[#This Row],[Date of Call]]), YEAR(Call_Centre[[#This Row],[Date of Call]])+1)</f>
        <v>2024</v>
      </c>
      <c r="J820" t="str">
        <f>TEXT(Call_Centre[[#This Row],[Date of Call]],"DDDD")</f>
        <v>Tuesday</v>
      </c>
      <c r="K820" t="str" cm="1">
        <f t="array" ref="K820">_xlfn.IFS(Call_Centre[[#This Row],[Duration]]&lt;=10,"Under 10 mins", Call_Centre[[#This Row],[Duration]]&lt;=30, "10 to 30 mins", Call_Centre[[#This Row],[Duration]]&lt;=60, "30 to 60 mins", Call_Centre[[#This Row],[Duration]]&lt;=120, "1 to 2 hours", TRUE, "More than 2 hours")</f>
        <v>30 to 60 mins</v>
      </c>
      <c r="L820">
        <f>ROUND(Call_Centre[[#This Row],[Satisfaction Rating]],0)</f>
        <v>5</v>
      </c>
    </row>
    <row r="821" spans="2:12">
      <c r="B821" t="s">
        <v>843</v>
      </c>
      <c r="C821" t="s">
        <v>19</v>
      </c>
      <c r="D821">
        <v>90</v>
      </c>
      <c r="E821" s="17" t="s">
        <v>9</v>
      </c>
      <c r="F821" s="18">
        <v>45209</v>
      </c>
      <c r="G821">
        <v>48</v>
      </c>
      <c r="H821">
        <v>4.7</v>
      </c>
      <c r="I821">
        <f>IF(MONTH(Call_Centre[[#This Row],[Date of Call]])&lt;=6, YEAR(Call_Centre[[#This Row],[Date of Call]]), YEAR(Call_Centre[[#This Row],[Date of Call]])+1)</f>
        <v>2024</v>
      </c>
      <c r="J821" t="str">
        <f>TEXT(Call_Centre[[#This Row],[Date of Call]],"DDDD")</f>
        <v>Tuesday</v>
      </c>
      <c r="K821" t="str" cm="1">
        <f t="array" ref="K821">_xlfn.IFS(Call_Centre[[#This Row],[Duration]]&lt;=10,"Under 10 mins", Call_Centre[[#This Row],[Duration]]&lt;=30, "10 to 30 mins", Call_Centre[[#This Row],[Duration]]&lt;=60, "30 to 60 mins", Call_Centre[[#This Row],[Duration]]&lt;=120, "1 to 2 hours", TRUE, "More than 2 hours")</f>
        <v>1 to 2 hours</v>
      </c>
      <c r="L821">
        <f>ROUND(Call_Centre[[#This Row],[Satisfaction Rating]],0)</f>
        <v>5</v>
      </c>
    </row>
    <row r="822" spans="2:12">
      <c r="B822" t="s">
        <v>844</v>
      </c>
      <c r="C822" t="s">
        <v>18</v>
      </c>
      <c r="D822">
        <v>55</v>
      </c>
      <c r="E822" s="17" t="s">
        <v>9</v>
      </c>
      <c r="F822" s="18">
        <v>45209</v>
      </c>
      <c r="G822">
        <v>25</v>
      </c>
      <c r="H822">
        <v>4.7</v>
      </c>
      <c r="I822">
        <f>IF(MONTH(Call_Centre[[#This Row],[Date of Call]])&lt;=6, YEAR(Call_Centre[[#This Row],[Date of Call]]), YEAR(Call_Centre[[#This Row],[Date of Call]])+1)</f>
        <v>2024</v>
      </c>
      <c r="J822" t="str">
        <f>TEXT(Call_Centre[[#This Row],[Date of Call]],"DDDD")</f>
        <v>Tuesday</v>
      </c>
      <c r="K822" t="str" cm="1">
        <f t="array" ref="K822">_xlfn.IFS(Call_Centre[[#This Row],[Duration]]&lt;=10,"Under 10 mins", Call_Centre[[#This Row],[Duration]]&lt;=30, "10 to 30 mins", Call_Centre[[#This Row],[Duration]]&lt;=60, "30 to 60 mins", Call_Centre[[#This Row],[Duration]]&lt;=120, "1 to 2 hours", TRUE, "More than 2 hours")</f>
        <v>30 to 60 mins</v>
      </c>
      <c r="L822">
        <f>ROUND(Call_Centre[[#This Row],[Satisfaction Rating]],0)</f>
        <v>5</v>
      </c>
    </row>
    <row r="823" spans="2:12">
      <c r="B823" t="s">
        <v>845</v>
      </c>
      <c r="C823" t="s">
        <v>21</v>
      </c>
      <c r="D823">
        <v>84</v>
      </c>
      <c r="E823" s="17" t="s">
        <v>13</v>
      </c>
      <c r="F823" s="18">
        <v>45210</v>
      </c>
      <c r="G823">
        <v>54</v>
      </c>
      <c r="H823">
        <v>3.3</v>
      </c>
      <c r="I823">
        <f>IF(MONTH(Call_Centre[[#This Row],[Date of Call]])&lt;=6, YEAR(Call_Centre[[#This Row],[Date of Call]]), YEAR(Call_Centre[[#This Row],[Date of Call]])+1)</f>
        <v>2024</v>
      </c>
      <c r="J823" t="str">
        <f>TEXT(Call_Centre[[#This Row],[Date of Call]],"DDDD")</f>
        <v>Wednesday</v>
      </c>
      <c r="K823" t="str" cm="1">
        <f t="array" ref="K823">_xlfn.IFS(Call_Centre[[#This Row],[Duration]]&lt;=10,"Under 10 mins", Call_Centre[[#This Row],[Duration]]&lt;=30, "10 to 30 mins", Call_Centre[[#This Row],[Duration]]&lt;=60, "30 to 60 mins", Call_Centre[[#This Row],[Duration]]&lt;=120, "1 to 2 hours", TRUE, "More than 2 hours")</f>
        <v>1 to 2 hours</v>
      </c>
      <c r="L823">
        <f>ROUND(Call_Centre[[#This Row],[Satisfaction Rating]],0)</f>
        <v>3</v>
      </c>
    </row>
    <row r="824" spans="2:12">
      <c r="B824" t="s">
        <v>846</v>
      </c>
      <c r="C824" t="s">
        <v>21</v>
      </c>
      <c r="D824">
        <v>150</v>
      </c>
      <c r="E824" s="17" t="s">
        <v>11</v>
      </c>
      <c r="F824" s="18">
        <v>45210</v>
      </c>
      <c r="G824">
        <v>108</v>
      </c>
      <c r="H824">
        <v>4.7</v>
      </c>
      <c r="I824">
        <f>IF(MONTH(Call_Centre[[#This Row],[Date of Call]])&lt;=6, YEAR(Call_Centre[[#This Row],[Date of Call]]), YEAR(Call_Centre[[#This Row],[Date of Call]])+1)</f>
        <v>2024</v>
      </c>
      <c r="J824" t="str">
        <f>TEXT(Call_Centre[[#This Row],[Date of Call]],"DDDD")</f>
        <v>Wednesday</v>
      </c>
      <c r="K824" t="str" cm="1">
        <f t="array" ref="K824">_xlfn.IFS(Call_Centre[[#This Row],[Duration]]&lt;=10,"Under 10 mins", Call_Centre[[#This Row],[Duration]]&lt;=30, "10 to 30 mins", Call_Centre[[#This Row],[Duration]]&lt;=60, "30 to 60 mins", Call_Centre[[#This Row],[Duration]]&lt;=120, "1 to 2 hours", TRUE, "More than 2 hours")</f>
        <v>More than 2 hours</v>
      </c>
      <c r="L824">
        <f>ROUND(Call_Centre[[#This Row],[Satisfaction Rating]],0)</f>
        <v>5</v>
      </c>
    </row>
    <row r="825" spans="2:12">
      <c r="B825" t="s">
        <v>847</v>
      </c>
      <c r="C825" t="s">
        <v>5</v>
      </c>
      <c r="D825">
        <v>69</v>
      </c>
      <c r="E825" s="17" t="s">
        <v>6</v>
      </c>
      <c r="F825" s="18">
        <v>45210</v>
      </c>
      <c r="G825">
        <v>36</v>
      </c>
      <c r="H825">
        <v>4.5</v>
      </c>
      <c r="I825">
        <f>IF(MONTH(Call_Centre[[#This Row],[Date of Call]])&lt;=6, YEAR(Call_Centre[[#This Row],[Date of Call]]), YEAR(Call_Centre[[#This Row],[Date of Call]])+1)</f>
        <v>2024</v>
      </c>
      <c r="J825" t="str">
        <f>TEXT(Call_Centre[[#This Row],[Date of Call]],"DDDD")</f>
        <v>Wednesday</v>
      </c>
      <c r="K825" t="str" cm="1">
        <f t="array" ref="K825">_xlfn.IFS(Call_Centre[[#This Row],[Duration]]&lt;=10,"Under 10 mins", Call_Centre[[#This Row],[Duration]]&lt;=30, "10 to 30 mins", Call_Centre[[#This Row],[Duration]]&lt;=60, "30 to 60 mins", Call_Centre[[#This Row],[Duration]]&lt;=120, "1 to 2 hours", TRUE, "More than 2 hours")</f>
        <v>1 to 2 hours</v>
      </c>
      <c r="L825">
        <f>ROUND(Call_Centre[[#This Row],[Satisfaction Rating]],0)</f>
        <v>5</v>
      </c>
    </row>
    <row r="826" spans="2:12">
      <c r="B826" t="s">
        <v>848</v>
      </c>
      <c r="C826" t="s">
        <v>20</v>
      </c>
      <c r="D826">
        <v>120</v>
      </c>
      <c r="E826" s="17" t="s">
        <v>9</v>
      </c>
      <c r="F826" s="18">
        <v>45211</v>
      </c>
      <c r="G826">
        <v>140</v>
      </c>
      <c r="H826">
        <v>4.5999999999999996</v>
      </c>
      <c r="I826">
        <f>IF(MONTH(Call_Centre[[#This Row],[Date of Call]])&lt;=6, YEAR(Call_Centre[[#This Row],[Date of Call]]), YEAR(Call_Centre[[#This Row],[Date of Call]])+1)</f>
        <v>2024</v>
      </c>
      <c r="J826" t="str">
        <f>TEXT(Call_Centre[[#This Row],[Date of Call]],"DDDD")</f>
        <v>Thursday</v>
      </c>
      <c r="K826" t="str" cm="1">
        <f t="array" ref="K826">_xlfn.IFS(Call_Centre[[#This Row],[Duration]]&lt;=10,"Under 10 mins", Call_Centre[[#This Row],[Duration]]&lt;=30, "10 to 30 mins", Call_Centre[[#This Row],[Duration]]&lt;=60, "30 to 60 mins", Call_Centre[[#This Row],[Duration]]&lt;=120, "1 to 2 hours", TRUE, "More than 2 hours")</f>
        <v>1 to 2 hours</v>
      </c>
      <c r="L826">
        <f>ROUND(Call_Centre[[#This Row],[Satisfaction Rating]],0)</f>
        <v>5</v>
      </c>
    </row>
    <row r="827" spans="2:12">
      <c r="B827" t="s">
        <v>849</v>
      </c>
      <c r="C827" t="s">
        <v>23</v>
      </c>
      <c r="D827">
        <v>126</v>
      </c>
      <c r="E827" s="17" t="s">
        <v>13</v>
      </c>
      <c r="F827" s="18">
        <v>45211</v>
      </c>
      <c r="G827">
        <v>50</v>
      </c>
      <c r="H827">
        <v>4.8</v>
      </c>
      <c r="I827">
        <f>IF(MONTH(Call_Centre[[#This Row],[Date of Call]])&lt;=6, YEAR(Call_Centre[[#This Row],[Date of Call]]), YEAR(Call_Centre[[#This Row],[Date of Call]])+1)</f>
        <v>2024</v>
      </c>
      <c r="J827" t="str">
        <f>TEXT(Call_Centre[[#This Row],[Date of Call]],"DDDD")</f>
        <v>Thursday</v>
      </c>
      <c r="K827" t="str" cm="1">
        <f t="array" ref="K827">_xlfn.IFS(Call_Centre[[#This Row],[Duration]]&lt;=10,"Under 10 mins", Call_Centre[[#This Row],[Duration]]&lt;=30, "10 to 30 mins", Call_Centre[[#This Row],[Duration]]&lt;=60, "30 to 60 mins", Call_Centre[[#This Row],[Duration]]&lt;=120, "1 to 2 hours", TRUE, "More than 2 hours")</f>
        <v>More than 2 hours</v>
      </c>
      <c r="L827">
        <f>ROUND(Call_Centre[[#This Row],[Satisfaction Rating]],0)</f>
        <v>5</v>
      </c>
    </row>
    <row r="828" spans="2:12">
      <c r="B828" t="s">
        <v>850</v>
      </c>
      <c r="C828" t="s">
        <v>5</v>
      </c>
      <c r="D828">
        <v>120</v>
      </c>
      <c r="E828" s="17" t="s">
        <v>10</v>
      </c>
      <c r="F828" s="18">
        <v>45211</v>
      </c>
      <c r="G828">
        <v>195</v>
      </c>
      <c r="H828">
        <v>4.3</v>
      </c>
      <c r="I828">
        <f>IF(MONTH(Call_Centre[[#This Row],[Date of Call]])&lt;=6, YEAR(Call_Centre[[#This Row],[Date of Call]]), YEAR(Call_Centre[[#This Row],[Date of Call]])+1)</f>
        <v>2024</v>
      </c>
      <c r="J828" t="str">
        <f>TEXT(Call_Centre[[#This Row],[Date of Call]],"DDDD")</f>
        <v>Thursday</v>
      </c>
      <c r="K828" t="str" cm="1">
        <f t="array" ref="K828">_xlfn.IFS(Call_Centre[[#This Row],[Duration]]&lt;=10,"Under 10 mins", Call_Centre[[#This Row],[Duration]]&lt;=30, "10 to 30 mins", Call_Centre[[#This Row],[Duration]]&lt;=60, "30 to 60 mins", Call_Centre[[#This Row],[Duration]]&lt;=120, "1 to 2 hours", TRUE, "More than 2 hours")</f>
        <v>1 to 2 hours</v>
      </c>
      <c r="L828">
        <f>ROUND(Call_Centre[[#This Row],[Satisfaction Rating]],0)</f>
        <v>4</v>
      </c>
    </row>
    <row r="829" spans="2:12">
      <c r="B829" t="s">
        <v>851</v>
      </c>
      <c r="C829" t="s">
        <v>23</v>
      </c>
      <c r="D829">
        <v>139</v>
      </c>
      <c r="E829" s="17" t="s">
        <v>9</v>
      </c>
      <c r="F829" s="18">
        <v>45212</v>
      </c>
      <c r="G829">
        <v>48</v>
      </c>
      <c r="H829">
        <v>4.7</v>
      </c>
      <c r="I829">
        <f>IF(MONTH(Call_Centre[[#This Row],[Date of Call]])&lt;=6, YEAR(Call_Centre[[#This Row],[Date of Call]]), YEAR(Call_Centre[[#This Row],[Date of Call]])+1)</f>
        <v>2024</v>
      </c>
      <c r="J829" t="str">
        <f>TEXT(Call_Centre[[#This Row],[Date of Call]],"DDDD")</f>
        <v>Friday</v>
      </c>
      <c r="K829" t="str" cm="1">
        <f t="array" ref="K829">_xlfn.IFS(Call_Centre[[#This Row],[Duration]]&lt;=10,"Under 10 mins", Call_Centre[[#This Row],[Duration]]&lt;=30, "10 to 30 mins", Call_Centre[[#This Row],[Duration]]&lt;=60, "30 to 60 mins", Call_Centre[[#This Row],[Duration]]&lt;=120, "1 to 2 hours", TRUE, "More than 2 hours")</f>
        <v>More than 2 hours</v>
      </c>
      <c r="L829">
        <f>ROUND(Call_Centre[[#This Row],[Satisfaction Rating]],0)</f>
        <v>5</v>
      </c>
    </row>
    <row r="830" spans="2:12">
      <c r="B830" t="s">
        <v>852</v>
      </c>
      <c r="C830" t="s">
        <v>18</v>
      </c>
      <c r="D830">
        <v>124</v>
      </c>
      <c r="E830" s="17" t="s">
        <v>6</v>
      </c>
      <c r="F830" s="18">
        <v>45213</v>
      </c>
      <c r="G830">
        <v>29</v>
      </c>
      <c r="H830">
        <v>4.8</v>
      </c>
      <c r="I830">
        <f>IF(MONTH(Call_Centre[[#This Row],[Date of Call]])&lt;=6, YEAR(Call_Centre[[#This Row],[Date of Call]]), YEAR(Call_Centre[[#This Row],[Date of Call]])+1)</f>
        <v>2024</v>
      </c>
      <c r="J830" t="str">
        <f>TEXT(Call_Centre[[#This Row],[Date of Call]],"DDDD")</f>
        <v>Saturday</v>
      </c>
      <c r="K830" t="str" cm="1">
        <f t="array" ref="K830">_xlfn.IFS(Call_Centre[[#This Row],[Duration]]&lt;=10,"Under 10 mins", Call_Centre[[#This Row],[Duration]]&lt;=30, "10 to 30 mins", Call_Centre[[#This Row],[Duration]]&lt;=60, "30 to 60 mins", Call_Centre[[#This Row],[Duration]]&lt;=120, "1 to 2 hours", TRUE, "More than 2 hours")</f>
        <v>More than 2 hours</v>
      </c>
      <c r="L830">
        <f>ROUND(Call_Centre[[#This Row],[Satisfaction Rating]],0)</f>
        <v>5</v>
      </c>
    </row>
    <row r="831" spans="2:12">
      <c r="B831" t="s">
        <v>853</v>
      </c>
      <c r="C831" t="s">
        <v>20</v>
      </c>
      <c r="D831">
        <v>108</v>
      </c>
      <c r="E831" s="17" t="s">
        <v>10</v>
      </c>
      <c r="F831" s="18">
        <v>45213</v>
      </c>
      <c r="G831">
        <v>44</v>
      </c>
      <c r="H831">
        <v>4.7</v>
      </c>
      <c r="I831">
        <f>IF(MONTH(Call_Centre[[#This Row],[Date of Call]])&lt;=6, YEAR(Call_Centre[[#This Row],[Date of Call]]), YEAR(Call_Centre[[#This Row],[Date of Call]])+1)</f>
        <v>2024</v>
      </c>
      <c r="J831" t="str">
        <f>TEXT(Call_Centre[[#This Row],[Date of Call]],"DDDD")</f>
        <v>Saturday</v>
      </c>
      <c r="K831" t="str" cm="1">
        <f t="array" ref="K831">_xlfn.IFS(Call_Centre[[#This Row],[Duration]]&lt;=10,"Under 10 mins", Call_Centre[[#This Row],[Duration]]&lt;=30, "10 to 30 mins", Call_Centre[[#This Row],[Duration]]&lt;=60, "30 to 60 mins", Call_Centre[[#This Row],[Duration]]&lt;=120, "1 to 2 hours", TRUE, "More than 2 hours")</f>
        <v>1 to 2 hours</v>
      </c>
      <c r="L831">
        <f>ROUND(Call_Centre[[#This Row],[Satisfaction Rating]],0)</f>
        <v>5</v>
      </c>
    </row>
    <row r="832" spans="2:12">
      <c r="B832" t="s">
        <v>854</v>
      </c>
      <c r="C832" t="s">
        <v>12</v>
      </c>
      <c r="D832">
        <v>132</v>
      </c>
      <c r="E832" s="17" t="s">
        <v>11</v>
      </c>
      <c r="F832" s="18">
        <v>45213</v>
      </c>
      <c r="G832">
        <v>140</v>
      </c>
      <c r="H832">
        <v>4.3</v>
      </c>
      <c r="I832">
        <f>IF(MONTH(Call_Centre[[#This Row],[Date of Call]])&lt;=6, YEAR(Call_Centre[[#This Row],[Date of Call]]), YEAR(Call_Centre[[#This Row],[Date of Call]])+1)</f>
        <v>2024</v>
      </c>
      <c r="J832" t="str">
        <f>TEXT(Call_Centre[[#This Row],[Date of Call]],"DDDD")</f>
        <v>Saturday</v>
      </c>
      <c r="K832" t="str" cm="1">
        <f t="array" ref="K832">_xlfn.IFS(Call_Centre[[#This Row],[Duration]]&lt;=10,"Under 10 mins", Call_Centre[[#This Row],[Duration]]&lt;=30, "10 to 30 mins", Call_Centre[[#This Row],[Duration]]&lt;=60, "30 to 60 mins", Call_Centre[[#This Row],[Duration]]&lt;=120, "1 to 2 hours", TRUE, "More than 2 hours")</f>
        <v>More than 2 hours</v>
      </c>
      <c r="L832">
        <f>ROUND(Call_Centre[[#This Row],[Satisfaction Rating]],0)</f>
        <v>4</v>
      </c>
    </row>
    <row r="833" spans="2:12">
      <c r="B833" t="s">
        <v>855</v>
      </c>
      <c r="C833" t="s">
        <v>17</v>
      </c>
      <c r="D833">
        <v>67</v>
      </c>
      <c r="E833" s="17" t="s">
        <v>11</v>
      </c>
      <c r="F833" s="18">
        <v>45213</v>
      </c>
      <c r="G833">
        <v>105</v>
      </c>
      <c r="H833">
        <v>3.8</v>
      </c>
      <c r="I833">
        <f>IF(MONTH(Call_Centre[[#This Row],[Date of Call]])&lt;=6, YEAR(Call_Centre[[#This Row],[Date of Call]]), YEAR(Call_Centre[[#This Row],[Date of Call]])+1)</f>
        <v>2024</v>
      </c>
      <c r="J833" t="str">
        <f>TEXT(Call_Centre[[#This Row],[Date of Call]],"DDDD")</f>
        <v>Saturday</v>
      </c>
      <c r="K833" t="str" cm="1">
        <f t="array" ref="K833">_xlfn.IFS(Call_Centre[[#This Row],[Duration]]&lt;=10,"Under 10 mins", Call_Centre[[#This Row],[Duration]]&lt;=30, "10 to 30 mins", Call_Centre[[#This Row],[Duration]]&lt;=60, "30 to 60 mins", Call_Centre[[#This Row],[Duration]]&lt;=120, "1 to 2 hours", TRUE, "More than 2 hours")</f>
        <v>1 to 2 hours</v>
      </c>
      <c r="L833">
        <f>ROUND(Call_Centre[[#This Row],[Satisfaction Rating]],0)</f>
        <v>4</v>
      </c>
    </row>
    <row r="834" spans="2:12">
      <c r="B834" t="s">
        <v>856</v>
      </c>
      <c r="C834" t="s">
        <v>15</v>
      </c>
      <c r="D834">
        <v>125</v>
      </c>
      <c r="E834" s="17" t="s">
        <v>11</v>
      </c>
      <c r="F834" s="18">
        <v>45213</v>
      </c>
      <c r="G834">
        <v>82</v>
      </c>
      <c r="H834">
        <v>4.5999999999999996</v>
      </c>
      <c r="I834">
        <f>IF(MONTH(Call_Centre[[#This Row],[Date of Call]])&lt;=6, YEAR(Call_Centre[[#This Row],[Date of Call]]), YEAR(Call_Centre[[#This Row],[Date of Call]])+1)</f>
        <v>2024</v>
      </c>
      <c r="J834" t="str">
        <f>TEXT(Call_Centre[[#This Row],[Date of Call]],"DDDD")</f>
        <v>Saturday</v>
      </c>
      <c r="K834" t="str" cm="1">
        <f t="array" ref="K834">_xlfn.IFS(Call_Centre[[#This Row],[Duration]]&lt;=10,"Under 10 mins", Call_Centre[[#This Row],[Duration]]&lt;=30, "10 to 30 mins", Call_Centre[[#This Row],[Duration]]&lt;=60, "30 to 60 mins", Call_Centre[[#This Row],[Duration]]&lt;=120, "1 to 2 hours", TRUE, "More than 2 hours")</f>
        <v>More than 2 hours</v>
      </c>
      <c r="L834">
        <f>ROUND(Call_Centre[[#This Row],[Satisfaction Rating]],0)</f>
        <v>5</v>
      </c>
    </row>
    <row r="835" spans="2:12">
      <c r="B835" t="s">
        <v>857</v>
      </c>
      <c r="C835" t="s">
        <v>20</v>
      </c>
      <c r="D835">
        <v>23</v>
      </c>
      <c r="E835" s="17" t="s">
        <v>10</v>
      </c>
      <c r="F835" s="18">
        <v>45213</v>
      </c>
      <c r="G835">
        <v>24</v>
      </c>
      <c r="H835">
        <v>2.9</v>
      </c>
      <c r="I835">
        <f>IF(MONTH(Call_Centre[[#This Row],[Date of Call]])&lt;=6, YEAR(Call_Centre[[#This Row],[Date of Call]]), YEAR(Call_Centre[[#This Row],[Date of Call]])+1)</f>
        <v>2024</v>
      </c>
      <c r="J835" t="str">
        <f>TEXT(Call_Centre[[#This Row],[Date of Call]],"DDDD")</f>
        <v>Saturday</v>
      </c>
      <c r="K835" t="str" cm="1">
        <f t="array" ref="K835">_xlfn.IFS(Call_Centre[[#This Row],[Duration]]&lt;=10,"Under 10 mins", Call_Centre[[#This Row],[Duration]]&lt;=30, "10 to 30 mins", Call_Centre[[#This Row],[Duration]]&lt;=60, "30 to 60 mins", Call_Centre[[#This Row],[Duration]]&lt;=120, "1 to 2 hours", TRUE, "More than 2 hours")</f>
        <v>10 to 30 mins</v>
      </c>
      <c r="L835">
        <f>ROUND(Call_Centre[[#This Row],[Satisfaction Rating]],0)</f>
        <v>3</v>
      </c>
    </row>
    <row r="836" spans="2:12">
      <c r="B836" t="s">
        <v>858</v>
      </c>
      <c r="C836" t="s">
        <v>8</v>
      </c>
      <c r="D836">
        <v>131</v>
      </c>
      <c r="E836" s="17" t="s">
        <v>6</v>
      </c>
      <c r="F836" s="18">
        <v>45214</v>
      </c>
      <c r="G836">
        <v>205</v>
      </c>
      <c r="H836">
        <v>4.8</v>
      </c>
      <c r="I836">
        <f>IF(MONTH(Call_Centre[[#This Row],[Date of Call]])&lt;=6, YEAR(Call_Centre[[#This Row],[Date of Call]]), YEAR(Call_Centre[[#This Row],[Date of Call]])+1)</f>
        <v>2024</v>
      </c>
      <c r="J836" t="str">
        <f>TEXT(Call_Centre[[#This Row],[Date of Call]],"DDDD")</f>
        <v>Sunday</v>
      </c>
      <c r="K836" t="str" cm="1">
        <f t="array" ref="K836">_xlfn.IFS(Call_Centre[[#This Row],[Duration]]&lt;=10,"Under 10 mins", Call_Centre[[#This Row],[Duration]]&lt;=30, "10 to 30 mins", Call_Centre[[#This Row],[Duration]]&lt;=60, "30 to 60 mins", Call_Centre[[#This Row],[Duration]]&lt;=120, "1 to 2 hours", TRUE, "More than 2 hours")</f>
        <v>More than 2 hours</v>
      </c>
      <c r="L836">
        <f>ROUND(Call_Centre[[#This Row],[Satisfaction Rating]],0)</f>
        <v>5</v>
      </c>
    </row>
    <row r="837" spans="2:12">
      <c r="B837" t="s">
        <v>859</v>
      </c>
      <c r="C837" t="s">
        <v>12</v>
      </c>
      <c r="D837">
        <v>56</v>
      </c>
      <c r="E837" s="17" t="s">
        <v>9</v>
      </c>
      <c r="F837" s="18">
        <v>45214</v>
      </c>
      <c r="G837">
        <v>225</v>
      </c>
      <c r="H837">
        <v>4.9000000000000004</v>
      </c>
      <c r="I837">
        <f>IF(MONTH(Call_Centre[[#This Row],[Date of Call]])&lt;=6, YEAR(Call_Centre[[#This Row],[Date of Call]]), YEAR(Call_Centre[[#This Row],[Date of Call]])+1)</f>
        <v>2024</v>
      </c>
      <c r="J837" t="str">
        <f>TEXT(Call_Centre[[#This Row],[Date of Call]],"DDDD")</f>
        <v>Sunday</v>
      </c>
      <c r="K837" t="str" cm="1">
        <f t="array" ref="K837">_xlfn.IFS(Call_Centre[[#This Row],[Duration]]&lt;=10,"Under 10 mins", Call_Centre[[#This Row],[Duration]]&lt;=30, "10 to 30 mins", Call_Centre[[#This Row],[Duration]]&lt;=60, "30 to 60 mins", Call_Centre[[#This Row],[Duration]]&lt;=120, "1 to 2 hours", TRUE, "More than 2 hours")</f>
        <v>30 to 60 mins</v>
      </c>
      <c r="L837">
        <f>ROUND(Call_Centre[[#This Row],[Satisfaction Rating]],0)</f>
        <v>5</v>
      </c>
    </row>
    <row r="838" spans="2:12">
      <c r="B838" t="s">
        <v>860</v>
      </c>
      <c r="C838" t="s">
        <v>8</v>
      </c>
      <c r="D838">
        <v>70</v>
      </c>
      <c r="E838" s="17" t="s">
        <v>6</v>
      </c>
      <c r="F838" s="18">
        <v>45214</v>
      </c>
      <c r="G838">
        <v>50</v>
      </c>
      <c r="H838">
        <v>3.4</v>
      </c>
      <c r="I838">
        <f>IF(MONTH(Call_Centre[[#This Row],[Date of Call]])&lt;=6, YEAR(Call_Centre[[#This Row],[Date of Call]]), YEAR(Call_Centre[[#This Row],[Date of Call]])+1)</f>
        <v>2024</v>
      </c>
      <c r="J838" t="str">
        <f>TEXT(Call_Centre[[#This Row],[Date of Call]],"DDDD")</f>
        <v>Sunday</v>
      </c>
      <c r="K838" t="str" cm="1">
        <f t="array" ref="K838">_xlfn.IFS(Call_Centre[[#This Row],[Duration]]&lt;=10,"Under 10 mins", Call_Centre[[#This Row],[Duration]]&lt;=30, "10 to 30 mins", Call_Centre[[#This Row],[Duration]]&lt;=60, "30 to 60 mins", Call_Centre[[#This Row],[Duration]]&lt;=120, "1 to 2 hours", TRUE, "More than 2 hours")</f>
        <v>1 to 2 hours</v>
      </c>
      <c r="L838">
        <f>ROUND(Call_Centre[[#This Row],[Satisfaction Rating]],0)</f>
        <v>3</v>
      </c>
    </row>
    <row r="839" spans="2:12">
      <c r="B839" t="s">
        <v>861</v>
      </c>
      <c r="C839" t="s">
        <v>8</v>
      </c>
      <c r="D839">
        <v>55</v>
      </c>
      <c r="E839" s="17" t="s">
        <v>11</v>
      </c>
      <c r="F839" s="18">
        <v>45214</v>
      </c>
      <c r="G839">
        <v>80</v>
      </c>
      <c r="H839">
        <v>4.3</v>
      </c>
      <c r="I839">
        <f>IF(MONTH(Call_Centre[[#This Row],[Date of Call]])&lt;=6, YEAR(Call_Centre[[#This Row],[Date of Call]]), YEAR(Call_Centre[[#This Row],[Date of Call]])+1)</f>
        <v>2024</v>
      </c>
      <c r="J839" t="str">
        <f>TEXT(Call_Centre[[#This Row],[Date of Call]],"DDDD")</f>
        <v>Sunday</v>
      </c>
      <c r="K839" t="str" cm="1">
        <f t="array" ref="K839">_xlfn.IFS(Call_Centre[[#This Row],[Duration]]&lt;=10,"Under 10 mins", Call_Centre[[#This Row],[Duration]]&lt;=30, "10 to 30 mins", Call_Centre[[#This Row],[Duration]]&lt;=60, "30 to 60 mins", Call_Centre[[#This Row],[Duration]]&lt;=120, "1 to 2 hours", TRUE, "More than 2 hours")</f>
        <v>30 to 60 mins</v>
      </c>
      <c r="L839">
        <f>ROUND(Call_Centre[[#This Row],[Satisfaction Rating]],0)</f>
        <v>4</v>
      </c>
    </row>
    <row r="840" spans="2:12">
      <c r="B840" t="s">
        <v>862</v>
      </c>
      <c r="C840" t="s">
        <v>15</v>
      </c>
      <c r="D840">
        <v>77</v>
      </c>
      <c r="E840" s="17" t="s">
        <v>9</v>
      </c>
      <c r="F840" s="18">
        <v>45214</v>
      </c>
      <c r="G840">
        <v>78</v>
      </c>
      <c r="H840">
        <v>3.9</v>
      </c>
      <c r="I840">
        <f>IF(MONTH(Call_Centre[[#This Row],[Date of Call]])&lt;=6, YEAR(Call_Centre[[#This Row],[Date of Call]]), YEAR(Call_Centre[[#This Row],[Date of Call]])+1)</f>
        <v>2024</v>
      </c>
      <c r="J840" t="str">
        <f>TEXT(Call_Centre[[#This Row],[Date of Call]],"DDDD")</f>
        <v>Sunday</v>
      </c>
      <c r="K840" t="str" cm="1">
        <f t="array" ref="K840">_xlfn.IFS(Call_Centre[[#This Row],[Duration]]&lt;=10,"Under 10 mins", Call_Centre[[#This Row],[Duration]]&lt;=30, "10 to 30 mins", Call_Centre[[#This Row],[Duration]]&lt;=60, "30 to 60 mins", Call_Centre[[#This Row],[Duration]]&lt;=120, "1 to 2 hours", TRUE, "More than 2 hours")</f>
        <v>1 to 2 hours</v>
      </c>
      <c r="L840">
        <f>ROUND(Call_Centre[[#This Row],[Satisfaction Rating]],0)</f>
        <v>4</v>
      </c>
    </row>
    <row r="841" spans="2:12">
      <c r="B841" t="s">
        <v>863</v>
      </c>
      <c r="C841" t="s">
        <v>21</v>
      </c>
      <c r="D841">
        <v>133</v>
      </c>
      <c r="E841" s="17" t="s">
        <v>6</v>
      </c>
      <c r="F841" s="18">
        <v>45215</v>
      </c>
      <c r="G841">
        <v>40</v>
      </c>
      <c r="H841">
        <v>3.9</v>
      </c>
      <c r="I841">
        <f>IF(MONTH(Call_Centre[[#This Row],[Date of Call]])&lt;=6, YEAR(Call_Centre[[#This Row],[Date of Call]]), YEAR(Call_Centre[[#This Row],[Date of Call]])+1)</f>
        <v>2024</v>
      </c>
      <c r="J841" t="str">
        <f>TEXT(Call_Centre[[#This Row],[Date of Call]],"DDDD")</f>
        <v>Monday</v>
      </c>
      <c r="K841" t="str" cm="1">
        <f t="array" ref="K841">_xlfn.IFS(Call_Centre[[#This Row],[Duration]]&lt;=10,"Under 10 mins", Call_Centre[[#This Row],[Duration]]&lt;=30, "10 to 30 mins", Call_Centre[[#This Row],[Duration]]&lt;=60, "30 to 60 mins", Call_Centre[[#This Row],[Duration]]&lt;=120, "1 to 2 hours", TRUE, "More than 2 hours")</f>
        <v>More than 2 hours</v>
      </c>
      <c r="L841">
        <f>ROUND(Call_Centre[[#This Row],[Satisfaction Rating]],0)</f>
        <v>4</v>
      </c>
    </row>
    <row r="842" spans="2:12">
      <c r="B842" t="s">
        <v>864</v>
      </c>
      <c r="C842" t="s">
        <v>15</v>
      </c>
      <c r="D842">
        <v>77</v>
      </c>
      <c r="E842" s="17" t="s">
        <v>9</v>
      </c>
      <c r="F842" s="18">
        <v>45215</v>
      </c>
      <c r="G842">
        <v>176</v>
      </c>
      <c r="H842">
        <v>1.5</v>
      </c>
      <c r="I842">
        <f>IF(MONTH(Call_Centre[[#This Row],[Date of Call]])&lt;=6, YEAR(Call_Centre[[#This Row],[Date of Call]]), YEAR(Call_Centre[[#This Row],[Date of Call]])+1)</f>
        <v>2024</v>
      </c>
      <c r="J842" t="str">
        <f>TEXT(Call_Centre[[#This Row],[Date of Call]],"DDDD")</f>
        <v>Monday</v>
      </c>
      <c r="K842" t="str" cm="1">
        <f t="array" ref="K842">_xlfn.IFS(Call_Centre[[#This Row],[Duration]]&lt;=10,"Under 10 mins", Call_Centre[[#This Row],[Duration]]&lt;=30, "10 to 30 mins", Call_Centre[[#This Row],[Duration]]&lt;=60, "30 to 60 mins", Call_Centre[[#This Row],[Duration]]&lt;=120, "1 to 2 hours", TRUE, "More than 2 hours")</f>
        <v>1 to 2 hours</v>
      </c>
      <c r="L842">
        <f>ROUND(Call_Centre[[#This Row],[Satisfaction Rating]],0)</f>
        <v>2</v>
      </c>
    </row>
    <row r="843" spans="2:12">
      <c r="B843" t="s">
        <v>865</v>
      </c>
      <c r="C843" t="s">
        <v>19</v>
      </c>
      <c r="D843">
        <v>103</v>
      </c>
      <c r="E843" s="17" t="s">
        <v>6</v>
      </c>
      <c r="F843" s="18">
        <v>45215</v>
      </c>
      <c r="G843">
        <v>78</v>
      </c>
      <c r="H843">
        <v>3</v>
      </c>
      <c r="I843">
        <f>IF(MONTH(Call_Centre[[#This Row],[Date of Call]])&lt;=6, YEAR(Call_Centre[[#This Row],[Date of Call]]), YEAR(Call_Centre[[#This Row],[Date of Call]])+1)</f>
        <v>2024</v>
      </c>
      <c r="J843" t="str">
        <f>TEXT(Call_Centre[[#This Row],[Date of Call]],"DDDD")</f>
        <v>Monday</v>
      </c>
      <c r="K843" t="str" cm="1">
        <f t="array" ref="K843">_xlfn.IFS(Call_Centre[[#This Row],[Duration]]&lt;=10,"Under 10 mins", Call_Centre[[#This Row],[Duration]]&lt;=30, "10 to 30 mins", Call_Centre[[#This Row],[Duration]]&lt;=60, "30 to 60 mins", Call_Centre[[#This Row],[Duration]]&lt;=120, "1 to 2 hours", TRUE, "More than 2 hours")</f>
        <v>1 to 2 hours</v>
      </c>
      <c r="L843">
        <f>ROUND(Call_Centre[[#This Row],[Satisfaction Rating]],0)</f>
        <v>3</v>
      </c>
    </row>
    <row r="844" spans="2:12">
      <c r="B844" t="s">
        <v>866</v>
      </c>
      <c r="C844" t="s">
        <v>5</v>
      </c>
      <c r="D844">
        <v>32</v>
      </c>
      <c r="E844" s="17" t="s">
        <v>9</v>
      </c>
      <c r="F844" s="18">
        <v>45215</v>
      </c>
      <c r="G844">
        <v>42</v>
      </c>
      <c r="H844">
        <v>4.2</v>
      </c>
      <c r="I844">
        <f>IF(MONTH(Call_Centre[[#This Row],[Date of Call]])&lt;=6, YEAR(Call_Centre[[#This Row],[Date of Call]]), YEAR(Call_Centre[[#This Row],[Date of Call]])+1)</f>
        <v>2024</v>
      </c>
      <c r="J844" t="str">
        <f>TEXT(Call_Centre[[#This Row],[Date of Call]],"DDDD")</f>
        <v>Monday</v>
      </c>
      <c r="K844" t="str" cm="1">
        <f t="array" ref="K844">_xlfn.IFS(Call_Centre[[#This Row],[Duration]]&lt;=10,"Under 10 mins", Call_Centre[[#This Row],[Duration]]&lt;=30, "10 to 30 mins", Call_Centre[[#This Row],[Duration]]&lt;=60, "30 to 60 mins", Call_Centre[[#This Row],[Duration]]&lt;=120, "1 to 2 hours", TRUE, "More than 2 hours")</f>
        <v>30 to 60 mins</v>
      </c>
      <c r="L844">
        <f>ROUND(Call_Centre[[#This Row],[Satisfaction Rating]],0)</f>
        <v>4</v>
      </c>
    </row>
    <row r="845" spans="2:12">
      <c r="B845" t="s">
        <v>867</v>
      </c>
      <c r="C845" t="s">
        <v>21</v>
      </c>
      <c r="D845">
        <v>30</v>
      </c>
      <c r="E845" s="17" t="s">
        <v>6</v>
      </c>
      <c r="F845" s="18">
        <v>45215</v>
      </c>
      <c r="G845">
        <v>38</v>
      </c>
      <c r="H845">
        <v>3.7</v>
      </c>
      <c r="I845">
        <f>IF(MONTH(Call_Centre[[#This Row],[Date of Call]])&lt;=6, YEAR(Call_Centre[[#This Row],[Date of Call]]), YEAR(Call_Centre[[#This Row],[Date of Call]])+1)</f>
        <v>2024</v>
      </c>
      <c r="J845" t="str">
        <f>TEXT(Call_Centre[[#This Row],[Date of Call]],"DDDD")</f>
        <v>Monday</v>
      </c>
      <c r="K845" t="str" cm="1">
        <f t="array" ref="K845">_xlfn.IFS(Call_Centre[[#This Row],[Duration]]&lt;=10,"Under 10 mins", Call_Centre[[#This Row],[Duration]]&lt;=30, "10 to 30 mins", Call_Centre[[#This Row],[Duration]]&lt;=60, "30 to 60 mins", Call_Centre[[#This Row],[Duration]]&lt;=120, "1 to 2 hours", TRUE, "More than 2 hours")</f>
        <v>10 to 30 mins</v>
      </c>
      <c r="L845">
        <f>ROUND(Call_Centre[[#This Row],[Satisfaction Rating]],0)</f>
        <v>4</v>
      </c>
    </row>
    <row r="846" spans="2:12">
      <c r="B846" t="s">
        <v>868</v>
      </c>
      <c r="C846" t="s">
        <v>23</v>
      </c>
      <c r="D846">
        <v>87</v>
      </c>
      <c r="E846" s="17" t="s">
        <v>13</v>
      </c>
      <c r="F846" s="18">
        <v>45215</v>
      </c>
      <c r="G846">
        <v>27</v>
      </c>
      <c r="H846">
        <v>4.2</v>
      </c>
      <c r="I846">
        <f>IF(MONTH(Call_Centre[[#This Row],[Date of Call]])&lt;=6, YEAR(Call_Centre[[#This Row],[Date of Call]]), YEAR(Call_Centre[[#This Row],[Date of Call]])+1)</f>
        <v>2024</v>
      </c>
      <c r="J846" t="str">
        <f>TEXT(Call_Centre[[#This Row],[Date of Call]],"DDDD")</f>
        <v>Monday</v>
      </c>
      <c r="K846" t="str" cm="1">
        <f t="array" ref="K846">_xlfn.IFS(Call_Centre[[#This Row],[Duration]]&lt;=10,"Under 10 mins", Call_Centre[[#This Row],[Duration]]&lt;=30, "10 to 30 mins", Call_Centre[[#This Row],[Duration]]&lt;=60, "30 to 60 mins", Call_Centre[[#This Row],[Duration]]&lt;=120, "1 to 2 hours", TRUE, "More than 2 hours")</f>
        <v>1 to 2 hours</v>
      </c>
      <c r="L846">
        <f>ROUND(Call_Centre[[#This Row],[Satisfaction Rating]],0)</f>
        <v>4</v>
      </c>
    </row>
    <row r="847" spans="2:12">
      <c r="B847" t="s">
        <v>869</v>
      </c>
      <c r="C847" t="s">
        <v>15</v>
      </c>
      <c r="D847">
        <v>137</v>
      </c>
      <c r="E847" s="17" t="s">
        <v>10</v>
      </c>
      <c r="F847" s="18">
        <v>45216</v>
      </c>
      <c r="G847">
        <v>45</v>
      </c>
      <c r="H847">
        <v>4.4000000000000004</v>
      </c>
      <c r="I847">
        <f>IF(MONTH(Call_Centre[[#This Row],[Date of Call]])&lt;=6, YEAR(Call_Centre[[#This Row],[Date of Call]]), YEAR(Call_Centre[[#This Row],[Date of Call]])+1)</f>
        <v>2024</v>
      </c>
      <c r="J847" t="str">
        <f>TEXT(Call_Centre[[#This Row],[Date of Call]],"DDDD")</f>
        <v>Tuesday</v>
      </c>
      <c r="K847" t="str" cm="1">
        <f t="array" ref="K847">_xlfn.IFS(Call_Centre[[#This Row],[Duration]]&lt;=10,"Under 10 mins", Call_Centre[[#This Row],[Duration]]&lt;=30, "10 to 30 mins", Call_Centre[[#This Row],[Duration]]&lt;=60, "30 to 60 mins", Call_Centre[[#This Row],[Duration]]&lt;=120, "1 to 2 hours", TRUE, "More than 2 hours")</f>
        <v>More than 2 hours</v>
      </c>
      <c r="L847">
        <f>ROUND(Call_Centre[[#This Row],[Satisfaction Rating]],0)</f>
        <v>4</v>
      </c>
    </row>
    <row r="848" spans="2:12">
      <c r="B848" t="s">
        <v>870</v>
      </c>
      <c r="C848" t="s">
        <v>14</v>
      </c>
      <c r="D848">
        <v>96</v>
      </c>
      <c r="E848" s="17" t="s">
        <v>6</v>
      </c>
      <c r="F848" s="18">
        <v>45216</v>
      </c>
      <c r="G848">
        <v>215</v>
      </c>
      <c r="H848">
        <v>4</v>
      </c>
      <c r="I848">
        <f>IF(MONTH(Call_Centre[[#This Row],[Date of Call]])&lt;=6, YEAR(Call_Centre[[#This Row],[Date of Call]]), YEAR(Call_Centre[[#This Row],[Date of Call]])+1)</f>
        <v>2024</v>
      </c>
      <c r="J848" t="str">
        <f>TEXT(Call_Centre[[#This Row],[Date of Call]],"DDDD")</f>
        <v>Tuesday</v>
      </c>
      <c r="K848" t="str" cm="1">
        <f t="array" ref="K848">_xlfn.IFS(Call_Centre[[#This Row],[Duration]]&lt;=10,"Under 10 mins", Call_Centre[[#This Row],[Duration]]&lt;=30, "10 to 30 mins", Call_Centre[[#This Row],[Duration]]&lt;=60, "30 to 60 mins", Call_Centre[[#This Row],[Duration]]&lt;=120, "1 to 2 hours", TRUE, "More than 2 hours")</f>
        <v>1 to 2 hours</v>
      </c>
      <c r="L848">
        <f>ROUND(Call_Centre[[#This Row],[Satisfaction Rating]],0)</f>
        <v>4</v>
      </c>
    </row>
    <row r="849" spans="2:12">
      <c r="B849" t="s">
        <v>871</v>
      </c>
      <c r="C849" t="s">
        <v>18</v>
      </c>
      <c r="D849">
        <v>155</v>
      </c>
      <c r="E849" s="17" t="s">
        <v>6</v>
      </c>
      <c r="F849" s="18">
        <v>45217</v>
      </c>
      <c r="G849">
        <v>72</v>
      </c>
      <c r="H849">
        <v>4.7</v>
      </c>
      <c r="I849">
        <f>IF(MONTH(Call_Centre[[#This Row],[Date of Call]])&lt;=6, YEAR(Call_Centre[[#This Row],[Date of Call]]), YEAR(Call_Centre[[#This Row],[Date of Call]])+1)</f>
        <v>2024</v>
      </c>
      <c r="J849" t="str">
        <f>TEXT(Call_Centre[[#This Row],[Date of Call]],"DDDD")</f>
        <v>Wednesday</v>
      </c>
      <c r="K849" t="str" cm="1">
        <f t="array" ref="K849">_xlfn.IFS(Call_Centre[[#This Row],[Duration]]&lt;=10,"Under 10 mins", Call_Centre[[#This Row],[Duration]]&lt;=30, "10 to 30 mins", Call_Centre[[#This Row],[Duration]]&lt;=60, "30 to 60 mins", Call_Centre[[#This Row],[Duration]]&lt;=120, "1 to 2 hours", TRUE, "More than 2 hours")</f>
        <v>More than 2 hours</v>
      </c>
      <c r="L849">
        <f>ROUND(Call_Centre[[#This Row],[Satisfaction Rating]],0)</f>
        <v>5</v>
      </c>
    </row>
    <row r="850" spans="2:12">
      <c r="B850" t="s">
        <v>872</v>
      </c>
      <c r="C850" t="s">
        <v>21</v>
      </c>
      <c r="D850">
        <v>173</v>
      </c>
      <c r="E850" s="17" t="s">
        <v>11</v>
      </c>
      <c r="F850" s="18">
        <v>45217</v>
      </c>
      <c r="G850">
        <v>160</v>
      </c>
      <c r="H850">
        <v>2.8</v>
      </c>
      <c r="I850">
        <f>IF(MONTH(Call_Centre[[#This Row],[Date of Call]])&lt;=6, YEAR(Call_Centre[[#This Row],[Date of Call]]), YEAR(Call_Centre[[#This Row],[Date of Call]])+1)</f>
        <v>2024</v>
      </c>
      <c r="J850" t="str">
        <f>TEXT(Call_Centre[[#This Row],[Date of Call]],"DDDD")</f>
        <v>Wednesday</v>
      </c>
      <c r="K850" t="str" cm="1">
        <f t="array" ref="K850">_xlfn.IFS(Call_Centre[[#This Row],[Duration]]&lt;=10,"Under 10 mins", Call_Centre[[#This Row],[Duration]]&lt;=30, "10 to 30 mins", Call_Centre[[#This Row],[Duration]]&lt;=60, "30 to 60 mins", Call_Centre[[#This Row],[Duration]]&lt;=120, "1 to 2 hours", TRUE, "More than 2 hours")</f>
        <v>More than 2 hours</v>
      </c>
      <c r="L850">
        <f>ROUND(Call_Centre[[#This Row],[Satisfaction Rating]],0)</f>
        <v>3</v>
      </c>
    </row>
    <row r="851" spans="2:12">
      <c r="B851" t="s">
        <v>873</v>
      </c>
      <c r="C851" t="s">
        <v>18</v>
      </c>
      <c r="D851">
        <v>127</v>
      </c>
      <c r="E851" s="17" t="s">
        <v>6</v>
      </c>
      <c r="F851" s="18">
        <v>45217</v>
      </c>
      <c r="G851">
        <v>165</v>
      </c>
      <c r="H851">
        <v>2.5</v>
      </c>
      <c r="I851">
        <f>IF(MONTH(Call_Centre[[#This Row],[Date of Call]])&lt;=6, YEAR(Call_Centre[[#This Row],[Date of Call]]), YEAR(Call_Centre[[#This Row],[Date of Call]])+1)</f>
        <v>2024</v>
      </c>
      <c r="J851" t="str">
        <f>TEXT(Call_Centre[[#This Row],[Date of Call]],"DDDD")</f>
        <v>Wednesday</v>
      </c>
      <c r="K851" t="str" cm="1">
        <f t="array" ref="K851">_xlfn.IFS(Call_Centre[[#This Row],[Duration]]&lt;=10,"Under 10 mins", Call_Centre[[#This Row],[Duration]]&lt;=30, "10 to 30 mins", Call_Centre[[#This Row],[Duration]]&lt;=60, "30 to 60 mins", Call_Centre[[#This Row],[Duration]]&lt;=120, "1 to 2 hours", TRUE, "More than 2 hours")</f>
        <v>More than 2 hours</v>
      </c>
      <c r="L851">
        <f>ROUND(Call_Centre[[#This Row],[Satisfaction Rating]],0)</f>
        <v>3</v>
      </c>
    </row>
    <row r="852" spans="2:12">
      <c r="B852" t="s">
        <v>874</v>
      </c>
      <c r="C852" t="s">
        <v>12</v>
      </c>
      <c r="D852">
        <v>117</v>
      </c>
      <c r="E852" s="17" t="s">
        <v>11</v>
      </c>
      <c r="F852" s="18">
        <v>45217</v>
      </c>
      <c r="G852">
        <v>120</v>
      </c>
      <c r="H852">
        <v>3.4</v>
      </c>
      <c r="I852">
        <f>IF(MONTH(Call_Centre[[#This Row],[Date of Call]])&lt;=6, YEAR(Call_Centre[[#This Row],[Date of Call]]), YEAR(Call_Centre[[#This Row],[Date of Call]])+1)</f>
        <v>2024</v>
      </c>
      <c r="J852" t="str">
        <f>TEXT(Call_Centre[[#This Row],[Date of Call]],"DDDD")</f>
        <v>Wednesday</v>
      </c>
      <c r="K852" t="str" cm="1">
        <f t="array" ref="K852">_xlfn.IFS(Call_Centre[[#This Row],[Duration]]&lt;=10,"Under 10 mins", Call_Centre[[#This Row],[Duration]]&lt;=30, "10 to 30 mins", Call_Centre[[#This Row],[Duration]]&lt;=60, "30 to 60 mins", Call_Centre[[#This Row],[Duration]]&lt;=120, "1 to 2 hours", TRUE, "More than 2 hours")</f>
        <v>1 to 2 hours</v>
      </c>
      <c r="L852">
        <f>ROUND(Call_Centre[[#This Row],[Satisfaction Rating]],0)</f>
        <v>3</v>
      </c>
    </row>
    <row r="853" spans="2:12">
      <c r="B853" t="s">
        <v>875</v>
      </c>
      <c r="C853" t="s">
        <v>20</v>
      </c>
      <c r="D853">
        <v>133</v>
      </c>
      <c r="E853" s="17" t="s">
        <v>9</v>
      </c>
      <c r="F853" s="18">
        <v>45217</v>
      </c>
      <c r="G853">
        <v>117</v>
      </c>
      <c r="H853">
        <v>4.8</v>
      </c>
      <c r="I853">
        <f>IF(MONTH(Call_Centre[[#This Row],[Date of Call]])&lt;=6, YEAR(Call_Centre[[#This Row],[Date of Call]]), YEAR(Call_Centre[[#This Row],[Date of Call]])+1)</f>
        <v>2024</v>
      </c>
      <c r="J853" t="str">
        <f>TEXT(Call_Centre[[#This Row],[Date of Call]],"DDDD")</f>
        <v>Wednesday</v>
      </c>
      <c r="K853" t="str" cm="1">
        <f t="array" ref="K853">_xlfn.IFS(Call_Centre[[#This Row],[Duration]]&lt;=10,"Under 10 mins", Call_Centre[[#This Row],[Duration]]&lt;=30, "10 to 30 mins", Call_Centre[[#This Row],[Duration]]&lt;=60, "30 to 60 mins", Call_Centre[[#This Row],[Duration]]&lt;=120, "1 to 2 hours", TRUE, "More than 2 hours")</f>
        <v>More than 2 hours</v>
      </c>
      <c r="L853">
        <f>ROUND(Call_Centre[[#This Row],[Satisfaction Rating]],0)</f>
        <v>5</v>
      </c>
    </row>
    <row r="854" spans="2:12">
      <c r="B854" t="s">
        <v>876</v>
      </c>
      <c r="C854" t="s">
        <v>24</v>
      </c>
      <c r="D854">
        <v>166</v>
      </c>
      <c r="E854" s="17" t="s">
        <v>13</v>
      </c>
      <c r="F854" s="18">
        <v>45218</v>
      </c>
      <c r="G854">
        <v>29</v>
      </c>
      <c r="H854">
        <v>4.3</v>
      </c>
      <c r="I854">
        <f>IF(MONTH(Call_Centre[[#This Row],[Date of Call]])&lt;=6, YEAR(Call_Centre[[#This Row],[Date of Call]]), YEAR(Call_Centre[[#This Row],[Date of Call]])+1)</f>
        <v>2024</v>
      </c>
      <c r="J854" t="str">
        <f>TEXT(Call_Centre[[#This Row],[Date of Call]],"DDDD")</f>
        <v>Thursday</v>
      </c>
      <c r="K854" t="str" cm="1">
        <f t="array" ref="K854">_xlfn.IFS(Call_Centre[[#This Row],[Duration]]&lt;=10,"Under 10 mins", Call_Centre[[#This Row],[Duration]]&lt;=30, "10 to 30 mins", Call_Centre[[#This Row],[Duration]]&lt;=60, "30 to 60 mins", Call_Centre[[#This Row],[Duration]]&lt;=120, "1 to 2 hours", TRUE, "More than 2 hours")</f>
        <v>More than 2 hours</v>
      </c>
      <c r="L854">
        <f>ROUND(Call_Centre[[#This Row],[Satisfaction Rating]],0)</f>
        <v>4</v>
      </c>
    </row>
    <row r="855" spans="2:12">
      <c r="B855" t="s">
        <v>877</v>
      </c>
      <c r="C855" t="s">
        <v>20</v>
      </c>
      <c r="D855">
        <v>50</v>
      </c>
      <c r="E855" s="17" t="s">
        <v>11</v>
      </c>
      <c r="F855" s="18">
        <v>45218</v>
      </c>
      <c r="G855">
        <v>64</v>
      </c>
      <c r="H855">
        <v>4.5</v>
      </c>
      <c r="I855">
        <f>IF(MONTH(Call_Centre[[#This Row],[Date of Call]])&lt;=6, YEAR(Call_Centre[[#This Row],[Date of Call]]), YEAR(Call_Centre[[#This Row],[Date of Call]])+1)</f>
        <v>2024</v>
      </c>
      <c r="J855" t="str">
        <f>TEXT(Call_Centre[[#This Row],[Date of Call]],"DDDD")</f>
        <v>Thursday</v>
      </c>
      <c r="K855" t="str" cm="1">
        <f t="array" ref="K855">_xlfn.IFS(Call_Centre[[#This Row],[Duration]]&lt;=10,"Under 10 mins", Call_Centre[[#This Row],[Duration]]&lt;=30, "10 to 30 mins", Call_Centre[[#This Row],[Duration]]&lt;=60, "30 to 60 mins", Call_Centre[[#This Row],[Duration]]&lt;=120, "1 to 2 hours", TRUE, "More than 2 hours")</f>
        <v>30 to 60 mins</v>
      </c>
      <c r="L855">
        <f>ROUND(Call_Centre[[#This Row],[Satisfaction Rating]],0)</f>
        <v>5</v>
      </c>
    </row>
    <row r="856" spans="2:12">
      <c r="B856" t="s">
        <v>878</v>
      </c>
      <c r="C856" t="s">
        <v>19</v>
      </c>
      <c r="D856">
        <v>43</v>
      </c>
      <c r="E856" s="17" t="s">
        <v>9</v>
      </c>
      <c r="F856" s="18">
        <v>45218</v>
      </c>
      <c r="G856">
        <v>84</v>
      </c>
      <c r="H856">
        <v>3.6</v>
      </c>
      <c r="I856">
        <f>IF(MONTH(Call_Centre[[#This Row],[Date of Call]])&lt;=6, YEAR(Call_Centre[[#This Row],[Date of Call]]), YEAR(Call_Centre[[#This Row],[Date of Call]])+1)</f>
        <v>2024</v>
      </c>
      <c r="J856" t="str">
        <f>TEXT(Call_Centre[[#This Row],[Date of Call]],"DDDD")</f>
        <v>Thursday</v>
      </c>
      <c r="K856" t="str" cm="1">
        <f t="array" ref="K856">_xlfn.IFS(Call_Centre[[#This Row],[Duration]]&lt;=10,"Under 10 mins", Call_Centre[[#This Row],[Duration]]&lt;=30, "10 to 30 mins", Call_Centre[[#This Row],[Duration]]&lt;=60, "30 to 60 mins", Call_Centre[[#This Row],[Duration]]&lt;=120, "1 to 2 hours", TRUE, "More than 2 hours")</f>
        <v>30 to 60 mins</v>
      </c>
      <c r="L856">
        <f>ROUND(Call_Centre[[#This Row],[Satisfaction Rating]],0)</f>
        <v>4</v>
      </c>
    </row>
    <row r="857" spans="2:12">
      <c r="B857" t="s">
        <v>879</v>
      </c>
      <c r="C857" t="s">
        <v>14</v>
      </c>
      <c r="D857">
        <v>124</v>
      </c>
      <c r="E857" s="17" t="s">
        <v>6</v>
      </c>
      <c r="F857" s="18">
        <v>45218</v>
      </c>
      <c r="G857">
        <v>42</v>
      </c>
      <c r="H857">
        <v>3.7</v>
      </c>
      <c r="I857">
        <f>IF(MONTH(Call_Centre[[#This Row],[Date of Call]])&lt;=6, YEAR(Call_Centre[[#This Row],[Date of Call]]), YEAR(Call_Centre[[#This Row],[Date of Call]])+1)</f>
        <v>2024</v>
      </c>
      <c r="J857" t="str">
        <f>TEXT(Call_Centre[[#This Row],[Date of Call]],"DDDD")</f>
        <v>Thursday</v>
      </c>
      <c r="K857" t="str" cm="1">
        <f t="array" ref="K857">_xlfn.IFS(Call_Centre[[#This Row],[Duration]]&lt;=10,"Under 10 mins", Call_Centre[[#This Row],[Duration]]&lt;=30, "10 to 30 mins", Call_Centre[[#This Row],[Duration]]&lt;=60, "30 to 60 mins", Call_Centre[[#This Row],[Duration]]&lt;=120, "1 to 2 hours", TRUE, "More than 2 hours")</f>
        <v>More than 2 hours</v>
      </c>
      <c r="L857">
        <f>ROUND(Call_Centre[[#This Row],[Satisfaction Rating]],0)</f>
        <v>4</v>
      </c>
    </row>
    <row r="858" spans="2:12">
      <c r="B858" t="s">
        <v>880</v>
      </c>
      <c r="C858" t="s">
        <v>21</v>
      </c>
      <c r="D858">
        <v>94</v>
      </c>
      <c r="E858" s="17" t="s">
        <v>6</v>
      </c>
      <c r="F858" s="18">
        <v>45218</v>
      </c>
      <c r="G858">
        <v>120</v>
      </c>
      <c r="H858">
        <v>3.5</v>
      </c>
      <c r="I858">
        <f>IF(MONTH(Call_Centre[[#This Row],[Date of Call]])&lt;=6, YEAR(Call_Centre[[#This Row],[Date of Call]]), YEAR(Call_Centre[[#This Row],[Date of Call]])+1)</f>
        <v>2024</v>
      </c>
      <c r="J858" t="str">
        <f>TEXT(Call_Centre[[#This Row],[Date of Call]],"DDDD")</f>
        <v>Thursday</v>
      </c>
      <c r="K858" t="str" cm="1">
        <f t="array" ref="K858">_xlfn.IFS(Call_Centre[[#This Row],[Duration]]&lt;=10,"Under 10 mins", Call_Centre[[#This Row],[Duration]]&lt;=30, "10 to 30 mins", Call_Centre[[#This Row],[Duration]]&lt;=60, "30 to 60 mins", Call_Centre[[#This Row],[Duration]]&lt;=120, "1 to 2 hours", TRUE, "More than 2 hours")</f>
        <v>1 to 2 hours</v>
      </c>
      <c r="L858">
        <f>ROUND(Call_Centre[[#This Row],[Satisfaction Rating]],0)</f>
        <v>4</v>
      </c>
    </row>
    <row r="859" spans="2:12">
      <c r="B859" t="s">
        <v>881</v>
      </c>
      <c r="C859" t="s">
        <v>19</v>
      </c>
      <c r="D859">
        <v>126</v>
      </c>
      <c r="E859" s="17" t="s">
        <v>13</v>
      </c>
      <c r="F859" s="18">
        <v>45219</v>
      </c>
      <c r="G859">
        <v>80</v>
      </c>
      <c r="H859">
        <v>4.7</v>
      </c>
      <c r="I859">
        <f>IF(MONTH(Call_Centre[[#This Row],[Date of Call]])&lt;=6, YEAR(Call_Centre[[#This Row],[Date of Call]]), YEAR(Call_Centre[[#This Row],[Date of Call]])+1)</f>
        <v>2024</v>
      </c>
      <c r="J859" t="str">
        <f>TEXT(Call_Centre[[#This Row],[Date of Call]],"DDDD")</f>
        <v>Friday</v>
      </c>
      <c r="K859" t="str" cm="1">
        <f t="array" ref="K859">_xlfn.IFS(Call_Centre[[#This Row],[Duration]]&lt;=10,"Under 10 mins", Call_Centre[[#This Row],[Duration]]&lt;=30, "10 to 30 mins", Call_Centre[[#This Row],[Duration]]&lt;=60, "30 to 60 mins", Call_Centre[[#This Row],[Duration]]&lt;=120, "1 to 2 hours", TRUE, "More than 2 hours")</f>
        <v>More than 2 hours</v>
      </c>
      <c r="L859">
        <f>ROUND(Call_Centre[[#This Row],[Satisfaction Rating]],0)</f>
        <v>5</v>
      </c>
    </row>
    <row r="860" spans="2:12">
      <c r="B860" t="s">
        <v>882</v>
      </c>
      <c r="C860" t="s">
        <v>24</v>
      </c>
      <c r="D860">
        <v>105</v>
      </c>
      <c r="E860" s="17" t="s">
        <v>11</v>
      </c>
      <c r="F860" s="18">
        <v>45219</v>
      </c>
      <c r="G860">
        <v>185</v>
      </c>
      <c r="H860">
        <v>3.5</v>
      </c>
      <c r="I860">
        <f>IF(MONTH(Call_Centre[[#This Row],[Date of Call]])&lt;=6, YEAR(Call_Centre[[#This Row],[Date of Call]]), YEAR(Call_Centre[[#This Row],[Date of Call]])+1)</f>
        <v>2024</v>
      </c>
      <c r="J860" t="str">
        <f>TEXT(Call_Centre[[#This Row],[Date of Call]],"DDDD")</f>
        <v>Friday</v>
      </c>
      <c r="K860" t="str" cm="1">
        <f t="array" ref="K860">_xlfn.IFS(Call_Centre[[#This Row],[Duration]]&lt;=10,"Under 10 mins", Call_Centre[[#This Row],[Duration]]&lt;=30, "10 to 30 mins", Call_Centre[[#This Row],[Duration]]&lt;=60, "30 to 60 mins", Call_Centre[[#This Row],[Duration]]&lt;=120, "1 to 2 hours", TRUE, "More than 2 hours")</f>
        <v>1 to 2 hours</v>
      </c>
      <c r="L860">
        <f>ROUND(Call_Centre[[#This Row],[Satisfaction Rating]],0)</f>
        <v>4</v>
      </c>
    </row>
    <row r="861" spans="2:12">
      <c r="B861" t="s">
        <v>883</v>
      </c>
      <c r="C861" t="s">
        <v>8</v>
      </c>
      <c r="D861">
        <v>60</v>
      </c>
      <c r="E861" s="17" t="s">
        <v>10</v>
      </c>
      <c r="F861" s="18">
        <v>45220</v>
      </c>
      <c r="G861">
        <v>135</v>
      </c>
      <c r="H861">
        <v>3.9</v>
      </c>
      <c r="I861">
        <f>IF(MONTH(Call_Centre[[#This Row],[Date of Call]])&lt;=6, YEAR(Call_Centre[[#This Row],[Date of Call]]), YEAR(Call_Centre[[#This Row],[Date of Call]])+1)</f>
        <v>2024</v>
      </c>
      <c r="J861" t="str">
        <f>TEXT(Call_Centre[[#This Row],[Date of Call]],"DDDD")</f>
        <v>Saturday</v>
      </c>
      <c r="K861" t="str" cm="1">
        <f t="array" ref="K861">_xlfn.IFS(Call_Centre[[#This Row],[Duration]]&lt;=10,"Under 10 mins", Call_Centre[[#This Row],[Duration]]&lt;=30, "10 to 30 mins", Call_Centre[[#This Row],[Duration]]&lt;=60, "30 to 60 mins", Call_Centre[[#This Row],[Duration]]&lt;=120, "1 to 2 hours", TRUE, "More than 2 hours")</f>
        <v>30 to 60 mins</v>
      </c>
      <c r="L861">
        <f>ROUND(Call_Centre[[#This Row],[Satisfaction Rating]],0)</f>
        <v>4</v>
      </c>
    </row>
    <row r="862" spans="2:12">
      <c r="B862" t="s">
        <v>884</v>
      </c>
      <c r="C862" t="s">
        <v>8</v>
      </c>
      <c r="D862">
        <v>72</v>
      </c>
      <c r="E862" s="17" t="s">
        <v>11</v>
      </c>
      <c r="F862" s="18">
        <v>45220</v>
      </c>
      <c r="G862">
        <v>20</v>
      </c>
      <c r="H862">
        <v>4.8</v>
      </c>
      <c r="I862">
        <f>IF(MONTH(Call_Centre[[#This Row],[Date of Call]])&lt;=6, YEAR(Call_Centre[[#This Row],[Date of Call]]), YEAR(Call_Centre[[#This Row],[Date of Call]])+1)</f>
        <v>2024</v>
      </c>
      <c r="J862" t="str">
        <f>TEXT(Call_Centre[[#This Row],[Date of Call]],"DDDD")</f>
        <v>Saturday</v>
      </c>
      <c r="K862" t="str" cm="1">
        <f t="array" ref="K862">_xlfn.IFS(Call_Centre[[#This Row],[Duration]]&lt;=10,"Under 10 mins", Call_Centre[[#This Row],[Duration]]&lt;=30, "10 to 30 mins", Call_Centre[[#This Row],[Duration]]&lt;=60, "30 to 60 mins", Call_Centre[[#This Row],[Duration]]&lt;=120, "1 to 2 hours", TRUE, "More than 2 hours")</f>
        <v>1 to 2 hours</v>
      </c>
      <c r="L862">
        <f>ROUND(Call_Centre[[#This Row],[Satisfaction Rating]],0)</f>
        <v>5</v>
      </c>
    </row>
    <row r="863" spans="2:12">
      <c r="B863" t="s">
        <v>885</v>
      </c>
      <c r="C863" t="s">
        <v>16</v>
      </c>
      <c r="D863">
        <v>40</v>
      </c>
      <c r="E863" s="17" t="s">
        <v>11</v>
      </c>
      <c r="F863" s="18">
        <v>45220</v>
      </c>
      <c r="G863">
        <v>31</v>
      </c>
      <c r="H863">
        <v>4</v>
      </c>
      <c r="I863">
        <f>IF(MONTH(Call_Centre[[#This Row],[Date of Call]])&lt;=6, YEAR(Call_Centre[[#This Row],[Date of Call]]), YEAR(Call_Centre[[#This Row],[Date of Call]])+1)</f>
        <v>2024</v>
      </c>
      <c r="J863" t="str">
        <f>TEXT(Call_Centre[[#This Row],[Date of Call]],"DDDD")</f>
        <v>Saturday</v>
      </c>
      <c r="K863" t="str" cm="1">
        <f t="array" ref="K863">_xlfn.IFS(Call_Centre[[#This Row],[Duration]]&lt;=10,"Under 10 mins", Call_Centre[[#This Row],[Duration]]&lt;=30, "10 to 30 mins", Call_Centre[[#This Row],[Duration]]&lt;=60, "30 to 60 mins", Call_Centre[[#This Row],[Duration]]&lt;=120, "1 to 2 hours", TRUE, "More than 2 hours")</f>
        <v>30 to 60 mins</v>
      </c>
      <c r="L863">
        <f>ROUND(Call_Centre[[#This Row],[Satisfaction Rating]],0)</f>
        <v>4</v>
      </c>
    </row>
    <row r="864" spans="2:12">
      <c r="B864" t="s">
        <v>886</v>
      </c>
      <c r="C864" t="s">
        <v>5</v>
      </c>
      <c r="D864">
        <v>54</v>
      </c>
      <c r="E864" s="17" t="s">
        <v>13</v>
      </c>
      <c r="F864" s="18">
        <v>45221</v>
      </c>
      <c r="G864">
        <v>120</v>
      </c>
      <c r="H864">
        <v>4.7</v>
      </c>
      <c r="I864">
        <f>IF(MONTH(Call_Centre[[#This Row],[Date of Call]])&lt;=6, YEAR(Call_Centre[[#This Row],[Date of Call]]), YEAR(Call_Centre[[#This Row],[Date of Call]])+1)</f>
        <v>2024</v>
      </c>
      <c r="J864" t="str">
        <f>TEXT(Call_Centre[[#This Row],[Date of Call]],"DDDD")</f>
        <v>Sunday</v>
      </c>
      <c r="K864" t="str" cm="1">
        <f t="array" ref="K864">_xlfn.IFS(Call_Centre[[#This Row],[Duration]]&lt;=10,"Under 10 mins", Call_Centre[[#This Row],[Duration]]&lt;=30, "10 to 30 mins", Call_Centre[[#This Row],[Duration]]&lt;=60, "30 to 60 mins", Call_Centre[[#This Row],[Duration]]&lt;=120, "1 to 2 hours", TRUE, "More than 2 hours")</f>
        <v>30 to 60 mins</v>
      </c>
      <c r="L864">
        <f>ROUND(Call_Centre[[#This Row],[Satisfaction Rating]],0)</f>
        <v>5</v>
      </c>
    </row>
    <row r="865" spans="2:12">
      <c r="B865" t="s">
        <v>887</v>
      </c>
      <c r="C865" t="s">
        <v>12</v>
      </c>
      <c r="D865">
        <v>81</v>
      </c>
      <c r="E865" s="17" t="s">
        <v>9</v>
      </c>
      <c r="F865" s="18">
        <v>45221</v>
      </c>
      <c r="G865">
        <v>117</v>
      </c>
      <c r="H865">
        <v>3.6</v>
      </c>
      <c r="I865">
        <f>IF(MONTH(Call_Centre[[#This Row],[Date of Call]])&lt;=6, YEAR(Call_Centre[[#This Row],[Date of Call]]), YEAR(Call_Centre[[#This Row],[Date of Call]])+1)</f>
        <v>2024</v>
      </c>
      <c r="J865" t="str">
        <f>TEXT(Call_Centre[[#This Row],[Date of Call]],"DDDD")</f>
        <v>Sunday</v>
      </c>
      <c r="K865" t="str" cm="1">
        <f t="array" ref="K865">_xlfn.IFS(Call_Centre[[#This Row],[Duration]]&lt;=10,"Under 10 mins", Call_Centre[[#This Row],[Duration]]&lt;=30, "10 to 30 mins", Call_Centre[[#This Row],[Duration]]&lt;=60, "30 to 60 mins", Call_Centre[[#This Row],[Duration]]&lt;=120, "1 to 2 hours", TRUE, "More than 2 hours")</f>
        <v>1 to 2 hours</v>
      </c>
      <c r="L865">
        <f>ROUND(Call_Centre[[#This Row],[Satisfaction Rating]],0)</f>
        <v>4</v>
      </c>
    </row>
    <row r="866" spans="2:12">
      <c r="B866" t="s">
        <v>888</v>
      </c>
      <c r="C866" t="s">
        <v>5</v>
      </c>
      <c r="D866">
        <v>76</v>
      </c>
      <c r="E866" s="17" t="s">
        <v>6</v>
      </c>
      <c r="F866" s="18">
        <v>45221</v>
      </c>
      <c r="G866">
        <v>80</v>
      </c>
      <c r="H866">
        <v>4.5</v>
      </c>
      <c r="I866">
        <f>IF(MONTH(Call_Centre[[#This Row],[Date of Call]])&lt;=6, YEAR(Call_Centre[[#This Row],[Date of Call]]), YEAR(Call_Centre[[#This Row],[Date of Call]])+1)</f>
        <v>2024</v>
      </c>
      <c r="J866" t="str">
        <f>TEXT(Call_Centre[[#This Row],[Date of Call]],"DDDD")</f>
        <v>Sunday</v>
      </c>
      <c r="K866" t="str" cm="1">
        <f t="array" ref="K866">_xlfn.IFS(Call_Centre[[#This Row],[Duration]]&lt;=10,"Under 10 mins", Call_Centre[[#This Row],[Duration]]&lt;=30, "10 to 30 mins", Call_Centre[[#This Row],[Duration]]&lt;=60, "30 to 60 mins", Call_Centre[[#This Row],[Duration]]&lt;=120, "1 to 2 hours", TRUE, "More than 2 hours")</f>
        <v>1 to 2 hours</v>
      </c>
      <c r="L866">
        <f>ROUND(Call_Centre[[#This Row],[Satisfaction Rating]],0)</f>
        <v>5</v>
      </c>
    </row>
    <row r="867" spans="2:12">
      <c r="B867" t="s">
        <v>889</v>
      </c>
      <c r="C867" t="s">
        <v>5</v>
      </c>
      <c r="D867">
        <v>37</v>
      </c>
      <c r="E867" s="17" t="s">
        <v>10</v>
      </c>
      <c r="F867" s="18">
        <v>45222</v>
      </c>
      <c r="G867">
        <v>117</v>
      </c>
      <c r="H867">
        <v>4</v>
      </c>
      <c r="I867">
        <f>IF(MONTH(Call_Centre[[#This Row],[Date of Call]])&lt;=6, YEAR(Call_Centre[[#This Row],[Date of Call]]), YEAR(Call_Centre[[#This Row],[Date of Call]])+1)</f>
        <v>2024</v>
      </c>
      <c r="J867" t="str">
        <f>TEXT(Call_Centre[[#This Row],[Date of Call]],"DDDD")</f>
        <v>Monday</v>
      </c>
      <c r="K867" t="str" cm="1">
        <f t="array" ref="K867">_xlfn.IFS(Call_Centre[[#This Row],[Duration]]&lt;=10,"Under 10 mins", Call_Centre[[#This Row],[Duration]]&lt;=30, "10 to 30 mins", Call_Centre[[#This Row],[Duration]]&lt;=60, "30 to 60 mins", Call_Centre[[#This Row],[Duration]]&lt;=120, "1 to 2 hours", TRUE, "More than 2 hours")</f>
        <v>30 to 60 mins</v>
      </c>
      <c r="L867">
        <f>ROUND(Call_Centre[[#This Row],[Satisfaction Rating]],0)</f>
        <v>4</v>
      </c>
    </row>
    <row r="868" spans="2:12">
      <c r="B868" t="s">
        <v>890</v>
      </c>
      <c r="C868" t="s">
        <v>24</v>
      </c>
      <c r="D868">
        <v>96</v>
      </c>
      <c r="E868" s="17" t="s">
        <v>13</v>
      </c>
      <c r="F868" s="18">
        <v>45222</v>
      </c>
      <c r="G868">
        <v>60</v>
      </c>
      <c r="H868">
        <v>4.5</v>
      </c>
      <c r="I868">
        <f>IF(MONTH(Call_Centre[[#This Row],[Date of Call]])&lt;=6, YEAR(Call_Centre[[#This Row],[Date of Call]]), YEAR(Call_Centre[[#This Row],[Date of Call]])+1)</f>
        <v>2024</v>
      </c>
      <c r="J868" t="str">
        <f>TEXT(Call_Centre[[#This Row],[Date of Call]],"DDDD")</f>
        <v>Monday</v>
      </c>
      <c r="K868" t="str" cm="1">
        <f t="array" ref="K868">_xlfn.IFS(Call_Centre[[#This Row],[Duration]]&lt;=10,"Under 10 mins", Call_Centre[[#This Row],[Duration]]&lt;=30, "10 to 30 mins", Call_Centre[[#This Row],[Duration]]&lt;=60, "30 to 60 mins", Call_Centre[[#This Row],[Duration]]&lt;=120, "1 to 2 hours", TRUE, "More than 2 hours")</f>
        <v>1 to 2 hours</v>
      </c>
      <c r="L868">
        <f>ROUND(Call_Centre[[#This Row],[Satisfaction Rating]],0)</f>
        <v>5</v>
      </c>
    </row>
    <row r="869" spans="2:12">
      <c r="B869" t="s">
        <v>891</v>
      </c>
      <c r="C869" t="s">
        <v>8</v>
      </c>
      <c r="D869">
        <v>19</v>
      </c>
      <c r="E869" s="17" t="s">
        <v>6</v>
      </c>
      <c r="F869" s="18">
        <v>45223</v>
      </c>
      <c r="G869">
        <v>58</v>
      </c>
      <c r="H869">
        <v>3.9</v>
      </c>
      <c r="I869">
        <f>IF(MONTH(Call_Centre[[#This Row],[Date of Call]])&lt;=6, YEAR(Call_Centre[[#This Row],[Date of Call]]), YEAR(Call_Centre[[#This Row],[Date of Call]])+1)</f>
        <v>2024</v>
      </c>
      <c r="J869" t="str">
        <f>TEXT(Call_Centre[[#This Row],[Date of Call]],"DDDD")</f>
        <v>Tuesday</v>
      </c>
      <c r="K869" t="str" cm="1">
        <f t="array" ref="K869">_xlfn.IFS(Call_Centre[[#This Row],[Duration]]&lt;=10,"Under 10 mins", Call_Centre[[#This Row],[Duration]]&lt;=30, "10 to 30 mins", Call_Centre[[#This Row],[Duration]]&lt;=60, "30 to 60 mins", Call_Centre[[#This Row],[Duration]]&lt;=120, "1 to 2 hours", TRUE, "More than 2 hours")</f>
        <v>10 to 30 mins</v>
      </c>
      <c r="L869">
        <f>ROUND(Call_Centre[[#This Row],[Satisfaction Rating]],0)</f>
        <v>4</v>
      </c>
    </row>
    <row r="870" spans="2:12">
      <c r="B870" t="s">
        <v>892</v>
      </c>
      <c r="C870" t="s">
        <v>16</v>
      </c>
      <c r="D870">
        <v>72</v>
      </c>
      <c r="E870" s="17" t="s">
        <v>10</v>
      </c>
      <c r="F870" s="18">
        <v>45223</v>
      </c>
      <c r="G870">
        <v>41</v>
      </c>
      <c r="H870">
        <v>4.3</v>
      </c>
      <c r="I870">
        <f>IF(MONTH(Call_Centre[[#This Row],[Date of Call]])&lt;=6, YEAR(Call_Centre[[#This Row],[Date of Call]]), YEAR(Call_Centre[[#This Row],[Date of Call]])+1)</f>
        <v>2024</v>
      </c>
      <c r="J870" t="str">
        <f>TEXT(Call_Centre[[#This Row],[Date of Call]],"DDDD")</f>
        <v>Tuesday</v>
      </c>
      <c r="K870" t="str" cm="1">
        <f t="array" ref="K870">_xlfn.IFS(Call_Centre[[#This Row],[Duration]]&lt;=10,"Under 10 mins", Call_Centre[[#This Row],[Duration]]&lt;=30, "10 to 30 mins", Call_Centre[[#This Row],[Duration]]&lt;=60, "30 to 60 mins", Call_Centre[[#This Row],[Duration]]&lt;=120, "1 to 2 hours", TRUE, "More than 2 hours")</f>
        <v>1 to 2 hours</v>
      </c>
      <c r="L870">
        <f>ROUND(Call_Centre[[#This Row],[Satisfaction Rating]],0)</f>
        <v>4</v>
      </c>
    </row>
    <row r="871" spans="2:12">
      <c r="B871" t="s">
        <v>893</v>
      </c>
      <c r="C871" t="s">
        <v>21</v>
      </c>
      <c r="D871">
        <v>73</v>
      </c>
      <c r="E871" s="17" t="s">
        <v>9</v>
      </c>
      <c r="F871" s="18">
        <v>45223</v>
      </c>
      <c r="G871">
        <v>180</v>
      </c>
      <c r="H871">
        <v>3.6</v>
      </c>
      <c r="I871">
        <f>IF(MONTH(Call_Centre[[#This Row],[Date of Call]])&lt;=6, YEAR(Call_Centre[[#This Row],[Date of Call]]), YEAR(Call_Centre[[#This Row],[Date of Call]])+1)</f>
        <v>2024</v>
      </c>
      <c r="J871" t="str">
        <f>TEXT(Call_Centre[[#This Row],[Date of Call]],"DDDD")</f>
        <v>Tuesday</v>
      </c>
      <c r="K871" t="str" cm="1">
        <f t="array" ref="K871">_xlfn.IFS(Call_Centre[[#This Row],[Duration]]&lt;=10,"Under 10 mins", Call_Centre[[#This Row],[Duration]]&lt;=30, "10 to 30 mins", Call_Centre[[#This Row],[Duration]]&lt;=60, "30 to 60 mins", Call_Centre[[#This Row],[Duration]]&lt;=120, "1 to 2 hours", TRUE, "More than 2 hours")</f>
        <v>1 to 2 hours</v>
      </c>
      <c r="L871">
        <f>ROUND(Call_Centre[[#This Row],[Satisfaction Rating]],0)</f>
        <v>4</v>
      </c>
    </row>
    <row r="872" spans="2:12">
      <c r="B872" t="s">
        <v>894</v>
      </c>
      <c r="C872" t="s">
        <v>17</v>
      </c>
      <c r="D872">
        <v>87</v>
      </c>
      <c r="E872" s="17" t="s">
        <v>9</v>
      </c>
      <c r="F872" s="18">
        <v>45223</v>
      </c>
      <c r="G872">
        <v>42</v>
      </c>
      <c r="H872">
        <v>3.6</v>
      </c>
      <c r="I872">
        <f>IF(MONTH(Call_Centre[[#This Row],[Date of Call]])&lt;=6, YEAR(Call_Centre[[#This Row],[Date of Call]]), YEAR(Call_Centre[[#This Row],[Date of Call]])+1)</f>
        <v>2024</v>
      </c>
      <c r="J872" t="str">
        <f>TEXT(Call_Centre[[#This Row],[Date of Call]],"DDDD")</f>
        <v>Tuesday</v>
      </c>
      <c r="K872" t="str" cm="1">
        <f t="array" ref="K872">_xlfn.IFS(Call_Centre[[#This Row],[Duration]]&lt;=10,"Under 10 mins", Call_Centre[[#This Row],[Duration]]&lt;=30, "10 to 30 mins", Call_Centre[[#This Row],[Duration]]&lt;=60, "30 to 60 mins", Call_Centre[[#This Row],[Duration]]&lt;=120, "1 to 2 hours", TRUE, "More than 2 hours")</f>
        <v>1 to 2 hours</v>
      </c>
      <c r="L872">
        <f>ROUND(Call_Centre[[#This Row],[Satisfaction Rating]],0)</f>
        <v>4</v>
      </c>
    </row>
    <row r="873" spans="2:12">
      <c r="B873" t="s">
        <v>895</v>
      </c>
      <c r="C873" t="s">
        <v>17</v>
      </c>
      <c r="D873">
        <v>68</v>
      </c>
      <c r="E873" s="17" t="s">
        <v>9</v>
      </c>
      <c r="F873" s="18">
        <v>45224</v>
      </c>
      <c r="G873">
        <v>24</v>
      </c>
      <c r="H873">
        <v>4</v>
      </c>
      <c r="I873">
        <f>IF(MONTH(Call_Centre[[#This Row],[Date of Call]])&lt;=6, YEAR(Call_Centre[[#This Row],[Date of Call]]), YEAR(Call_Centre[[#This Row],[Date of Call]])+1)</f>
        <v>2024</v>
      </c>
      <c r="J873" t="str">
        <f>TEXT(Call_Centre[[#This Row],[Date of Call]],"DDDD")</f>
        <v>Wednesday</v>
      </c>
      <c r="K873" t="str" cm="1">
        <f t="array" ref="K873">_xlfn.IFS(Call_Centre[[#This Row],[Duration]]&lt;=10,"Under 10 mins", Call_Centre[[#This Row],[Duration]]&lt;=30, "10 to 30 mins", Call_Centre[[#This Row],[Duration]]&lt;=60, "30 to 60 mins", Call_Centre[[#This Row],[Duration]]&lt;=120, "1 to 2 hours", TRUE, "More than 2 hours")</f>
        <v>1 to 2 hours</v>
      </c>
      <c r="L873">
        <f>ROUND(Call_Centre[[#This Row],[Satisfaction Rating]],0)</f>
        <v>4</v>
      </c>
    </row>
    <row r="874" spans="2:12">
      <c r="B874" t="s">
        <v>896</v>
      </c>
      <c r="C874" t="s">
        <v>16</v>
      </c>
      <c r="D874">
        <v>101</v>
      </c>
      <c r="E874" s="17" t="s">
        <v>9</v>
      </c>
      <c r="F874" s="18">
        <v>45224</v>
      </c>
      <c r="G874">
        <v>125</v>
      </c>
      <c r="H874">
        <v>4.2</v>
      </c>
      <c r="I874">
        <f>IF(MONTH(Call_Centre[[#This Row],[Date of Call]])&lt;=6, YEAR(Call_Centre[[#This Row],[Date of Call]]), YEAR(Call_Centre[[#This Row],[Date of Call]])+1)</f>
        <v>2024</v>
      </c>
      <c r="J874" t="str">
        <f>TEXT(Call_Centre[[#This Row],[Date of Call]],"DDDD")</f>
        <v>Wednesday</v>
      </c>
      <c r="K874" t="str" cm="1">
        <f t="array" ref="K874">_xlfn.IFS(Call_Centre[[#This Row],[Duration]]&lt;=10,"Under 10 mins", Call_Centre[[#This Row],[Duration]]&lt;=30, "10 to 30 mins", Call_Centre[[#This Row],[Duration]]&lt;=60, "30 to 60 mins", Call_Centre[[#This Row],[Duration]]&lt;=120, "1 to 2 hours", TRUE, "More than 2 hours")</f>
        <v>1 to 2 hours</v>
      </c>
      <c r="L874">
        <f>ROUND(Call_Centre[[#This Row],[Satisfaction Rating]],0)</f>
        <v>4</v>
      </c>
    </row>
    <row r="875" spans="2:12">
      <c r="B875" t="s">
        <v>897</v>
      </c>
      <c r="C875" t="s">
        <v>16</v>
      </c>
      <c r="D875">
        <v>107</v>
      </c>
      <c r="E875" s="17" t="s">
        <v>10</v>
      </c>
      <c r="F875" s="18">
        <v>45225</v>
      </c>
      <c r="G875">
        <v>78</v>
      </c>
      <c r="H875">
        <v>4.3</v>
      </c>
      <c r="I875">
        <f>IF(MONTH(Call_Centre[[#This Row],[Date of Call]])&lt;=6, YEAR(Call_Centre[[#This Row],[Date of Call]]), YEAR(Call_Centre[[#This Row],[Date of Call]])+1)</f>
        <v>2024</v>
      </c>
      <c r="J875" t="str">
        <f>TEXT(Call_Centre[[#This Row],[Date of Call]],"DDDD")</f>
        <v>Thursday</v>
      </c>
      <c r="K875" t="str" cm="1">
        <f t="array" ref="K875">_xlfn.IFS(Call_Centre[[#This Row],[Duration]]&lt;=10,"Under 10 mins", Call_Centre[[#This Row],[Duration]]&lt;=30, "10 to 30 mins", Call_Centre[[#This Row],[Duration]]&lt;=60, "30 to 60 mins", Call_Centre[[#This Row],[Duration]]&lt;=120, "1 to 2 hours", TRUE, "More than 2 hours")</f>
        <v>1 to 2 hours</v>
      </c>
      <c r="L875">
        <f>ROUND(Call_Centre[[#This Row],[Satisfaction Rating]],0)</f>
        <v>4</v>
      </c>
    </row>
    <row r="876" spans="2:12">
      <c r="B876" t="s">
        <v>898</v>
      </c>
      <c r="C876" t="s">
        <v>22</v>
      </c>
      <c r="D876">
        <v>109</v>
      </c>
      <c r="E876" s="17" t="s">
        <v>11</v>
      </c>
      <c r="F876" s="18">
        <v>45225</v>
      </c>
      <c r="G876">
        <v>180</v>
      </c>
      <c r="H876">
        <v>3.8</v>
      </c>
      <c r="I876">
        <f>IF(MONTH(Call_Centre[[#This Row],[Date of Call]])&lt;=6, YEAR(Call_Centre[[#This Row],[Date of Call]]), YEAR(Call_Centre[[#This Row],[Date of Call]])+1)</f>
        <v>2024</v>
      </c>
      <c r="J876" t="str">
        <f>TEXT(Call_Centre[[#This Row],[Date of Call]],"DDDD")</f>
        <v>Thursday</v>
      </c>
      <c r="K876" t="str" cm="1">
        <f t="array" ref="K876">_xlfn.IFS(Call_Centre[[#This Row],[Duration]]&lt;=10,"Under 10 mins", Call_Centre[[#This Row],[Duration]]&lt;=30, "10 to 30 mins", Call_Centre[[#This Row],[Duration]]&lt;=60, "30 to 60 mins", Call_Centre[[#This Row],[Duration]]&lt;=120, "1 to 2 hours", TRUE, "More than 2 hours")</f>
        <v>1 to 2 hours</v>
      </c>
      <c r="L876">
        <f>ROUND(Call_Centre[[#This Row],[Satisfaction Rating]],0)</f>
        <v>4</v>
      </c>
    </row>
    <row r="877" spans="2:12">
      <c r="B877" t="s">
        <v>899</v>
      </c>
      <c r="C877" t="s">
        <v>14</v>
      </c>
      <c r="D877">
        <v>171</v>
      </c>
      <c r="E877" s="17" t="s">
        <v>10</v>
      </c>
      <c r="F877" s="18">
        <v>45225</v>
      </c>
      <c r="G877">
        <v>84</v>
      </c>
      <c r="H877">
        <v>4.4000000000000004</v>
      </c>
      <c r="I877">
        <f>IF(MONTH(Call_Centre[[#This Row],[Date of Call]])&lt;=6, YEAR(Call_Centre[[#This Row],[Date of Call]]), YEAR(Call_Centre[[#This Row],[Date of Call]])+1)</f>
        <v>2024</v>
      </c>
      <c r="J877" t="str">
        <f>TEXT(Call_Centre[[#This Row],[Date of Call]],"DDDD")</f>
        <v>Thursday</v>
      </c>
      <c r="K877" t="str" cm="1">
        <f t="array" ref="K877">_xlfn.IFS(Call_Centre[[#This Row],[Duration]]&lt;=10,"Under 10 mins", Call_Centre[[#This Row],[Duration]]&lt;=30, "10 to 30 mins", Call_Centre[[#This Row],[Duration]]&lt;=60, "30 to 60 mins", Call_Centre[[#This Row],[Duration]]&lt;=120, "1 to 2 hours", TRUE, "More than 2 hours")</f>
        <v>More than 2 hours</v>
      </c>
      <c r="L877">
        <f>ROUND(Call_Centre[[#This Row],[Satisfaction Rating]],0)</f>
        <v>4</v>
      </c>
    </row>
    <row r="878" spans="2:12">
      <c r="B878" t="s">
        <v>900</v>
      </c>
      <c r="C878" t="s">
        <v>8</v>
      </c>
      <c r="D878">
        <v>21</v>
      </c>
      <c r="E878" s="17" t="s">
        <v>10</v>
      </c>
      <c r="F878" s="18">
        <v>45225</v>
      </c>
      <c r="G878">
        <v>26</v>
      </c>
      <c r="H878">
        <v>4.7</v>
      </c>
      <c r="I878">
        <f>IF(MONTH(Call_Centre[[#This Row],[Date of Call]])&lt;=6, YEAR(Call_Centre[[#This Row],[Date of Call]]), YEAR(Call_Centre[[#This Row],[Date of Call]])+1)</f>
        <v>2024</v>
      </c>
      <c r="J878" t="str">
        <f>TEXT(Call_Centre[[#This Row],[Date of Call]],"DDDD")</f>
        <v>Thursday</v>
      </c>
      <c r="K878" t="str" cm="1">
        <f t="array" ref="K878">_xlfn.IFS(Call_Centre[[#This Row],[Duration]]&lt;=10,"Under 10 mins", Call_Centre[[#This Row],[Duration]]&lt;=30, "10 to 30 mins", Call_Centre[[#This Row],[Duration]]&lt;=60, "30 to 60 mins", Call_Centre[[#This Row],[Duration]]&lt;=120, "1 to 2 hours", TRUE, "More than 2 hours")</f>
        <v>10 to 30 mins</v>
      </c>
      <c r="L878">
        <f>ROUND(Call_Centre[[#This Row],[Satisfaction Rating]],0)</f>
        <v>5</v>
      </c>
    </row>
    <row r="879" spans="2:12">
      <c r="B879" t="s">
        <v>901</v>
      </c>
      <c r="C879" t="s">
        <v>12</v>
      </c>
      <c r="D879">
        <v>94</v>
      </c>
      <c r="E879" s="17" t="s">
        <v>10</v>
      </c>
      <c r="F879" s="18">
        <v>45226</v>
      </c>
      <c r="G879">
        <v>140</v>
      </c>
      <c r="H879">
        <v>3.6</v>
      </c>
      <c r="I879">
        <f>IF(MONTH(Call_Centre[[#This Row],[Date of Call]])&lt;=6, YEAR(Call_Centre[[#This Row],[Date of Call]]), YEAR(Call_Centre[[#This Row],[Date of Call]])+1)</f>
        <v>2024</v>
      </c>
      <c r="J879" t="str">
        <f>TEXT(Call_Centre[[#This Row],[Date of Call]],"DDDD")</f>
        <v>Friday</v>
      </c>
      <c r="K879" t="str" cm="1">
        <f t="array" ref="K879">_xlfn.IFS(Call_Centre[[#This Row],[Duration]]&lt;=10,"Under 10 mins", Call_Centre[[#This Row],[Duration]]&lt;=30, "10 to 30 mins", Call_Centre[[#This Row],[Duration]]&lt;=60, "30 to 60 mins", Call_Centre[[#This Row],[Duration]]&lt;=120, "1 to 2 hours", TRUE, "More than 2 hours")</f>
        <v>1 to 2 hours</v>
      </c>
      <c r="L879">
        <f>ROUND(Call_Centre[[#This Row],[Satisfaction Rating]],0)</f>
        <v>4</v>
      </c>
    </row>
    <row r="880" spans="2:12">
      <c r="B880" t="s">
        <v>902</v>
      </c>
      <c r="C880" t="s">
        <v>21</v>
      </c>
      <c r="D880">
        <v>97</v>
      </c>
      <c r="E880" s="17" t="s">
        <v>11</v>
      </c>
      <c r="F880" s="18">
        <v>45226</v>
      </c>
      <c r="G880">
        <v>31</v>
      </c>
      <c r="H880">
        <v>2.2000000000000002</v>
      </c>
      <c r="I880">
        <f>IF(MONTH(Call_Centre[[#This Row],[Date of Call]])&lt;=6, YEAR(Call_Centre[[#This Row],[Date of Call]]), YEAR(Call_Centre[[#This Row],[Date of Call]])+1)</f>
        <v>2024</v>
      </c>
      <c r="J880" t="str">
        <f>TEXT(Call_Centre[[#This Row],[Date of Call]],"DDDD")</f>
        <v>Friday</v>
      </c>
      <c r="K880" t="str" cm="1">
        <f t="array" ref="K880">_xlfn.IFS(Call_Centre[[#This Row],[Duration]]&lt;=10,"Under 10 mins", Call_Centre[[#This Row],[Duration]]&lt;=30, "10 to 30 mins", Call_Centre[[#This Row],[Duration]]&lt;=60, "30 to 60 mins", Call_Centre[[#This Row],[Duration]]&lt;=120, "1 to 2 hours", TRUE, "More than 2 hours")</f>
        <v>1 to 2 hours</v>
      </c>
      <c r="L880">
        <f>ROUND(Call_Centre[[#This Row],[Satisfaction Rating]],0)</f>
        <v>2</v>
      </c>
    </row>
    <row r="881" spans="2:12">
      <c r="B881" t="s">
        <v>903</v>
      </c>
      <c r="C881" t="s">
        <v>24</v>
      </c>
      <c r="D881">
        <v>72</v>
      </c>
      <c r="E881" s="17" t="s">
        <v>11</v>
      </c>
      <c r="F881" s="18">
        <v>45226</v>
      </c>
      <c r="G881">
        <v>108</v>
      </c>
      <c r="H881">
        <v>4.8</v>
      </c>
      <c r="I881">
        <f>IF(MONTH(Call_Centre[[#This Row],[Date of Call]])&lt;=6, YEAR(Call_Centre[[#This Row],[Date of Call]]), YEAR(Call_Centre[[#This Row],[Date of Call]])+1)</f>
        <v>2024</v>
      </c>
      <c r="J881" t="str">
        <f>TEXT(Call_Centre[[#This Row],[Date of Call]],"DDDD")</f>
        <v>Friday</v>
      </c>
      <c r="K881" t="str" cm="1">
        <f t="array" ref="K881">_xlfn.IFS(Call_Centre[[#This Row],[Duration]]&lt;=10,"Under 10 mins", Call_Centre[[#This Row],[Duration]]&lt;=30, "10 to 30 mins", Call_Centre[[#This Row],[Duration]]&lt;=60, "30 to 60 mins", Call_Centre[[#This Row],[Duration]]&lt;=120, "1 to 2 hours", TRUE, "More than 2 hours")</f>
        <v>1 to 2 hours</v>
      </c>
      <c r="L881">
        <f>ROUND(Call_Centre[[#This Row],[Satisfaction Rating]],0)</f>
        <v>5</v>
      </c>
    </row>
    <row r="882" spans="2:12">
      <c r="B882" t="s">
        <v>904</v>
      </c>
      <c r="C882" t="s">
        <v>14</v>
      </c>
      <c r="D882">
        <v>143</v>
      </c>
      <c r="E882" s="17" t="s">
        <v>13</v>
      </c>
      <c r="F882" s="18">
        <v>45227</v>
      </c>
      <c r="G882">
        <v>58</v>
      </c>
      <c r="H882">
        <v>4.3</v>
      </c>
      <c r="I882">
        <f>IF(MONTH(Call_Centre[[#This Row],[Date of Call]])&lt;=6, YEAR(Call_Centre[[#This Row],[Date of Call]]), YEAR(Call_Centre[[#This Row],[Date of Call]])+1)</f>
        <v>2024</v>
      </c>
      <c r="J882" t="str">
        <f>TEXT(Call_Centre[[#This Row],[Date of Call]],"DDDD")</f>
        <v>Saturday</v>
      </c>
      <c r="K882" t="str" cm="1">
        <f t="array" ref="K882">_xlfn.IFS(Call_Centre[[#This Row],[Duration]]&lt;=10,"Under 10 mins", Call_Centre[[#This Row],[Duration]]&lt;=30, "10 to 30 mins", Call_Centre[[#This Row],[Duration]]&lt;=60, "30 to 60 mins", Call_Centre[[#This Row],[Duration]]&lt;=120, "1 to 2 hours", TRUE, "More than 2 hours")</f>
        <v>More than 2 hours</v>
      </c>
      <c r="L882">
        <f>ROUND(Call_Centre[[#This Row],[Satisfaction Rating]],0)</f>
        <v>4</v>
      </c>
    </row>
    <row r="883" spans="2:12">
      <c r="B883" t="s">
        <v>905</v>
      </c>
      <c r="C883" t="s">
        <v>14</v>
      </c>
      <c r="D883">
        <v>64</v>
      </c>
      <c r="E883" s="17" t="s">
        <v>11</v>
      </c>
      <c r="F883" s="18">
        <v>45227</v>
      </c>
      <c r="G883">
        <v>185</v>
      </c>
      <c r="H883">
        <v>2.2000000000000002</v>
      </c>
      <c r="I883">
        <f>IF(MONTH(Call_Centre[[#This Row],[Date of Call]])&lt;=6, YEAR(Call_Centre[[#This Row],[Date of Call]]), YEAR(Call_Centre[[#This Row],[Date of Call]])+1)</f>
        <v>2024</v>
      </c>
      <c r="J883" t="str">
        <f>TEXT(Call_Centre[[#This Row],[Date of Call]],"DDDD")</f>
        <v>Saturday</v>
      </c>
      <c r="K883" t="str" cm="1">
        <f t="array" ref="K883">_xlfn.IFS(Call_Centre[[#This Row],[Duration]]&lt;=10,"Under 10 mins", Call_Centre[[#This Row],[Duration]]&lt;=30, "10 to 30 mins", Call_Centre[[#This Row],[Duration]]&lt;=60, "30 to 60 mins", Call_Centre[[#This Row],[Duration]]&lt;=120, "1 to 2 hours", TRUE, "More than 2 hours")</f>
        <v>1 to 2 hours</v>
      </c>
      <c r="L883">
        <f>ROUND(Call_Centre[[#This Row],[Satisfaction Rating]],0)</f>
        <v>2</v>
      </c>
    </row>
    <row r="884" spans="2:12">
      <c r="B884" t="s">
        <v>906</v>
      </c>
      <c r="C884" t="s">
        <v>14</v>
      </c>
      <c r="D884">
        <v>69</v>
      </c>
      <c r="E884" s="17" t="s">
        <v>11</v>
      </c>
      <c r="F884" s="18">
        <v>45227</v>
      </c>
      <c r="G884">
        <v>40</v>
      </c>
      <c r="H884">
        <v>4.8</v>
      </c>
      <c r="I884">
        <f>IF(MONTH(Call_Centre[[#This Row],[Date of Call]])&lt;=6, YEAR(Call_Centre[[#This Row],[Date of Call]]), YEAR(Call_Centre[[#This Row],[Date of Call]])+1)</f>
        <v>2024</v>
      </c>
      <c r="J884" t="str">
        <f>TEXT(Call_Centre[[#This Row],[Date of Call]],"DDDD")</f>
        <v>Saturday</v>
      </c>
      <c r="K884" t="str" cm="1">
        <f t="array" ref="K884">_xlfn.IFS(Call_Centre[[#This Row],[Duration]]&lt;=10,"Under 10 mins", Call_Centre[[#This Row],[Duration]]&lt;=30, "10 to 30 mins", Call_Centre[[#This Row],[Duration]]&lt;=60, "30 to 60 mins", Call_Centre[[#This Row],[Duration]]&lt;=120, "1 to 2 hours", TRUE, "More than 2 hours")</f>
        <v>1 to 2 hours</v>
      </c>
      <c r="L884">
        <f>ROUND(Call_Centre[[#This Row],[Satisfaction Rating]],0)</f>
        <v>5</v>
      </c>
    </row>
    <row r="885" spans="2:12">
      <c r="B885" t="s">
        <v>907</v>
      </c>
      <c r="C885" t="s">
        <v>14</v>
      </c>
      <c r="D885">
        <v>18</v>
      </c>
      <c r="E885" s="17" t="s">
        <v>6</v>
      </c>
      <c r="F885" s="18">
        <v>45227</v>
      </c>
      <c r="G885">
        <v>225</v>
      </c>
      <c r="H885">
        <v>2.6</v>
      </c>
      <c r="I885">
        <f>IF(MONTH(Call_Centre[[#This Row],[Date of Call]])&lt;=6, YEAR(Call_Centre[[#This Row],[Date of Call]]), YEAR(Call_Centre[[#This Row],[Date of Call]])+1)</f>
        <v>2024</v>
      </c>
      <c r="J885" t="str">
        <f>TEXT(Call_Centre[[#This Row],[Date of Call]],"DDDD")</f>
        <v>Saturday</v>
      </c>
      <c r="K885" t="str" cm="1">
        <f t="array" ref="K885">_xlfn.IFS(Call_Centre[[#This Row],[Duration]]&lt;=10,"Under 10 mins", Call_Centre[[#This Row],[Duration]]&lt;=30, "10 to 30 mins", Call_Centre[[#This Row],[Duration]]&lt;=60, "30 to 60 mins", Call_Centre[[#This Row],[Duration]]&lt;=120, "1 to 2 hours", TRUE, "More than 2 hours")</f>
        <v>10 to 30 mins</v>
      </c>
      <c r="L885">
        <f>ROUND(Call_Centre[[#This Row],[Satisfaction Rating]],0)</f>
        <v>3</v>
      </c>
    </row>
    <row r="886" spans="2:12">
      <c r="B886" t="s">
        <v>908</v>
      </c>
      <c r="C886" t="s">
        <v>21</v>
      </c>
      <c r="D886">
        <v>100</v>
      </c>
      <c r="E886" s="17" t="s">
        <v>13</v>
      </c>
      <c r="F886" s="18">
        <v>45227</v>
      </c>
      <c r="G886">
        <v>150</v>
      </c>
      <c r="H886">
        <v>2.6</v>
      </c>
      <c r="I886">
        <f>IF(MONTH(Call_Centre[[#This Row],[Date of Call]])&lt;=6, YEAR(Call_Centre[[#This Row],[Date of Call]]), YEAR(Call_Centre[[#This Row],[Date of Call]])+1)</f>
        <v>2024</v>
      </c>
      <c r="J886" t="str">
        <f>TEXT(Call_Centre[[#This Row],[Date of Call]],"DDDD")</f>
        <v>Saturday</v>
      </c>
      <c r="K886" t="str" cm="1">
        <f t="array" ref="K886">_xlfn.IFS(Call_Centre[[#This Row],[Duration]]&lt;=10,"Under 10 mins", Call_Centre[[#This Row],[Duration]]&lt;=30, "10 to 30 mins", Call_Centre[[#This Row],[Duration]]&lt;=60, "30 to 60 mins", Call_Centre[[#This Row],[Duration]]&lt;=120, "1 to 2 hours", TRUE, "More than 2 hours")</f>
        <v>1 to 2 hours</v>
      </c>
      <c r="L886">
        <f>ROUND(Call_Centre[[#This Row],[Satisfaction Rating]],0)</f>
        <v>3</v>
      </c>
    </row>
    <row r="887" spans="2:12">
      <c r="B887" t="s">
        <v>909</v>
      </c>
      <c r="C887" t="s">
        <v>18</v>
      </c>
      <c r="D887">
        <v>110</v>
      </c>
      <c r="E887" s="17" t="s">
        <v>9</v>
      </c>
      <c r="F887" s="18">
        <v>45228</v>
      </c>
      <c r="G887">
        <v>88</v>
      </c>
      <c r="H887">
        <v>3.4</v>
      </c>
      <c r="I887">
        <f>IF(MONTH(Call_Centre[[#This Row],[Date of Call]])&lt;=6, YEAR(Call_Centre[[#This Row],[Date of Call]]), YEAR(Call_Centre[[#This Row],[Date of Call]])+1)</f>
        <v>2024</v>
      </c>
      <c r="J887" t="str">
        <f>TEXT(Call_Centre[[#This Row],[Date of Call]],"DDDD")</f>
        <v>Sunday</v>
      </c>
      <c r="K887" t="str" cm="1">
        <f t="array" ref="K887">_xlfn.IFS(Call_Centre[[#This Row],[Duration]]&lt;=10,"Under 10 mins", Call_Centre[[#This Row],[Duration]]&lt;=30, "10 to 30 mins", Call_Centre[[#This Row],[Duration]]&lt;=60, "30 to 60 mins", Call_Centre[[#This Row],[Duration]]&lt;=120, "1 to 2 hours", TRUE, "More than 2 hours")</f>
        <v>1 to 2 hours</v>
      </c>
      <c r="L887">
        <f>ROUND(Call_Centre[[#This Row],[Satisfaction Rating]],0)</f>
        <v>3</v>
      </c>
    </row>
    <row r="888" spans="2:12">
      <c r="B888" t="s">
        <v>910</v>
      </c>
      <c r="C888" t="s">
        <v>7</v>
      </c>
      <c r="D888">
        <v>41</v>
      </c>
      <c r="E888" s="17" t="s">
        <v>10</v>
      </c>
      <c r="F888" s="18">
        <v>45228</v>
      </c>
      <c r="G888">
        <v>140</v>
      </c>
      <c r="H888">
        <v>3.7</v>
      </c>
      <c r="I888">
        <f>IF(MONTH(Call_Centre[[#This Row],[Date of Call]])&lt;=6, YEAR(Call_Centre[[#This Row],[Date of Call]]), YEAR(Call_Centre[[#This Row],[Date of Call]])+1)</f>
        <v>2024</v>
      </c>
      <c r="J888" t="str">
        <f>TEXT(Call_Centre[[#This Row],[Date of Call]],"DDDD")</f>
        <v>Sunday</v>
      </c>
      <c r="K888" t="str" cm="1">
        <f t="array" ref="K888">_xlfn.IFS(Call_Centre[[#This Row],[Duration]]&lt;=10,"Under 10 mins", Call_Centre[[#This Row],[Duration]]&lt;=30, "10 to 30 mins", Call_Centre[[#This Row],[Duration]]&lt;=60, "30 to 60 mins", Call_Centre[[#This Row],[Duration]]&lt;=120, "1 to 2 hours", TRUE, "More than 2 hours")</f>
        <v>30 to 60 mins</v>
      </c>
      <c r="L888">
        <f>ROUND(Call_Centre[[#This Row],[Satisfaction Rating]],0)</f>
        <v>4</v>
      </c>
    </row>
    <row r="889" spans="2:12">
      <c r="B889" t="s">
        <v>911</v>
      </c>
      <c r="C889" t="s">
        <v>18</v>
      </c>
      <c r="D889">
        <v>147</v>
      </c>
      <c r="E889" s="17" t="s">
        <v>9</v>
      </c>
      <c r="F889" s="18">
        <v>45228</v>
      </c>
      <c r="G889">
        <v>68</v>
      </c>
      <c r="H889">
        <v>2.1</v>
      </c>
      <c r="I889">
        <f>IF(MONTH(Call_Centre[[#This Row],[Date of Call]])&lt;=6, YEAR(Call_Centre[[#This Row],[Date of Call]]), YEAR(Call_Centre[[#This Row],[Date of Call]])+1)</f>
        <v>2024</v>
      </c>
      <c r="J889" t="str">
        <f>TEXT(Call_Centre[[#This Row],[Date of Call]],"DDDD")</f>
        <v>Sunday</v>
      </c>
      <c r="K889" t="str" cm="1">
        <f t="array" ref="K889">_xlfn.IFS(Call_Centre[[#This Row],[Duration]]&lt;=10,"Under 10 mins", Call_Centre[[#This Row],[Duration]]&lt;=30, "10 to 30 mins", Call_Centre[[#This Row],[Duration]]&lt;=60, "30 to 60 mins", Call_Centre[[#This Row],[Duration]]&lt;=120, "1 to 2 hours", TRUE, "More than 2 hours")</f>
        <v>More than 2 hours</v>
      </c>
      <c r="L889">
        <f>ROUND(Call_Centre[[#This Row],[Satisfaction Rating]],0)</f>
        <v>2</v>
      </c>
    </row>
    <row r="890" spans="2:12">
      <c r="B890" t="s">
        <v>912</v>
      </c>
      <c r="C890" t="s">
        <v>12</v>
      </c>
      <c r="D890">
        <v>31</v>
      </c>
      <c r="E890" s="17" t="s">
        <v>6</v>
      </c>
      <c r="F890" s="18">
        <v>45229</v>
      </c>
      <c r="G890">
        <v>105</v>
      </c>
      <c r="H890">
        <v>3.6</v>
      </c>
      <c r="I890">
        <f>IF(MONTH(Call_Centre[[#This Row],[Date of Call]])&lt;=6, YEAR(Call_Centre[[#This Row],[Date of Call]]), YEAR(Call_Centre[[#This Row],[Date of Call]])+1)</f>
        <v>2024</v>
      </c>
      <c r="J890" t="str">
        <f>TEXT(Call_Centre[[#This Row],[Date of Call]],"DDDD")</f>
        <v>Monday</v>
      </c>
      <c r="K890" t="str" cm="1">
        <f t="array" ref="K890">_xlfn.IFS(Call_Centre[[#This Row],[Duration]]&lt;=10,"Under 10 mins", Call_Centre[[#This Row],[Duration]]&lt;=30, "10 to 30 mins", Call_Centre[[#This Row],[Duration]]&lt;=60, "30 to 60 mins", Call_Centre[[#This Row],[Duration]]&lt;=120, "1 to 2 hours", TRUE, "More than 2 hours")</f>
        <v>30 to 60 mins</v>
      </c>
      <c r="L890">
        <f>ROUND(Call_Centre[[#This Row],[Satisfaction Rating]],0)</f>
        <v>4</v>
      </c>
    </row>
    <row r="891" spans="2:12">
      <c r="B891" t="s">
        <v>913</v>
      </c>
      <c r="C891" t="s">
        <v>17</v>
      </c>
      <c r="D891">
        <v>142</v>
      </c>
      <c r="E891" s="17" t="s">
        <v>10</v>
      </c>
      <c r="F891" s="18">
        <v>45229</v>
      </c>
      <c r="G891">
        <v>40</v>
      </c>
      <c r="H891">
        <v>3.8</v>
      </c>
      <c r="I891">
        <f>IF(MONTH(Call_Centre[[#This Row],[Date of Call]])&lt;=6, YEAR(Call_Centre[[#This Row],[Date of Call]]), YEAR(Call_Centre[[#This Row],[Date of Call]])+1)</f>
        <v>2024</v>
      </c>
      <c r="J891" t="str">
        <f>TEXT(Call_Centre[[#This Row],[Date of Call]],"DDDD")</f>
        <v>Monday</v>
      </c>
      <c r="K891" t="str" cm="1">
        <f t="array" ref="K891">_xlfn.IFS(Call_Centre[[#This Row],[Duration]]&lt;=10,"Under 10 mins", Call_Centre[[#This Row],[Duration]]&lt;=30, "10 to 30 mins", Call_Centre[[#This Row],[Duration]]&lt;=60, "30 to 60 mins", Call_Centre[[#This Row],[Duration]]&lt;=120, "1 to 2 hours", TRUE, "More than 2 hours")</f>
        <v>More than 2 hours</v>
      </c>
      <c r="L891">
        <f>ROUND(Call_Centre[[#This Row],[Satisfaction Rating]],0)</f>
        <v>4</v>
      </c>
    </row>
    <row r="892" spans="2:12">
      <c r="B892" t="s">
        <v>914</v>
      </c>
      <c r="C892" t="s">
        <v>22</v>
      </c>
      <c r="D892">
        <v>61</v>
      </c>
      <c r="E892" s="17" t="s">
        <v>10</v>
      </c>
      <c r="F892" s="18">
        <v>45229</v>
      </c>
      <c r="G892">
        <v>82</v>
      </c>
      <c r="H892">
        <v>3.1</v>
      </c>
      <c r="I892">
        <f>IF(MONTH(Call_Centre[[#This Row],[Date of Call]])&lt;=6, YEAR(Call_Centre[[#This Row],[Date of Call]]), YEAR(Call_Centre[[#This Row],[Date of Call]])+1)</f>
        <v>2024</v>
      </c>
      <c r="J892" t="str">
        <f>TEXT(Call_Centre[[#This Row],[Date of Call]],"DDDD")</f>
        <v>Monday</v>
      </c>
      <c r="K892" t="str" cm="1">
        <f t="array" ref="K892">_xlfn.IFS(Call_Centre[[#This Row],[Duration]]&lt;=10,"Under 10 mins", Call_Centre[[#This Row],[Duration]]&lt;=30, "10 to 30 mins", Call_Centre[[#This Row],[Duration]]&lt;=60, "30 to 60 mins", Call_Centre[[#This Row],[Duration]]&lt;=120, "1 to 2 hours", TRUE, "More than 2 hours")</f>
        <v>1 to 2 hours</v>
      </c>
      <c r="L892">
        <f>ROUND(Call_Centre[[#This Row],[Satisfaction Rating]],0)</f>
        <v>3</v>
      </c>
    </row>
    <row r="893" spans="2:12">
      <c r="B893" t="s">
        <v>915</v>
      </c>
      <c r="C893" t="s">
        <v>20</v>
      </c>
      <c r="D893">
        <v>86</v>
      </c>
      <c r="E893" s="17" t="s">
        <v>6</v>
      </c>
      <c r="F893" s="18">
        <v>45230</v>
      </c>
      <c r="G893">
        <v>90</v>
      </c>
      <c r="H893">
        <v>4.4000000000000004</v>
      </c>
      <c r="I893">
        <f>IF(MONTH(Call_Centre[[#This Row],[Date of Call]])&lt;=6, YEAR(Call_Centre[[#This Row],[Date of Call]]), YEAR(Call_Centre[[#This Row],[Date of Call]])+1)</f>
        <v>2024</v>
      </c>
      <c r="J893" t="str">
        <f>TEXT(Call_Centre[[#This Row],[Date of Call]],"DDDD")</f>
        <v>Tuesday</v>
      </c>
      <c r="K893" t="str" cm="1">
        <f t="array" ref="K893">_xlfn.IFS(Call_Centre[[#This Row],[Duration]]&lt;=10,"Under 10 mins", Call_Centre[[#This Row],[Duration]]&lt;=30, "10 to 30 mins", Call_Centre[[#This Row],[Duration]]&lt;=60, "30 to 60 mins", Call_Centre[[#This Row],[Duration]]&lt;=120, "1 to 2 hours", TRUE, "More than 2 hours")</f>
        <v>1 to 2 hours</v>
      </c>
      <c r="L893">
        <f>ROUND(Call_Centre[[#This Row],[Satisfaction Rating]],0)</f>
        <v>4</v>
      </c>
    </row>
    <row r="894" spans="2:12">
      <c r="B894" t="s">
        <v>916</v>
      </c>
      <c r="C894" t="s">
        <v>23</v>
      </c>
      <c r="D894">
        <v>165</v>
      </c>
      <c r="E894" s="17" t="s">
        <v>13</v>
      </c>
      <c r="F894" s="18">
        <v>45231</v>
      </c>
      <c r="G894">
        <v>66</v>
      </c>
      <c r="H894">
        <v>4.8</v>
      </c>
      <c r="I894">
        <f>IF(MONTH(Call_Centre[[#This Row],[Date of Call]])&lt;=6, YEAR(Call_Centre[[#This Row],[Date of Call]]), YEAR(Call_Centre[[#This Row],[Date of Call]])+1)</f>
        <v>2024</v>
      </c>
      <c r="J894" t="str">
        <f>TEXT(Call_Centre[[#This Row],[Date of Call]],"DDDD")</f>
        <v>Wednesday</v>
      </c>
      <c r="K894" t="str" cm="1">
        <f t="array" ref="K894">_xlfn.IFS(Call_Centre[[#This Row],[Duration]]&lt;=10,"Under 10 mins", Call_Centre[[#This Row],[Duration]]&lt;=30, "10 to 30 mins", Call_Centre[[#This Row],[Duration]]&lt;=60, "30 to 60 mins", Call_Centre[[#This Row],[Duration]]&lt;=120, "1 to 2 hours", TRUE, "More than 2 hours")</f>
        <v>More than 2 hours</v>
      </c>
      <c r="L894">
        <f>ROUND(Call_Centre[[#This Row],[Satisfaction Rating]],0)</f>
        <v>5</v>
      </c>
    </row>
    <row r="895" spans="2:12">
      <c r="B895" t="s">
        <v>917</v>
      </c>
      <c r="C895" t="s">
        <v>5</v>
      </c>
      <c r="D895">
        <v>62</v>
      </c>
      <c r="E895" s="17" t="s">
        <v>9</v>
      </c>
      <c r="F895" s="18">
        <v>45231</v>
      </c>
      <c r="G895">
        <v>78</v>
      </c>
      <c r="H895">
        <v>3.5</v>
      </c>
      <c r="I895">
        <f>IF(MONTH(Call_Centre[[#This Row],[Date of Call]])&lt;=6, YEAR(Call_Centre[[#This Row],[Date of Call]]), YEAR(Call_Centre[[#This Row],[Date of Call]])+1)</f>
        <v>2024</v>
      </c>
      <c r="J895" t="str">
        <f>TEXT(Call_Centre[[#This Row],[Date of Call]],"DDDD")</f>
        <v>Wednesday</v>
      </c>
      <c r="K895" t="str" cm="1">
        <f t="array" ref="K895">_xlfn.IFS(Call_Centre[[#This Row],[Duration]]&lt;=10,"Under 10 mins", Call_Centre[[#This Row],[Duration]]&lt;=30, "10 to 30 mins", Call_Centre[[#This Row],[Duration]]&lt;=60, "30 to 60 mins", Call_Centre[[#This Row],[Duration]]&lt;=120, "1 to 2 hours", TRUE, "More than 2 hours")</f>
        <v>1 to 2 hours</v>
      </c>
      <c r="L895">
        <f>ROUND(Call_Centre[[#This Row],[Satisfaction Rating]],0)</f>
        <v>4</v>
      </c>
    </row>
    <row r="896" spans="2:12">
      <c r="B896" t="s">
        <v>918</v>
      </c>
      <c r="C896" t="s">
        <v>21</v>
      </c>
      <c r="D896">
        <v>103</v>
      </c>
      <c r="E896" s="17" t="s">
        <v>13</v>
      </c>
      <c r="F896" s="18">
        <v>45232</v>
      </c>
      <c r="G896">
        <v>66</v>
      </c>
      <c r="H896">
        <v>4.4000000000000004</v>
      </c>
      <c r="I896">
        <f>IF(MONTH(Call_Centre[[#This Row],[Date of Call]])&lt;=6, YEAR(Call_Centre[[#This Row],[Date of Call]]), YEAR(Call_Centre[[#This Row],[Date of Call]])+1)</f>
        <v>2024</v>
      </c>
      <c r="J896" t="str">
        <f>TEXT(Call_Centre[[#This Row],[Date of Call]],"DDDD")</f>
        <v>Thursday</v>
      </c>
      <c r="K896" t="str" cm="1">
        <f t="array" ref="K896">_xlfn.IFS(Call_Centre[[#This Row],[Duration]]&lt;=10,"Under 10 mins", Call_Centre[[#This Row],[Duration]]&lt;=30, "10 to 30 mins", Call_Centre[[#This Row],[Duration]]&lt;=60, "30 to 60 mins", Call_Centre[[#This Row],[Duration]]&lt;=120, "1 to 2 hours", TRUE, "More than 2 hours")</f>
        <v>1 to 2 hours</v>
      </c>
      <c r="L896">
        <f>ROUND(Call_Centre[[#This Row],[Satisfaction Rating]],0)</f>
        <v>4</v>
      </c>
    </row>
    <row r="897" spans="2:12">
      <c r="B897" t="s">
        <v>919</v>
      </c>
      <c r="C897" t="s">
        <v>17</v>
      </c>
      <c r="D897">
        <v>56</v>
      </c>
      <c r="E897" s="17" t="s">
        <v>6</v>
      </c>
      <c r="F897" s="18">
        <v>45233</v>
      </c>
      <c r="G897">
        <v>160</v>
      </c>
      <c r="H897">
        <v>3.8</v>
      </c>
      <c r="I897">
        <f>IF(MONTH(Call_Centre[[#This Row],[Date of Call]])&lt;=6, YEAR(Call_Centre[[#This Row],[Date of Call]]), YEAR(Call_Centre[[#This Row],[Date of Call]])+1)</f>
        <v>2024</v>
      </c>
      <c r="J897" t="str">
        <f>TEXT(Call_Centre[[#This Row],[Date of Call]],"DDDD")</f>
        <v>Friday</v>
      </c>
      <c r="K897" t="str" cm="1">
        <f t="array" ref="K897">_xlfn.IFS(Call_Centre[[#This Row],[Duration]]&lt;=10,"Under 10 mins", Call_Centre[[#This Row],[Duration]]&lt;=30, "10 to 30 mins", Call_Centre[[#This Row],[Duration]]&lt;=60, "30 to 60 mins", Call_Centre[[#This Row],[Duration]]&lt;=120, "1 to 2 hours", TRUE, "More than 2 hours")</f>
        <v>30 to 60 mins</v>
      </c>
      <c r="L897">
        <f>ROUND(Call_Centre[[#This Row],[Satisfaction Rating]],0)</f>
        <v>4</v>
      </c>
    </row>
    <row r="898" spans="2:12">
      <c r="B898" t="s">
        <v>920</v>
      </c>
      <c r="C898" t="s">
        <v>16</v>
      </c>
      <c r="D898">
        <v>114</v>
      </c>
      <c r="E898" s="17" t="s">
        <v>10</v>
      </c>
      <c r="F898" s="18">
        <v>45234</v>
      </c>
      <c r="G898">
        <v>144</v>
      </c>
      <c r="H898">
        <v>3.8</v>
      </c>
      <c r="I898">
        <f>IF(MONTH(Call_Centre[[#This Row],[Date of Call]])&lt;=6, YEAR(Call_Centre[[#This Row],[Date of Call]]), YEAR(Call_Centre[[#This Row],[Date of Call]])+1)</f>
        <v>2024</v>
      </c>
      <c r="J898" t="str">
        <f>TEXT(Call_Centre[[#This Row],[Date of Call]],"DDDD")</f>
        <v>Saturday</v>
      </c>
      <c r="K898" t="str" cm="1">
        <f t="array" ref="K898">_xlfn.IFS(Call_Centre[[#This Row],[Duration]]&lt;=10,"Under 10 mins", Call_Centre[[#This Row],[Duration]]&lt;=30, "10 to 30 mins", Call_Centre[[#This Row],[Duration]]&lt;=60, "30 to 60 mins", Call_Centre[[#This Row],[Duration]]&lt;=120, "1 to 2 hours", TRUE, "More than 2 hours")</f>
        <v>1 to 2 hours</v>
      </c>
      <c r="L898">
        <f>ROUND(Call_Centre[[#This Row],[Satisfaction Rating]],0)</f>
        <v>4</v>
      </c>
    </row>
    <row r="899" spans="2:12">
      <c r="B899" t="s">
        <v>921</v>
      </c>
      <c r="C899" t="s">
        <v>17</v>
      </c>
      <c r="D899">
        <v>112</v>
      </c>
      <c r="E899" s="17" t="s">
        <v>11</v>
      </c>
      <c r="F899" s="18">
        <v>45234</v>
      </c>
      <c r="G899">
        <v>200</v>
      </c>
      <c r="H899">
        <v>4.5999999999999996</v>
      </c>
      <c r="I899">
        <f>IF(MONTH(Call_Centre[[#This Row],[Date of Call]])&lt;=6, YEAR(Call_Centre[[#This Row],[Date of Call]]), YEAR(Call_Centre[[#This Row],[Date of Call]])+1)</f>
        <v>2024</v>
      </c>
      <c r="J899" t="str">
        <f>TEXT(Call_Centre[[#This Row],[Date of Call]],"DDDD")</f>
        <v>Saturday</v>
      </c>
      <c r="K899" t="str" cm="1">
        <f t="array" ref="K899">_xlfn.IFS(Call_Centre[[#This Row],[Duration]]&lt;=10,"Under 10 mins", Call_Centre[[#This Row],[Duration]]&lt;=30, "10 to 30 mins", Call_Centre[[#This Row],[Duration]]&lt;=60, "30 to 60 mins", Call_Centre[[#This Row],[Duration]]&lt;=120, "1 to 2 hours", TRUE, "More than 2 hours")</f>
        <v>1 to 2 hours</v>
      </c>
      <c r="L899">
        <f>ROUND(Call_Centre[[#This Row],[Satisfaction Rating]],0)</f>
        <v>5</v>
      </c>
    </row>
    <row r="900" spans="2:12">
      <c r="B900" t="s">
        <v>922</v>
      </c>
      <c r="C900" t="s">
        <v>15</v>
      </c>
      <c r="D900">
        <v>52</v>
      </c>
      <c r="E900" s="17" t="s">
        <v>9</v>
      </c>
      <c r="F900" s="18">
        <v>45236</v>
      </c>
      <c r="G900">
        <v>220</v>
      </c>
      <c r="H900">
        <v>5</v>
      </c>
      <c r="I900">
        <f>IF(MONTH(Call_Centre[[#This Row],[Date of Call]])&lt;=6, YEAR(Call_Centre[[#This Row],[Date of Call]]), YEAR(Call_Centre[[#This Row],[Date of Call]])+1)</f>
        <v>2024</v>
      </c>
      <c r="J900" t="str">
        <f>TEXT(Call_Centre[[#This Row],[Date of Call]],"DDDD")</f>
        <v>Monday</v>
      </c>
      <c r="K900" t="str" cm="1">
        <f t="array" ref="K900">_xlfn.IFS(Call_Centre[[#This Row],[Duration]]&lt;=10,"Under 10 mins", Call_Centre[[#This Row],[Duration]]&lt;=30, "10 to 30 mins", Call_Centre[[#This Row],[Duration]]&lt;=60, "30 to 60 mins", Call_Centre[[#This Row],[Duration]]&lt;=120, "1 to 2 hours", TRUE, "More than 2 hours")</f>
        <v>30 to 60 mins</v>
      </c>
      <c r="L900">
        <f>ROUND(Call_Centre[[#This Row],[Satisfaction Rating]],0)</f>
        <v>5</v>
      </c>
    </row>
    <row r="901" spans="2:12">
      <c r="B901" t="s">
        <v>923</v>
      </c>
      <c r="C901" t="s">
        <v>21</v>
      </c>
      <c r="D901">
        <v>105</v>
      </c>
      <c r="E901" s="17" t="s">
        <v>13</v>
      </c>
      <c r="F901" s="18">
        <v>45237</v>
      </c>
      <c r="G901">
        <v>112</v>
      </c>
      <c r="H901">
        <v>3.2</v>
      </c>
      <c r="I901">
        <f>IF(MONTH(Call_Centre[[#This Row],[Date of Call]])&lt;=6, YEAR(Call_Centre[[#This Row],[Date of Call]]), YEAR(Call_Centre[[#This Row],[Date of Call]])+1)</f>
        <v>2024</v>
      </c>
      <c r="J901" t="str">
        <f>TEXT(Call_Centre[[#This Row],[Date of Call]],"DDDD")</f>
        <v>Tuesday</v>
      </c>
      <c r="K901" t="str" cm="1">
        <f t="array" ref="K901">_xlfn.IFS(Call_Centre[[#This Row],[Duration]]&lt;=10,"Under 10 mins", Call_Centre[[#This Row],[Duration]]&lt;=30, "10 to 30 mins", Call_Centre[[#This Row],[Duration]]&lt;=60, "30 to 60 mins", Call_Centre[[#This Row],[Duration]]&lt;=120, "1 to 2 hours", TRUE, "More than 2 hours")</f>
        <v>1 to 2 hours</v>
      </c>
      <c r="L901">
        <f>ROUND(Call_Centre[[#This Row],[Satisfaction Rating]],0)</f>
        <v>3</v>
      </c>
    </row>
    <row r="902" spans="2:12">
      <c r="B902" t="s">
        <v>924</v>
      </c>
      <c r="C902" t="s">
        <v>23</v>
      </c>
      <c r="D902">
        <v>91</v>
      </c>
      <c r="E902" s="17" t="s">
        <v>6</v>
      </c>
      <c r="F902" s="18">
        <v>45237</v>
      </c>
      <c r="G902">
        <v>110</v>
      </c>
      <c r="H902">
        <v>3.7</v>
      </c>
      <c r="I902">
        <f>IF(MONTH(Call_Centre[[#This Row],[Date of Call]])&lt;=6, YEAR(Call_Centre[[#This Row],[Date of Call]]), YEAR(Call_Centre[[#This Row],[Date of Call]])+1)</f>
        <v>2024</v>
      </c>
      <c r="J902" t="str">
        <f>TEXT(Call_Centre[[#This Row],[Date of Call]],"DDDD")</f>
        <v>Tuesday</v>
      </c>
      <c r="K902" t="str" cm="1">
        <f t="array" ref="K902">_xlfn.IFS(Call_Centre[[#This Row],[Duration]]&lt;=10,"Under 10 mins", Call_Centre[[#This Row],[Duration]]&lt;=30, "10 to 30 mins", Call_Centre[[#This Row],[Duration]]&lt;=60, "30 to 60 mins", Call_Centre[[#This Row],[Duration]]&lt;=120, "1 to 2 hours", TRUE, "More than 2 hours")</f>
        <v>1 to 2 hours</v>
      </c>
      <c r="L902">
        <f>ROUND(Call_Centre[[#This Row],[Satisfaction Rating]],0)</f>
        <v>4</v>
      </c>
    </row>
    <row r="903" spans="2:12">
      <c r="B903" t="s">
        <v>925</v>
      </c>
      <c r="C903" t="s">
        <v>19</v>
      </c>
      <c r="D903">
        <v>74</v>
      </c>
      <c r="E903" s="17" t="s">
        <v>10</v>
      </c>
      <c r="F903" s="18">
        <v>45238</v>
      </c>
      <c r="G903">
        <v>160</v>
      </c>
      <c r="H903">
        <v>2.7</v>
      </c>
      <c r="I903">
        <f>IF(MONTH(Call_Centre[[#This Row],[Date of Call]])&lt;=6, YEAR(Call_Centre[[#This Row],[Date of Call]]), YEAR(Call_Centre[[#This Row],[Date of Call]])+1)</f>
        <v>2024</v>
      </c>
      <c r="J903" t="str">
        <f>TEXT(Call_Centre[[#This Row],[Date of Call]],"DDDD")</f>
        <v>Wednesday</v>
      </c>
      <c r="K903" t="str" cm="1">
        <f t="array" ref="K903">_xlfn.IFS(Call_Centre[[#This Row],[Duration]]&lt;=10,"Under 10 mins", Call_Centre[[#This Row],[Duration]]&lt;=30, "10 to 30 mins", Call_Centre[[#This Row],[Duration]]&lt;=60, "30 to 60 mins", Call_Centre[[#This Row],[Duration]]&lt;=120, "1 to 2 hours", TRUE, "More than 2 hours")</f>
        <v>1 to 2 hours</v>
      </c>
      <c r="L903">
        <f>ROUND(Call_Centre[[#This Row],[Satisfaction Rating]],0)</f>
        <v>3</v>
      </c>
    </row>
    <row r="904" spans="2:12">
      <c r="B904" t="s">
        <v>926</v>
      </c>
      <c r="C904" t="s">
        <v>19</v>
      </c>
      <c r="D904">
        <v>30</v>
      </c>
      <c r="E904" s="17" t="s">
        <v>6</v>
      </c>
      <c r="F904" s="18">
        <v>45238</v>
      </c>
      <c r="G904">
        <v>84</v>
      </c>
      <c r="H904">
        <v>4</v>
      </c>
      <c r="I904">
        <f>IF(MONTH(Call_Centre[[#This Row],[Date of Call]])&lt;=6, YEAR(Call_Centre[[#This Row],[Date of Call]]), YEAR(Call_Centre[[#This Row],[Date of Call]])+1)</f>
        <v>2024</v>
      </c>
      <c r="J904" t="str">
        <f>TEXT(Call_Centre[[#This Row],[Date of Call]],"DDDD")</f>
        <v>Wednesday</v>
      </c>
      <c r="K904" t="str" cm="1">
        <f t="array" ref="K904">_xlfn.IFS(Call_Centre[[#This Row],[Duration]]&lt;=10,"Under 10 mins", Call_Centre[[#This Row],[Duration]]&lt;=30, "10 to 30 mins", Call_Centre[[#This Row],[Duration]]&lt;=60, "30 to 60 mins", Call_Centre[[#This Row],[Duration]]&lt;=120, "1 to 2 hours", TRUE, "More than 2 hours")</f>
        <v>10 to 30 mins</v>
      </c>
      <c r="L904">
        <f>ROUND(Call_Centre[[#This Row],[Satisfaction Rating]],0)</f>
        <v>4</v>
      </c>
    </row>
    <row r="905" spans="2:12">
      <c r="B905" t="s">
        <v>927</v>
      </c>
      <c r="C905" t="s">
        <v>23</v>
      </c>
      <c r="D905">
        <v>56</v>
      </c>
      <c r="E905" s="17" t="s">
        <v>9</v>
      </c>
      <c r="F905" s="18">
        <v>45238</v>
      </c>
      <c r="G905">
        <v>124</v>
      </c>
      <c r="H905">
        <v>2.6</v>
      </c>
      <c r="I905">
        <f>IF(MONTH(Call_Centre[[#This Row],[Date of Call]])&lt;=6, YEAR(Call_Centre[[#This Row],[Date of Call]]), YEAR(Call_Centre[[#This Row],[Date of Call]])+1)</f>
        <v>2024</v>
      </c>
      <c r="J905" t="str">
        <f>TEXT(Call_Centre[[#This Row],[Date of Call]],"DDDD")</f>
        <v>Wednesday</v>
      </c>
      <c r="K905" t="str" cm="1">
        <f t="array" ref="K905">_xlfn.IFS(Call_Centre[[#This Row],[Duration]]&lt;=10,"Under 10 mins", Call_Centre[[#This Row],[Duration]]&lt;=30, "10 to 30 mins", Call_Centre[[#This Row],[Duration]]&lt;=60, "30 to 60 mins", Call_Centre[[#This Row],[Duration]]&lt;=120, "1 to 2 hours", TRUE, "More than 2 hours")</f>
        <v>30 to 60 mins</v>
      </c>
      <c r="L905">
        <f>ROUND(Call_Centre[[#This Row],[Satisfaction Rating]],0)</f>
        <v>3</v>
      </c>
    </row>
    <row r="906" spans="2:12">
      <c r="B906" t="s">
        <v>928</v>
      </c>
      <c r="C906" t="s">
        <v>19</v>
      </c>
      <c r="D906">
        <v>151</v>
      </c>
      <c r="E906" s="17" t="s">
        <v>11</v>
      </c>
      <c r="F906" s="18">
        <v>45238</v>
      </c>
      <c r="G906">
        <v>84</v>
      </c>
      <c r="H906">
        <v>4.5999999999999996</v>
      </c>
      <c r="I906">
        <f>IF(MONTH(Call_Centre[[#This Row],[Date of Call]])&lt;=6, YEAR(Call_Centre[[#This Row],[Date of Call]]), YEAR(Call_Centre[[#This Row],[Date of Call]])+1)</f>
        <v>2024</v>
      </c>
      <c r="J906" t="str">
        <f>TEXT(Call_Centre[[#This Row],[Date of Call]],"DDDD")</f>
        <v>Wednesday</v>
      </c>
      <c r="K906" t="str" cm="1">
        <f t="array" ref="K906">_xlfn.IFS(Call_Centre[[#This Row],[Duration]]&lt;=10,"Under 10 mins", Call_Centre[[#This Row],[Duration]]&lt;=30, "10 to 30 mins", Call_Centre[[#This Row],[Duration]]&lt;=60, "30 to 60 mins", Call_Centre[[#This Row],[Duration]]&lt;=120, "1 to 2 hours", TRUE, "More than 2 hours")</f>
        <v>More than 2 hours</v>
      </c>
      <c r="L906">
        <f>ROUND(Call_Centre[[#This Row],[Satisfaction Rating]],0)</f>
        <v>5</v>
      </c>
    </row>
    <row r="907" spans="2:12">
      <c r="B907" t="s">
        <v>929</v>
      </c>
      <c r="C907" t="s">
        <v>12</v>
      </c>
      <c r="D907">
        <v>108</v>
      </c>
      <c r="E907" s="17" t="s">
        <v>13</v>
      </c>
      <c r="F907" s="18">
        <v>45239</v>
      </c>
      <c r="G907">
        <v>130</v>
      </c>
      <c r="H907">
        <v>2.7</v>
      </c>
      <c r="I907">
        <f>IF(MONTH(Call_Centre[[#This Row],[Date of Call]])&lt;=6, YEAR(Call_Centre[[#This Row],[Date of Call]]), YEAR(Call_Centre[[#This Row],[Date of Call]])+1)</f>
        <v>2024</v>
      </c>
      <c r="J907" t="str">
        <f>TEXT(Call_Centre[[#This Row],[Date of Call]],"DDDD")</f>
        <v>Thursday</v>
      </c>
      <c r="K907" t="str" cm="1">
        <f t="array" ref="K907">_xlfn.IFS(Call_Centre[[#This Row],[Duration]]&lt;=10,"Under 10 mins", Call_Centre[[#This Row],[Duration]]&lt;=30, "10 to 30 mins", Call_Centre[[#This Row],[Duration]]&lt;=60, "30 to 60 mins", Call_Centre[[#This Row],[Duration]]&lt;=120, "1 to 2 hours", TRUE, "More than 2 hours")</f>
        <v>1 to 2 hours</v>
      </c>
      <c r="L907">
        <f>ROUND(Call_Centre[[#This Row],[Satisfaction Rating]],0)</f>
        <v>3</v>
      </c>
    </row>
    <row r="908" spans="2:12">
      <c r="B908" t="s">
        <v>930</v>
      </c>
      <c r="C908" t="s">
        <v>16</v>
      </c>
      <c r="D908">
        <v>124</v>
      </c>
      <c r="E908" s="17" t="s">
        <v>10</v>
      </c>
      <c r="F908" s="18">
        <v>45239</v>
      </c>
      <c r="G908">
        <v>215</v>
      </c>
      <c r="H908">
        <v>3.5</v>
      </c>
      <c r="I908">
        <f>IF(MONTH(Call_Centre[[#This Row],[Date of Call]])&lt;=6, YEAR(Call_Centre[[#This Row],[Date of Call]]), YEAR(Call_Centre[[#This Row],[Date of Call]])+1)</f>
        <v>2024</v>
      </c>
      <c r="J908" t="str">
        <f>TEXT(Call_Centre[[#This Row],[Date of Call]],"DDDD")</f>
        <v>Thursday</v>
      </c>
      <c r="K908" t="str" cm="1">
        <f t="array" ref="K908">_xlfn.IFS(Call_Centre[[#This Row],[Duration]]&lt;=10,"Under 10 mins", Call_Centre[[#This Row],[Duration]]&lt;=30, "10 to 30 mins", Call_Centre[[#This Row],[Duration]]&lt;=60, "30 to 60 mins", Call_Centre[[#This Row],[Duration]]&lt;=120, "1 to 2 hours", TRUE, "More than 2 hours")</f>
        <v>More than 2 hours</v>
      </c>
      <c r="L908">
        <f>ROUND(Call_Centre[[#This Row],[Satisfaction Rating]],0)</f>
        <v>4</v>
      </c>
    </row>
    <row r="909" spans="2:12">
      <c r="B909" t="s">
        <v>931</v>
      </c>
      <c r="C909" t="s">
        <v>21</v>
      </c>
      <c r="D909">
        <v>110</v>
      </c>
      <c r="E909" s="17" t="s">
        <v>9</v>
      </c>
      <c r="F909" s="18">
        <v>45240</v>
      </c>
      <c r="G909">
        <v>132</v>
      </c>
      <c r="H909">
        <v>3.6</v>
      </c>
      <c r="I909">
        <f>IF(MONTH(Call_Centre[[#This Row],[Date of Call]])&lt;=6, YEAR(Call_Centre[[#This Row],[Date of Call]]), YEAR(Call_Centre[[#This Row],[Date of Call]])+1)</f>
        <v>2024</v>
      </c>
      <c r="J909" t="str">
        <f>TEXT(Call_Centre[[#This Row],[Date of Call]],"DDDD")</f>
        <v>Friday</v>
      </c>
      <c r="K909" t="str" cm="1">
        <f t="array" ref="K909">_xlfn.IFS(Call_Centre[[#This Row],[Duration]]&lt;=10,"Under 10 mins", Call_Centre[[#This Row],[Duration]]&lt;=30, "10 to 30 mins", Call_Centre[[#This Row],[Duration]]&lt;=60, "30 to 60 mins", Call_Centre[[#This Row],[Duration]]&lt;=120, "1 to 2 hours", TRUE, "More than 2 hours")</f>
        <v>1 to 2 hours</v>
      </c>
      <c r="L909">
        <f>ROUND(Call_Centre[[#This Row],[Satisfaction Rating]],0)</f>
        <v>4</v>
      </c>
    </row>
    <row r="910" spans="2:12">
      <c r="B910" t="s">
        <v>932</v>
      </c>
      <c r="C910" t="s">
        <v>18</v>
      </c>
      <c r="D910">
        <v>89</v>
      </c>
      <c r="E910" s="17" t="s">
        <v>13</v>
      </c>
      <c r="F910" s="18">
        <v>45240</v>
      </c>
      <c r="G910">
        <v>88</v>
      </c>
      <c r="H910">
        <v>4.9000000000000004</v>
      </c>
      <c r="I910">
        <f>IF(MONTH(Call_Centre[[#This Row],[Date of Call]])&lt;=6, YEAR(Call_Centre[[#This Row],[Date of Call]]), YEAR(Call_Centre[[#This Row],[Date of Call]])+1)</f>
        <v>2024</v>
      </c>
      <c r="J910" t="str">
        <f>TEXT(Call_Centre[[#This Row],[Date of Call]],"DDDD")</f>
        <v>Friday</v>
      </c>
      <c r="K910" t="str" cm="1">
        <f t="array" ref="K910">_xlfn.IFS(Call_Centre[[#This Row],[Duration]]&lt;=10,"Under 10 mins", Call_Centre[[#This Row],[Duration]]&lt;=30, "10 to 30 mins", Call_Centre[[#This Row],[Duration]]&lt;=60, "30 to 60 mins", Call_Centre[[#This Row],[Duration]]&lt;=120, "1 to 2 hours", TRUE, "More than 2 hours")</f>
        <v>1 to 2 hours</v>
      </c>
      <c r="L910">
        <f>ROUND(Call_Centre[[#This Row],[Satisfaction Rating]],0)</f>
        <v>5</v>
      </c>
    </row>
    <row r="911" spans="2:12">
      <c r="B911" t="s">
        <v>933</v>
      </c>
      <c r="C911" t="s">
        <v>20</v>
      </c>
      <c r="D911">
        <v>95</v>
      </c>
      <c r="E911" s="17" t="s">
        <v>9</v>
      </c>
      <c r="F911" s="18">
        <v>45240</v>
      </c>
      <c r="G911">
        <v>140</v>
      </c>
      <c r="H911">
        <v>3.9</v>
      </c>
      <c r="I911">
        <f>IF(MONTH(Call_Centre[[#This Row],[Date of Call]])&lt;=6, YEAR(Call_Centre[[#This Row],[Date of Call]]), YEAR(Call_Centre[[#This Row],[Date of Call]])+1)</f>
        <v>2024</v>
      </c>
      <c r="J911" t="str">
        <f>TEXT(Call_Centre[[#This Row],[Date of Call]],"DDDD")</f>
        <v>Friday</v>
      </c>
      <c r="K911" t="str" cm="1">
        <f t="array" ref="K911">_xlfn.IFS(Call_Centre[[#This Row],[Duration]]&lt;=10,"Under 10 mins", Call_Centre[[#This Row],[Duration]]&lt;=30, "10 to 30 mins", Call_Centre[[#This Row],[Duration]]&lt;=60, "30 to 60 mins", Call_Centre[[#This Row],[Duration]]&lt;=120, "1 to 2 hours", TRUE, "More than 2 hours")</f>
        <v>1 to 2 hours</v>
      </c>
      <c r="L911">
        <f>ROUND(Call_Centre[[#This Row],[Satisfaction Rating]],0)</f>
        <v>4</v>
      </c>
    </row>
    <row r="912" spans="2:12">
      <c r="B912" t="s">
        <v>934</v>
      </c>
      <c r="C912" t="s">
        <v>19</v>
      </c>
      <c r="D912">
        <v>84</v>
      </c>
      <c r="E912" s="17" t="s">
        <v>13</v>
      </c>
      <c r="F912" s="18">
        <v>45241</v>
      </c>
      <c r="G912">
        <v>66</v>
      </c>
      <c r="H912">
        <v>4.7</v>
      </c>
      <c r="I912">
        <f>IF(MONTH(Call_Centre[[#This Row],[Date of Call]])&lt;=6, YEAR(Call_Centre[[#This Row],[Date of Call]]), YEAR(Call_Centre[[#This Row],[Date of Call]])+1)</f>
        <v>2024</v>
      </c>
      <c r="J912" t="str">
        <f>TEXT(Call_Centre[[#This Row],[Date of Call]],"DDDD")</f>
        <v>Saturday</v>
      </c>
      <c r="K912" t="str" cm="1">
        <f t="array" ref="K912">_xlfn.IFS(Call_Centre[[#This Row],[Duration]]&lt;=10,"Under 10 mins", Call_Centre[[#This Row],[Duration]]&lt;=30, "10 to 30 mins", Call_Centre[[#This Row],[Duration]]&lt;=60, "30 to 60 mins", Call_Centre[[#This Row],[Duration]]&lt;=120, "1 to 2 hours", TRUE, "More than 2 hours")</f>
        <v>1 to 2 hours</v>
      </c>
      <c r="L912">
        <f>ROUND(Call_Centre[[#This Row],[Satisfaction Rating]],0)</f>
        <v>5</v>
      </c>
    </row>
    <row r="913" spans="2:12">
      <c r="B913" t="s">
        <v>935</v>
      </c>
      <c r="C913" t="s">
        <v>24</v>
      </c>
      <c r="D913">
        <v>89</v>
      </c>
      <c r="E913" s="17" t="s">
        <v>10</v>
      </c>
      <c r="F913" s="18">
        <v>45241</v>
      </c>
      <c r="G913">
        <v>23</v>
      </c>
      <c r="H913">
        <v>4.5</v>
      </c>
      <c r="I913">
        <f>IF(MONTH(Call_Centre[[#This Row],[Date of Call]])&lt;=6, YEAR(Call_Centre[[#This Row],[Date of Call]]), YEAR(Call_Centre[[#This Row],[Date of Call]])+1)</f>
        <v>2024</v>
      </c>
      <c r="J913" t="str">
        <f>TEXT(Call_Centre[[#This Row],[Date of Call]],"DDDD")</f>
        <v>Saturday</v>
      </c>
      <c r="K913" t="str" cm="1">
        <f t="array" ref="K913">_xlfn.IFS(Call_Centre[[#This Row],[Duration]]&lt;=10,"Under 10 mins", Call_Centre[[#This Row],[Duration]]&lt;=30, "10 to 30 mins", Call_Centre[[#This Row],[Duration]]&lt;=60, "30 to 60 mins", Call_Centre[[#This Row],[Duration]]&lt;=120, "1 to 2 hours", TRUE, "More than 2 hours")</f>
        <v>1 to 2 hours</v>
      </c>
      <c r="L913">
        <f>ROUND(Call_Centre[[#This Row],[Satisfaction Rating]],0)</f>
        <v>5</v>
      </c>
    </row>
    <row r="914" spans="2:12">
      <c r="B914" t="s">
        <v>936</v>
      </c>
      <c r="C914" t="s">
        <v>18</v>
      </c>
      <c r="D914">
        <v>146</v>
      </c>
      <c r="E914" s="17" t="s">
        <v>10</v>
      </c>
      <c r="F914" s="18">
        <v>45242</v>
      </c>
      <c r="G914">
        <v>220</v>
      </c>
      <c r="H914">
        <v>4.5</v>
      </c>
      <c r="I914">
        <f>IF(MONTH(Call_Centre[[#This Row],[Date of Call]])&lt;=6, YEAR(Call_Centre[[#This Row],[Date of Call]]), YEAR(Call_Centre[[#This Row],[Date of Call]])+1)</f>
        <v>2024</v>
      </c>
      <c r="J914" t="str">
        <f>TEXT(Call_Centre[[#This Row],[Date of Call]],"DDDD")</f>
        <v>Sunday</v>
      </c>
      <c r="K914" t="str" cm="1">
        <f t="array" ref="K914">_xlfn.IFS(Call_Centre[[#This Row],[Duration]]&lt;=10,"Under 10 mins", Call_Centre[[#This Row],[Duration]]&lt;=30, "10 to 30 mins", Call_Centre[[#This Row],[Duration]]&lt;=60, "30 to 60 mins", Call_Centre[[#This Row],[Duration]]&lt;=120, "1 to 2 hours", TRUE, "More than 2 hours")</f>
        <v>More than 2 hours</v>
      </c>
      <c r="L914">
        <f>ROUND(Call_Centre[[#This Row],[Satisfaction Rating]],0)</f>
        <v>5</v>
      </c>
    </row>
    <row r="915" spans="2:12">
      <c r="B915" t="s">
        <v>937</v>
      </c>
      <c r="C915" t="s">
        <v>14</v>
      </c>
      <c r="D915">
        <v>62</v>
      </c>
      <c r="E915" s="17" t="s">
        <v>6</v>
      </c>
      <c r="F915" s="18">
        <v>45243</v>
      </c>
      <c r="G915">
        <v>175</v>
      </c>
      <c r="H915">
        <v>4.4000000000000004</v>
      </c>
      <c r="I915">
        <f>IF(MONTH(Call_Centre[[#This Row],[Date of Call]])&lt;=6, YEAR(Call_Centre[[#This Row],[Date of Call]]), YEAR(Call_Centre[[#This Row],[Date of Call]])+1)</f>
        <v>2024</v>
      </c>
      <c r="J915" t="str">
        <f>TEXT(Call_Centre[[#This Row],[Date of Call]],"DDDD")</f>
        <v>Monday</v>
      </c>
      <c r="K915" t="str" cm="1">
        <f t="array" ref="K915">_xlfn.IFS(Call_Centre[[#This Row],[Duration]]&lt;=10,"Under 10 mins", Call_Centre[[#This Row],[Duration]]&lt;=30, "10 to 30 mins", Call_Centre[[#This Row],[Duration]]&lt;=60, "30 to 60 mins", Call_Centre[[#This Row],[Duration]]&lt;=120, "1 to 2 hours", TRUE, "More than 2 hours")</f>
        <v>1 to 2 hours</v>
      </c>
      <c r="L915">
        <f>ROUND(Call_Centre[[#This Row],[Satisfaction Rating]],0)</f>
        <v>4</v>
      </c>
    </row>
    <row r="916" spans="2:12">
      <c r="B916" t="s">
        <v>938</v>
      </c>
      <c r="C916" t="s">
        <v>17</v>
      </c>
      <c r="D916">
        <v>82</v>
      </c>
      <c r="E916" s="17" t="s">
        <v>10</v>
      </c>
      <c r="F916" s="18">
        <v>45243</v>
      </c>
      <c r="G916">
        <v>172</v>
      </c>
      <c r="H916">
        <v>4.0999999999999996</v>
      </c>
      <c r="I916">
        <f>IF(MONTH(Call_Centre[[#This Row],[Date of Call]])&lt;=6, YEAR(Call_Centre[[#This Row],[Date of Call]]), YEAR(Call_Centre[[#This Row],[Date of Call]])+1)</f>
        <v>2024</v>
      </c>
      <c r="J916" t="str">
        <f>TEXT(Call_Centre[[#This Row],[Date of Call]],"DDDD")</f>
        <v>Monday</v>
      </c>
      <c r="K916" t="str" cm="1">
        <f t="array" ref="K916">_xlfn.IFS(Call_Centre[[#This Row],[Duration]]&lt;=10,"Under 10 mins", Call_Centre[[#This Row],[Duration]]&lt;=30, "10 to 30 mins", Call_Centre[[#This Row],[Duration]]&lt;=60, "30 to 60 mins", Call_Centre[[#This Row],[Duration]]&lt;=120, "1 to 2 hours", TRUE, "More than 2 hours")</f>
        <v>1 to 2 hours</v>
      </c>
      <c r="L916">
        <f>ROUND(Call_Centre[[#This Row],[Satisfaction Rating]],0)</f>
        <v>4</v>
      </c>
    </row>
    <row r="917" spans="2:12">
      <c r="B917" t="s">
        <v>939</v>
      </c>
      <c r="C917" t="s">
        <v>22</v>
      </c>
      <c r="D917">
        <v>91</v>
      </c>
      <c r="E917" s="17" t="s">
        <v>11</v>
      </c>
      <c r="F917" s="18">
        <v>45243</v>
      </c>
      <c r="G917">
        <v>108</v>
      </c>
      <c r="H917">
        <v>3.8</v>
      </c>
      <c r="I917">
        <f>IF(MONTH(Call_Centre[[#This Row],[Date of Call]])&lt;=6, YEAR(Call_Centre[[#This Row],[Date of Call]]), YEAR(Call_Centre[[#This Row],[Date of Call]])+1)</f>
        <v>2024</v>
      </c>
      <c r="J917" t="str">
        <f>TEXT(Call_Centre[[#This Row],[Date of Call]],"DDDD")</f>
        <v>Monday</v>
      </c>
      <c r="K917" t="str" cm="1">
        <f t="array" ref="K917">_xlfn.IFS(Call_Centre[[#This Row],[Duration]]&lt;=10,"Under 10 mins", Call_Centre[[#This Row],[Duration]]&lt;=30, "10 to 30 mins", Call_Centre[[#This Row],[Duration]]&lt;=60, "30 to 60 mins", Call_Centre[[#This Row],[Duration]]&lt;=120, "1 to 2 hours", TRUE, "More than 2 hours")</f>
        <v>1 to 2 hours</v>
      </c>
      <c r="L917">
        <f>ROUND(Call_Centre[[#This Row],[Satisfaction Rating]],0)</f>
        <v>4</v>
      </c>
    </row>
    <row r="918" spans="2:12">
      <c r="B918" t="s">
        <v>940</v>
      </c>
      <c r="C918" t="s">
        <v>24</v>
      </c>
      <c r="D918">
        <v>39</v>
      </c>
      <c r="E918" s="17" t="s">
        <v>10</v>
      </c>
      <c r="F918" s="18">
        <v>45244</v>
      </c>
      <c r="G918">
        <v>43</v>
      </c>
      <c r="H918">
        <v>4.2</v>
      </c>
      <c r="I918">
        <f>IF(MONTH(Call_Centre[[#This Row],[Date of Call]])&lt;=6, YEAR(Call_Centre[[#This Row],[Date of Call]]), YEAR(Call_Centre[[#This Row],[Date of Call]])+1)</f>
        <v>2024</v>
      </c>
      <c r="J918" t="str">
        <f>TEXT(Call_Centre[[#This Row],[Date of Call]],"DDDD")</f>
        <v>Tuesday</v>
      </c>
      <c r="K918" t="str" cm="1">
        <f t="array" ref="K918">_xlfn.IFS(Call_Centre[[#This Row],[Duration]]&lt;=10,"Under 10 mins", Call_Centre[[#This Row],[Duration]]&lt;=30, "10 to 30 mins", Call_Centre[[#This Row],[Duration]]&lt;=60, "30 to 60 mins", Call_Centre[[#This Row],[Duration]]&lt;=120, "1 to 2 hours", TRUE, "More than 2 hours")</f>
        <v>30 to 60 mins</v>
      </c>
      <c r="L918">
        <f>ROUND(Call_Centre[[#This Row],[Satisfaction Rating]],0)</f>
        <v>4</v>
      </c>
    </row>
    <row r="919" spans="2:12">
      <c r="B919" t="s">
        <v>941</v>
      </c>
      <c r="C919" t="s">
        <v>18</v>
      </c>
      <c r="D919">
        <v>149</v>
      </c>
      <c r="E919" s="17" t="s">
        <v>9</v>
      </c>
      <c r="F919" s="18">
        <v>45244</v>
      </c>
      <c r="G919">
        <v>44</v>
      </c>
      <c r="H919">
        <v>2.2000000000000002</v>
      </c>
      <c r="I919">
        <f>IF(MONTH(Call_Centre[[#This Row],[Date of Call]])&lt;=6, YEAR(Call_Centre[[#This Row],[Date of Call]]), YEAR(Call_Centre[[#This Row],[Date of Call]])+1)</f>
        <v>2024</v>
      </c>
      <c r="J919" t="str">
        <f>TEXT(Call_Centre[[#This Row],[Date of Call]],"DDDD")</f>
        <v>Tuesday</v>
      </c>
      <c r="K919" t="str" cm="1">
        <f t="array" ref="K919">_xlfn.IFS(Call_Centre[[#This Row],[Duration]]&lt;=10,"Under 10 mins", Call_Centre[[#This Row],[Duration]]&lt;=30, "10 to 30 mins", Call_Centre[[#This Row],[Duration]]&lt;=60, "30 to 60 mins", Call_Centre[[#This Row],[Duration]]&lt;=120, "1 to 2 hours", TRUE, "More than 2 hours")</f>
        <v>More than 2 hours</v>
      </c>
      <c r="L919">
        <f>ROUND(Call_Centre[[#This Row],[Satisfaction Rating]],0)</f>
        <v>2</v>
      </c>
    </row>
    <row r="920" spans="2:12">
      <c r="B920" t="s">
        <v>942</v>
      </c>
      <c r="C920" t="s">
        <v>17</v>
      </c>
      <c r="D920">
        <v>138</v>
      </c>
      <c r="E920" s="17" t="s">
        <v>6</v>
      </c>
      <c r="F920" s="18">
        <v>45244</v>
      </c>
      <c r="G920">
        <v>105</v>
      </c>
      <c r="H920">
        <v>3.9</v>
      </c>
      <c r="I920">
        <f>IF(MONTH(Call_Centre[[#This Row],[Date of Call]])&lt;=6, YEAR(Call_Centre[[#This Row],[Date of Call]]), YEAR(Call_Centre[[#This Row],[Date of Call]])+1)</f>
        <v>2024</v>
      </c>
      <c r="J920" t="str">
        <f>TEXT(Call_Centre[[#This Row],[Date of Call]],"DDDD")</f>
        <v>Tuesday</v>
      </c>
      <c r="K920" t="str" cm="1">
        <f t="array" ref="K920">_xlfn.IFS(Call_Centre[[#This Row],[Duration]]&lt;=10,"Under 10 mins", Call_Centre[[#This Row],[Duration]]&lt;=30, "10 to 30 mins", Call_Centre[[#This Row],[Duration]]&lt;=60, "30 to 60 mins", Call_Centre[[#This Row],[Duration]]&lt;=120, "1 to 2 hours", TRUE, "More than 2 hours")</f>
        <v>More than 2 hours</v>
      </c>
      <c r="L920">
        <f>ROUND(Call_Centre[[#This Row],[Satisfaction Rating]],0)</f>
        <v>4</v>
      </c>
    </row>
    <row r="921" spans="2:12">
      <c r="B921" t="s">
        <v>943</v>
      </c>
      <c r="C921" t="s">
        <v>14</v>
      </c>
      <c r="D921">
        <v>113</v>
      </c>
      <c r="E921" s="17" t="s">
        <v>9</v>
      </c>
      <c r="F921" s="18">
        <v>45245</v>
      </c>
      <c r="G921">
        <v>34</v>
      </c>
      <c r="H921">
        <v>3.9</v>
      </c>
      <c r="I921">
        <f>IF(MONTH(Call_Centre[[#This Row],[Date of Call]])&lt;=6, YEAR(Call_Centre[[#This Row],[Date of Call]]), YEAR(Call_Centre[[#This Row],[Date of Call]])+1)</f>
        <v>2024</v>
      </c>
      <c r="J921" t="str">
        <f>TEXT(Call_Centre[[#This Row],[Date of Call]],"DDDD")</f>
        <v>Wednesday</v>
      </c>
      <c r="K921" t="str" cm="1">
        <f t="array" ref="K921">_xlfn.IFS(Call_Centre[[#This Row],[Duration]]&lt;=10,"Under 10 mins", Call_Centre[[#This Row],[Duration]]&lt;=30, "10 to 30 mins", Call_Centre[[#This Row],[Duration]]&lt;=60, "30 to 60 mins", Call_Centre[[#This Row],[Duration]]&lt;=120, "1 to 2 hours", TRUE, "More than 2 hours")</f>
        <v>1 to 2 hours</v>
      </c>
      <c r="L921">
        <f>ROUND(Call_Centre[[#This Row],[Satisfaction Rating]],0)</f>
        <v>4</v>
      </c>
    </row>
    <row r="922" spans="2:12">
      <c r="B922" t="s">
        <v>944</v>
      </c>
      <c r="C922" t="s">
        <v>8</v>
      </c>
      <c r="D922">
        <v>88</v>
      </c>
      <c r="E922" s="17" t="s">
        <v>10</v>
      </c>
      <c r="F922" s="18">
        <v>45245</v>
      </c>
      <c r="G922">
        <v>220</v>
      </c>
      <c r="H922">
        <v>4.0999999999999996</v>
      </c>
      <c r="I922">
        <f>IF(MONTH(Call_Centre[[#This Row],[Date of Call]])&lt;=6, YEAR(Call_Centre[[#This Row],[Date of Call]]), YEAR(Call_Centre[[#This Row],[Date of Call]])+1)</f>
        <v>2024</v>
      </c>
      <c r="J922" t="str">
        <f>TEXT(Call_Centre[[#This Row],[Date of Call]],"DDDD")</f>
        <v>Wednesday</v>
      </c>
      <c r="K922" t="str" cm="1">
        <f t="array" ref="K922">_xlfn.IFS(Call_Centre[[#This Row],[Duration]]&lt;=10,"Under 10 mins", Call_Centre[[#This Row],[Duration]]&lt;=30, "10 to 30 mins", Call_Centre[[#This Row],[Duration]]&lt;=60, "30 to 60 mins", Call_Centre[[#This Row],[Duration]]&lt;=120, "1 to 2 hours", TRUE, "More than 2 hours")</f>
        <v>1 to 2 hours</v>
      </c>
      <c r="L922">
        <f>ROUND(Call_Centre[[#This Row],[Satisfaction Rating]],0)</f>
        <v>4</v>
      </c>
    </row>
    <row r="923" spans="2:12">
      <c r="B923" t="s">
        <v>945</v>
      </c>
      <c r="C923" t="s">
        <v>20</v>
      </c>
      <c r="D923">
        <v>64</v>
      </c>
      <c r="E923" s="17" t="s">
        <v>6</v>
      </c>
      <c r="F923" s="18">
        <v>45245</v>
      </c>
      <c r="G923">
        <v>225</v>
      </c>
      <c r="H923">
        <v>4.5999999999999996</v>
      </c>
      <c r="I923">
        <f>IF(MONTH(Call_Centre[[#This Row],[Date of Call]])&lt;=6, YEAR(Call_Centre[[#This Row],[Date of Call]]), YEAR(Call_Centre[[#This Row],[Date of Call]])+1)</f>
        <v>2024</v>
      </c>
      <c r="J923" t="str">
        <f>TEXT(Call_Centre[[#This Row],[Date of Call]],"DDDD")</f>
        <v>Wednesday</v>
      </c>
      <c r="K923" t="str" cm="1">
        <f t="array" ref="K923">_xlfn.IFS(Call_Centre[[#This Row],[Duration]]&lt;=10,"Under 10 mins", Call_Centre[[#This Row],[Duration]]&lt;=30, "10 to 30 mins", Call_Centre[[#This Row],[Duration]]&lt;=60, "30 to 60 mins", Call_Centre[[#This Row],[Duration]]&lt;=120, "1 to 2 hours", TRUE, "More than 2 hours")</f>
        <v>1 to 2 hours</v>
      </c>
      <c r="L923">
        <f>ROUND(Call_Centre[[#This Row],[Satisfaction Rating]],0)</f>
        <v>5</v>
      </c>
    </row>
    <row r="924" spans="2:12">
      <c r="B924" t="s">
        <v>946</v>
      </c>
      <c r="C924" t="s">
        <v>23</v>
      </c>
      <c r="D924">
        <v>53</v>
      </c>
      <c r="E924" s="17" t="s">
        <v>6</v>
      </c>
      <c r="F924" s="18">
        <v>45246</v>
      </c>
      <c r="G924">
        <v>37</v>
      </c>
      <c r="H924">
        <v>4.0999999999999996</v>
      </c>
      <c r="I924">
        <f>IF(MONTH(Call_Centre[[#This Row],[Date of Call]])&lt;=6, YEAR(Call_Centre[[#This Row],[Date of Call]]), YEAR(Call_Centre[[#This Row],[Date of Call]])+1)</f>
        <v>2024</v>
      </c>
      <c r="J924" t="str">
        <f>TEXT(Call_Centre[[#This Row],[Date of Call]],"DDDD")</f>
        <v>Thursday</v>
      </c>
      <c r="K924" t="str" cm="1">
        <f t="array" ref="K924">_xlfn.IFS(Call_Centre[[#This Row],[Duration]]&lt;=10,"Under 10 mins", Call_Centre[[#This Row],[Duration]]&lt;=30, "10 to 30 mins", Call_Centre[[#This Row],[Duration]]&lt;=60, "30 to 60 mins", Call_Centre[[#This Row],[Duration]]&lt;=120, "1 to 2 hours", TRUE, "More than 2 hours")</f>
        <v>30 to 60 mins</v>
      </c>
      <c r="L924">
        <f>ROUND(Call_Centre[[#This Row],[Satisfaction Rating]],0)</f>
        <v>4</v>
      </c>
    </row>
    <row r="925" spans="2:12">
      <c r="B925" t="s">
        <v>947</v>
      </c>
      <c r="C925" t="s">
        <v>16</v>
      </c>
      <c r="D925">
        <v>63</v>
      </c>
      <c r="E925" s="17" t="s">
        <v>9</v>
      </c>
      <c r="F925" s="18">
        <v>45246</v>
      </c>
      <c r="G925">
        <v>44</v>
      </c>
      <c r="H925">
        <v>5</v>
      </c>
      <c r="I925">
        <f>IF(MONTH(Call_Centre[[#This Row],[Date of Call]])&lt;=6, YEAR(Call_Centre[[#This Row],[Date of Call]]), YEAR(Call_Centre[[#This Row],[Date of Call]])+1)</f>
        <v>2024</v>
      </c>
      <c r="J925" t="str">
        <f>TEXT(Call_Centre[[#This Row],[Date of Call]],"DDDD")</f>
        <v>Thursday</v>
      </c>
      <c r="K925" t="str" cm="1">
        <f t="array" ref="K925">_xlfn.IFS(Call_Centre[[#This Row],[Duration]]&lt;=10,"Under 10 mins", Call_Centre[[#This Row],[Duration]]&lt;=30, "10 to 30 mins", Call_Centre[[#This Row],[Duration]]&lt;=60, "30 to 60 mins", Call_Centre[[#This Row],[Duration]]&lt;=120, "1 to 2 hours", TRUE, "More than 2 hours")</f>
        <v>1 to 2 hours</v>
      </c>
      <c r="L925">
        <f>ROUND(Call_Centre[[#This Row],[Satisfaction Rating]],0)</f>
        <v>5</v>
      </c>
    </row>
    <row r="926" spans="2:12">
      <c r="B926" t="s">
        <v>948</v>
      </c>
      <c r="C926" t="s">
        <v>15</v>
      </c>
      <c r="D926">
        <v>54</v>
      </c>
      <c r="E926" s="17" t="s">
        <v>9</v>
      </c>
      <c r="F926" s="18">
        <v>45247</v>
      </c>
      <c r="G926">
        <v>35</v>
      </c>
      <c r="H926">
        <v>2.8</v>
      </c>
      <c r="I926">
        <f>IF(MONTH(Call_Centre[[#This Row],[Date of Call]])&lt;=6, YEAR(Call_Centre[[#This Row],[Date of Call]]), YEAR(Call_Centre[[#This Row],[Date of Call]])+1)</f>
        <v>2024</v>
      </c>
      <c r="J926" t="str">
        <f>TEXT(Call_Centre[[#This Row],[Date of Call]],"DDDD")</f>
        <v>Friday</v>
      </c>
      <c r="K926" t="str" cm="1">
        <f t="array" ref="K926">_xlfn.IFS(Call_Centre[[#This Row],[Duration]]&lt;=10,"Under 10 mins", Call_Centre[[#This Row],[Duration]]&lt;=30, "10 to 30 mins", Call_Centre[[#This Row],[Duration]]&lt;=60, "30 to 60 mins", Call_Centre[[#This Row],[Duration]]&lt;=120, "1 to 2 hours", TRUE, "More than 2 hours")</f>
        <v>30 to 60 mins</v>
      </c>
      <c r="L926">
        <f>ROUND(Call_Centre[[#This Row],[Satisfaction Rating]],0)</f>
        <v>3</v>
      </c>
    </row>
    <row r="927" spans="2:12">
      <c r="B927" t="s">
        <v>949</v>
      </c>
      <c r="C927" t="s">
        <v>16</v>
      </c>
      <c r="D927">
        <v>54</v>
      </c>
      <c r="E927" s="17" t="s">
        <v>10</v>
      </c>
      <c r="F927" s="18">
        <v>45247</v>
      </c>
      <c r="G927">
        <v>145</v>
      </c>
      <c r="H927">
        <v>2.7</v>
      </c>
      <c r="I927">
        <f>IF(MONTH(Call_Centre[[#This Row],[Date of Call]])&lt;=6, YEAR(Call_Centre[[#This Row],[Date of Call]]), YEAR(Call_Centre[[#This Row],[Date of Call]])+1)</f>
        <v>2024</v>
      </c>
      <c r="J927" t="str">
        <f>TEXT(Call_Centre[[#This Row],[Date of Call]],"DDDD")</f>
        <v>Friday</v>
      </c>
      <c r="K927" t="str" cm="1">
        <f t="array" ref="K927">_xlfn.IFS(Call_Centre[[#This Row],[Duration]]&lt;=10,"Under 10 mins", Call_Centre[[#This Row],[Duration]]&lt;=30, "10 to 30 mins", Call_Centre[[#This Row],[Duration]]&lt;=60, "30 to 60 mins", Call_Centre[[#This Row],[Duration]]&lt;=120, "1 to 2 hours", TRUE, "More than 2 hours")</f>
        <v>30 to 60 mins</v>
      </c>
      <c r="L927">
        <f>ROUND(Call_Centre[[#This Row],[Satisfaction Rating]],0)</f>
        <v>3</v>
      </c>
    </row>
    <row r="928" spans="2:12">
      <c r="B928" t="s">
        <v>950</v>
      </c>
      <c r="C928" t="s">
        <v>18</v>
      </c>
      <c r="D928">
        <v>71</v>
      </c>
      <c r="E928" s="17" t="s">
        <v>6</v>
      </c>
      <c r="F928" s="18">
        <v>45247</v>
      </c>
      <c r="G928">
        <v>64</v>
      </c>
      <c r="H928">
        <v>3.9</v>
      </c>
      <c r="I928">
        <f>IF(MONTH(Call_Centre[[#This Row],[Date of Call]])&lt;=6, YEAR(Call_Centre[[#This Row],[Date of Call]]), YEAR(Call_Centre[[#This Row],[Date of Call]])+1)</f>
        <v>2024</v>
      </c>
      <c r="J928" t="str">
        <f>TEXT(Call_Centre[[#This Row],[Date of Call]],"DDDD")</f>
        <v>Friday</v>
      </c>
      <c r="K928" t="str" cm="1">
        <f t="array" ref="K928">_xlfn.IFS(Call_Centre[[#This Row],[Duration]]&lt;=10,"Under 10 mins", Call_Centre[[#This Row],[Duration]]&lt;=30, "10 to 30 mins", Call_Centre[[#This Row],[Duration]]&lt;=60, "30 to 60 mins", Call_Centre[[#This Row],[Duration]]&lt;=120, "1 to 2 hours", TRUE, "More than 2 hours")</f>
        <v>1 to 2 hours</v>
      </c>
      <c r="L928">
        <f>ROUND(Call_Centre[[#This Row],[Satisfaction Rating]],0)</f>
        <v>4</v>
      </c>
    </row>
    <row r="929" spans="2:12">
      <c r="B929" t="s">
        <v>951</v>
      </c>
      <c r="C929" t="s">
        <v>16</v>
      </c>
      <c r="D929">
        <v>93</v>
      </c>
      <c r="E929" s="17" t="s">
        <v>10</v>
      </c>
      <c r="F929" s="18">
        <v>45248</v>
      </c>
      <c r="G929">
        <v>185</v>
      </c>
      <c r="H929">
        <v>4.3</v>
      </c>
      <c r="I929">
        <f>IF(MONTH(Call_Centre[[#This Row],[Date of Call]])&lt;=6, YEAR(Call_Centre[[#This Row],[Date of Call]]), YEAR(Call_Centre[[#This Row],[Date of Call]])+1)</f>
        <v>2024</v>
      </c>
      <c r="J929" t="str">
        <f>TEXT(Call_Centre[[#This Row],[Date of Call]],"DDDD")</f>
        <v>Saturday</v>
      </c>
      <c r="K929" t="str" cm="1">
        <f t="array" ref="K929">_xlfn.IFS(Call_Centre[[#This Row],[Duration]]&lt;=10,"Under 10 mins", Call_Centre[[#This Row],[Duration]]&lt;=30, "10 to 30 mins", Call_Centre[[#This Row],[Duration]]&lt;=60, "30 to 60 mins", Call_Centre[[#This Row],[Duration]]&lt;=120, "1 to 2 hours", TRUE, "More than 2 hours")</f>
        <v>1 to 2 hours</v>
      </c>
      <c r="L929">
        <f>ROUND(Call_Centre[[#This Row],[Satisfaction Rating]],0)</f>
        <v>4</v>
      </c>
    </row>
    <row r="930" spans="2:12">
      <c r="B930" t="s">
        <v>952</v>
      </c>
      <c r="C930" t="s">
        <v>21</v>
      </c>
      <c r="D930">
        <v>96</v>
      </c>
      <c r="E930" s="17" t="s">
        <v>9</v>
      </c>
      <c r="F930" s="18">
        <v>45248</v>
      </c>
      <c r="G930">
        <v>215</v>
      </c>
      <c r="H930">
        <v>2.5</v>
      </c>
      <c r="I930">
        <f>IF(MONTH(Call_Centre[[#This Row],[Date of Call]])&lt;=6, YEAR(Call_Centre[[#This Row],[Date of Call]]), YEAR(Call_Centre[[#This Row],[Date of Call]])+1)</f>
        <v>2024</v>
      </c>
      <c r="J930" t="str">
        <f>TEXT(Call_Centre[[#This Row],[Date of Call]],"DDDD")</f>
        <v>Saturday</v>
      </c>
      <c r="K930" t="str" cm="1">
        <f t="array" ref="K930">_xlfn.IFS(Call_Centre[[#This Row],[Duration]]&lt;=10,"Under 10 mins", Call_Centre[[#This Row],[Duration]]&lt;=30, "10 to 30 mins", Call_Centre[[#This Row],[Duration]]&lt;=60, "30 to 60 mins", Call_Centre[[#This Row],[Duration]]&lt;=120, "1 to 2 hours", TRUE, "More than 2 hours")</f>
        <v>1 to 2 hours</v>
      </c>
      <c r="L930">
        <f>ROUND(Call_Centre[[#This Row],[Satisfaction Rating]],0)</f>
        <v>3</v>
      </c>
    </row>
    <row r="931" spans="2:12">
      <c r="B931" t="s">
        <v>953</v>
      </c>
      <c r="C931" t="s">
        <v>24</v>
      </c>
      <c r="D931">
        <v>31</v>
      </c>
      <c r="E931" s="17" t="s">
        <v>11</v>
      </c>
      <c r="F931" s="18">
        <v>45248</v>
      </c>
      <c r="G931">
        <v>88</v>
      </c>
      <c r="H931">
        <v>3.4</v>
      </c>
      <c r="I931">
        <f>IF(MONTH(Call_Centre[[#This Row],[Date of Call]])&lt;=6, YEAR(Call_Centre[[#This Row],[Date of Call]]), YEAR(Call_Centre[[#This Row],[Date of Call]])+1)</f>
        <v>2024</v>
      </c>
      <c r="J931" t="str">
        <f>TEXT(Call_Centre[[#This Row],[Date of Call]],"DDDD")</f>
        <v>Saturday</v>
      </c>
      <c r="K931" t="str" cm="1">
        <f t="array" ref="K931">_xlfn.IFS(Call_Centre[[#This Row],[Duration]]&lt;=10,"Under 10 mins", Call_Centre[[#This Row],[Duration]]&lt;=30, "10 to 30 mins", Call_Centre[[#This Row],[Duration]]&lt;=60, "30 to 60 mins", Call_Centre[[#This Row],[Duration]]&lt;=120, "1 to 2 hours", TRUE, "More than 2 hours")</f>
        <v>30 to 60 mins</v>
      </c>
      <c r="L931">
        <f>ROUND(Call_Centre[[#This Row],[Satisfaction Rating]],0)</f>
        <v>3</v>
      </c>
    </row>
    <row r="932" spans="2:12">
      <c r="B932" t="s">
        <v>954</v>
      </c>
      <c r="C932" t="s">
        <v>16</v>
      </c>
      <c r="D932">
        <v>107</v>
      </c>
      <c r="E932" s="17" t="s">
        <v>6</v>
      </c>
      <c r="F932" s="18">
        <v>45248</v>
      </c>
      <c r="G932">
        <v>23</v>
      </c>
      <c r="H932">
        <v>3.4</v>
      </c>
      <c r="I932">
        <f>IF(MONTH(Call_Centre[[#This Row],[Date of Call]])&lt;=6, YEAR(Call_Centre[[#This Row],[Date of Call]]), YEAR(Call_Centre[[#This Row],[Date of Call]])+1)</f>
        <v>2024</v>
      </c>
      <c r="J932" t="str">
        <f>TEXT(Call_Centre[[#This Row],[Date of Call]],"DDDD")</f>
        <v>Saturday</v>
      </c>
      <c r="K932" t="str" cm="1">
        <f t="array" ref="K932">_xlfn.IFS(Call_Centre[[#This Row],[Duration]]&lt;=10,"Under 10 mins", Call_Centre[[#This Row],[Duration]]&lt;=30, "10 to 30 mins", Call_Centre[[#This Row],[Duration]]&lt;=60, "30 to 60 mins", Call_Centre[[#This Row],[Duration]]&lt;=120, "1 to 2 hours", TRUE, "More than 2 hours")</f>
        <v>1 to 2 hours</v>
      </c>
      <c r="L932">
        <f>ROUND(Call_Centre[[#This Row],[Satisfaction Rating]],0)</f>
        <v>3</v>
      </c>
    </row>
    <row r="933" spans="2:12">
      <c r="B933" t="s">
        <v>955</v>
      </c>
      <c r="C933" t="s">
        <v>23</v>
      </c>
      <c r="D933">
        <v>50</v>
      </c>
      <c r="E933" s="17" t="s">
        <v>11</v>
      </c>
      <c r="F933" s="18">
        <v>45249</v>
      </c>
      <c r="G933">
        <v>180</v>
      </c>
      <c r="H933">
        <v>1.8</v>
      </c>
      <c r="I933">
        <f>IF(MONTH(Call_Centre[[#This Row],[Date of Call]])&lt;=6, YEAR(Call_Centre[[#This Row],[Date of Call]]), YEAR(Call_Centre[[#This Row],[Date of Call]])+1)</f>
        <v>2024</v>
      </c>
      <c r="J933" t="str">
        <f>TEXT(Call_Centre[[#This Row],[Date of Call]],"DDDD")</f>
        <v>Sunday</v>
      </c>
      <c r="K933" t="str" cm="1">
        <f t="array" ref="K933">_xlfn.IFS(Call_Centre[[#This Row],[Duration]]&lt;=10,"Under 10 mins", Call_Centre[[#This Row],[Duration]]&lt;=30, "10 to 30 mins", Call_Centre[[#This Row],[Duration]]&lt;=60, "30 to 60 mins", Call_Centre[[#This Row],[Duration]]&lt;=120, "1 to 2 hours", TRUE, "More than 2 hours")</f>
        <v>30 to 60 mins</v>
      </c>
      <c r="L933">
        <f>ROUND(Call_Centre[[#This Row],[Satisfaction Rating]],0)</f>
        <v>2</v>
      </c>
    </row>
    <row r="934" spans="2:12">
      <c r="B934" t="s">
        <v>956</v>
      </c>
      <c r="C934" t="s">
        <v>17</v>
      </c>
      <c r="D934">
        <v>69</v>
      </c>
      <c r="E934" s="17" t="s">
        <v>6</v>
      </c>
      <c r="F934" s="18">
        <v>45250</v>
      </c>
      <c r="G934">
        <v>225</v>
      </c>
      <c r="H934">
        <v>3.7</v>
      </c>
      <c r="I934">
        <f>IF(MONTH(Call_Centre[[#This Row],[Date of Call]])&lt;=6, YEAR(Call_Centre[[#This Row],[Date of Call]]), YEAR(Call_Centre[[#This Row],[Date of Call]])+1)</f>
        <v>2024</v>
      </c>
      <c r="J934" t="str">
        <f>TEXT(Call_Centre[[#This Row],[Date of Call]],"DDDD")</f>
        <v>Monday</v>
      </c>
      <c r="K934" t="str" cm="1">
        <f t="array" ref="K934">_xlfn.IFS(Call_Centre[[#This Row],[Duration]]&lt;=10,"Under 10 mins", Call_Centre[[#This Row],[Duration]]&lt;=30, "10 to 30 mins", Call_Centre[[#This Row],[Duration]]&lt;=60, "30 to 60 mins", Call_Centre[[#This Row],[Duration]]&lt;=120, "1 to 2 hours", TRUE, "More than 2 hours")</f>
        <v>1 to 2 hours</v>
      </c>
      <c r="L934">
        <f>ROUND(Call_Centre[[#This Row],[Satisfaction Rating]],0)</f>
        <v>4</v>
      </c>
    </row>
    <row r="935" spans="2:12">
      <c r="B935" t="s">
        <v>957</v>
      </c>
      <c r="C935" t="s">
        <v>8</v>
      </c>
      <c r="D935">
        <v>26</v>
      </c>
      <c r="E935" s="17" t="s">
        <v>9</v>
      </c>
      <c r="F935" s="18">
        <v>45251</v>
      </c>
      <c r="G935">
        <v>74</v>
      </c>
      <c r="H935">
        <v>4.0999999999999996</v>
      </c>
      <c r="I935">
        <f>IF(MONTH(Call_Centre[[#This Row],[Date of Call]])&lt;=6, YEAR(Call_Centre[[#This Row],[Date of Call]]), YEAR(Call_Centre[[#This Row],[Date of Call]])+1)</f>
        <v>2024</v>
      </c>
      <c r="J935" t="str">
        <f>TEXT(Call_Centre[[#This Row],[Date of Call]],"DDDD")</f>
        <v>Tuesday</v>
      </c>
      <c r="K935" t="str" cm="1">
        <f t="array" ref="K935">_xlfn.IFS(Call_Centre[[#This Row],[Duration]]&lt;=10,"Under 10 mins", Call_Centre[[#This Row],[Duration]]&lt;=30, "10 to 30 mins", Call_Centre[[#This Row],[Duration]]&lt;=60, "30 to 60 mins", Call_Centre[[#This Row],[Duration]]&lt;=120, "1 to 2 hours", TRUE, "More than 2 hours")</f>
        <v>10 to 30 mins</v>
      </c>
      <c r="L935">
        <f>ROUND(Call_Centre[[#This Row],[Satisfaction Rating]],0)</f>
        <v>4</v>
      </c>
    </row>
    <row r="936" spans="2:12">
      <c r="B936" t="s">
        <v>958</v>
      </c>
      <c r="C936" t="s">
        <v>21</v>
      </c>
      <c r="D936">
        <v>158</v>
      </c>
      <c r="E936" s="17" t="s">
        <v>6</v>
      </c>
      <c r="F936" s="18">
        <v>45251</v>
      </c>
      <c r="G936">
        <v>36</v>
      </c>
      <c r="H936">
        <v>3</v>
      </c>
      <c r="I936">
        <f>IF(MONTH(Call_Centre[[#This Row],[Date of Call]])&lt;=6, YEAR(Call_Centre[[#This Row],[Date of Call]]), YEAR(Call_Centre[[#This Row],[Date of Call]])+1)</f>
        <v>2024</v>
      </c>
      <c r="J936" t="str">
        <f>TEXT(Call_Centre[[#This Row],[Date of Call]],"DDDD")</f>
        <v>Tuesday</v>
      </c>
      <c r="K936" t="str" cm="1">
        <f t="array" ref="K936">_xlfn.IFS(Call_Centre[[#This Row],[Duration]]&lt;=10,"Under 10 mins", Call_Centre[[#This Row],[Duration]]&lt;=30, "10 to 30 mins", Call_Centre[[#This Row],[Duration]]&lt;=60, "30 to 60 mins", Call_Centre[[#This Row],[Duration]]&lt;=120, "1 to 2 hours", TRUE, "More than 2 hours")</f>
        <v>More than 2 hours</v>
      </c>
      <c r="L936">
        <f>ROUND(Call_Centre[[#This Row],[Satisfaction Rating]],0)</f>
        <v>3</v>
      </c>
    </row>
    <row r="937" spans="2:12">
      <c r="B937" t="s">
        <v>959</v>
      </c>
      <c r="C937" t="s">
        <v>15</v>
      </c>
      <c r="D937">
        <v>99</v>
      </c>
      <c r="E937" s="17" t="s">
        <v>6</v>
      </c>
      <c r="F937" s="18">
        <v>45253</v>
      </c>
      <c r="G937">
        <v>116</v>
      </c>
      <c r="H937">
        <v>3.9</v>
      </c>
      <c r="I937">
        <f>IF(MONTH(Call_Centre[[#This Row],[Date of Call]])&lt;=6, YEAR(Call_Centre[[#This Row],[Date of Call]]), YEAR(Call_Centre[[#This Row],[Date of Call]])+1)</f>
        <v>2024</v>
      </c>
      <c r="J937" t="str">
        <f>TEXT(Call_Centre[[#This Row],[Date of Call]],"DDDD")</f>
        <v>Thursday</v>
      </c>
      <c r="K937" t="str" cm="1">
        <f t="array" ref="K937">_xlfn.IFS(Call_Centre[[#This Row],[Duration]]&lt;=10,"Under 10 mins", Call_Centre[[#This Row],[Duration]]&lt;=30, "10 to 30 mins", Call_Centre[[#This Row],[Duration]]&lt;=60, "30 to 60 mins", Call_Centre[[#This Row],[Duration]]&lt;=120, "1 to 2 hours", TRUE, "More than 2 hours")</f>
        <v>1 to 2 hours</v>
      </c>
      <c r="L937">
        <f>ROUND(Call_Centre[[#This Row],[Satisfaction Rating]],0)</f>
        <v>4</v>
      </c>
    </row>
    <row r="938" spans="2:12">
      <c r="B938" t="s">
        <v>960</v>
      </c>
      <c r="C938" t="s">
        <v>21</v>
      </c>
      <c r="D938">
        <v>78</v>
      </c>
      <c r="E938" s="17" t="s">
        <v>11</v>
      </c>
      <c r="F938" s="18">
        <v>45253</v>
      </c>
      <c r="G938">
        <v>140</v>
      </c>
      <c r="H938">
        <v>4</v>
      </c>
      <c r="I938">
        <f>IF(MONTH(Call_Centre[[#This Row],[Date of Call]])&lt;=6, YEAR(Call_Centre[[#This Row],[Date of Call]]), YEAR(Call_Centre[[#This Row],[Date of Call]])+1)</f>
        <v>2024</v>
      </c>
      <c r="J938" t="str">
        <f>TEXT(Call_Centre[[#This Row],[Date of Call]],"DDDD")</f>
        <v>Thursday</v>
      </c>
      <c r="K938" t="str" cm="1">
        <f t="array" ref="K938">_xlfn.IFS(Call_Centre[[#This Row],[Duration]]&lt;=10,"Under 10 mins", Call_Centre[[#This Row],[Duration]]&lt;=30, "10 to 30 mins", Call_Centre[[#This Row],[Duration]]&lt;=60, "30 to 60 mins", Call_Centre[[#This Row],[Duration]]&lt;=120, "1 to 2 hours", TRUE, "More than 2 hours")</f>
        <v>1 to 2 hours</v>
      </c>
      <c r="L938">
        <f>ROUND(Call_Centre[[#This Row],[Satisfaction Rating]],0)</f>
        <v>4</v>
      </c>
    </row>
    <row r="939" spans="2:12">
      <c r="B939" t="s">
        <v>961</v>
      </c>
      <c r="C939" t="s">
        <v>21</v>
      </c>
      <c r="D939">
        <v>102</v>
      </c>
      <c r="E939" s="17" t="s">
        <v>9</v>
      </c>
      <c r="F939" s="18">
        <v>45254</v>
      </c>
      <c r="G939">
        <v>104</v>
      </c>
      <c r="H939">
        <v>4.5</v>
      </c>
      <c r="I939">
        <f>IF(MONTH(Call_Centre[[#This Row],[Date of Call]])&lt;=6, YEAR(Call_Centre[[#This Row],[Date of Call]]), YEAR(Call_Centre[[#This Row],[Date of Call]])+1)</f>
        <v>2024</v>
      </c>
      <c r="J939" t="str">
        <f>TEXT(Call_Centre[[#This Row],[Date of Call]],"DDDD")</f>
        <v>Friday</v>
      </c>
      <c r="K939" t="str" cm="1">
        <f t="array" ref="K939">_xlfn.IFS(Call_Centre[[#This Row],[Duration]]&lt;=10,"Under 10 mins", Call_Centre[[#This Row],[Duration]]&lt;=30, "10 to 30 mins", Call_Centre[[#This Row],[Duration]]&lt;=60, "30 to 60 mins", Call_Centre[[#This Row],[Duration]]&lt;=120, "1 to 2 hours", TRUE, "More than 2 hours")</f>
        <v>1 to 2 hours</v>
      </c>
      <c r="L939">
        <f>ROUND(Call_Centre[[#This Row],[Satisfaction Rating]],0)</f>
        <v>5</v>
      </c>
    </row>
    <row r="940" spans="2:12">
      <c r="B940" t="s">
        <v>962</v>
      </c>
      <c r="C940" t="s">
        <v>15</v>
      </c>
      <c r="D940">
        <v>158</v>
      </c>
      <c r="E940" s="17" t="s">
        <v>13</v>
      </c>
      <c r="F940" s="18">
        <v>45254</v>
      </c>
      <c r="G940">
        <v>148</v>
      </c>
      <c r="H940">
        <v>4</v>
      </c>
      <c r="I940">
        <f>IF(MONTH(Call_Centre[[#This Row],[Date of Call]])&lt;=6, YEAR(Call_Centre[[#This Row],[Date of Call]]), YEAR(Call_Centre[[#This Row],[Date of Call]])+1)</f>
        <v>2024</v>
      </c>
      <c r="J940" t="str">
        <f>TEXT(Call_Centre[[#This Row],[Date of Call]],"DDDD")</f>
        <v>Friday</v>
      </c>
      <c r="K940" t="str" cm="1">
        <f t="array" ref="K940">_xlfn.IFS(Call_Centre[[#This Row],[Duration]]&lt;=10,"Under 10 mins", Call_Centre[[#This Row],[Duration]]&lt;=30, "10 to 30 mins", Call_Centre[[#This Row],[Duration]]&lt;=60, "30 to 60 mins", Call_Centre[[#This Row],[Duration]]&lt;=120, "1 to 2 hours", TRUE, "More than 2 hours")</f>
        <v>More than 2 hours</v>
      </c>
      <c r="L940">
        <f>ROUND(Call_Centre[[#This Row],[Satisfaction Rating]],0)</f>
        <v>4</v>
      </c>
    </row>
    <row r="941" spans="2:12">
      <c r="B941" t="s">
        <v>963</v>
      </c>
      <c r="C941" t="s">
        <v>24</v>
      </c>
      <c r="D941">
        <v>56</v>
      </c>
      <c r="E941" s="17" t="s">
        <v>6</v>
      </c>
      <c r="F941" s="18">
        <v>45254</v>
      </c>
      <c r="G941">
        <v>205</v>
      </c>
      <c r="H941">
        <v>4.3</v>
      </c>
      <c r="I941">
        <f>IF(MONTH(Call_Centre[[#This Row],[Date of Call]])&lt;=6, YEAR(Call_Centre[[#This Row],[Date of Call]]), YEAR(Call_Centre[[#This Row],[Date of Call]])+1)</f>
        <v>2024</v>
      </c>
      <c r="J941" t="str">
        <f>TEXT(Call_Centre[[#This Row],[Date of Call]],"DDDD")</f>
        <v>Friday</v>
      </c>
      <c r="K941" t="str" cm="1">
        <f t="array" ref="K941">_xlfn.IFS(Call_Centre[[#This Row],[Duration]]&lt;=10,"Under 10 mins", Call_Centre[[#This Row],[Duration]]&lt;=30, "10 to 30 mins", Call_Centre[[#This Row],[Duration]]&lt;=60, "30 to 60 mins", Call_Centre[[#This Row],[Duration]]&lt;=120, "1 to 2 hours", TRUE, "More than 2 hours")</f>
        <v>30 to 60 mins</v>
      </c>
      <c r="L941">
        <f>ROUND(Call_Centre[[#This Row],[Satisfaction Rating]],0)</f>
        <v>4</v>
      </c>
    </row>
    <row r="942" spans="2:12">
      <c r="B942" t="s">
        <v>964</v>
      </c>
      <c r="C942" t="s">
        <v>12</v>
      </c>
      <c r="D942">
        <v>17</v>
      </c>
      <c r="E942" s="17" t="s">
        <v>10</v>
      </c>
      <c r="F942" s="18">
        <v>45254</v>
      </c>
      <c r="G942">
        <v>210</v>
      </c>
      <c r="H942">
        <v>4.8</v>
      </c>
      <c r="I942">
        <f>IF(MONTH(Call_Centre[[#This Row],[Date of Call]])&lt;=6, YEAR(Call_Centre[[#This Row],[Date of Call]]), YEAR(Call_Centre[[#This Row],[Date of Call]])+1)</f>
        <v>2024</v>
      </c>
      <c r="J942" t="str">
        <f>TEXT(Call_Centre[[#This Row],[Date of Call]],"DDDD")</f>
        <v>Friday</v>
      </c>
      <c r="K942" t="str" cm="1">
        <f t="array" ref="K942">_xlfn.IFS(Call_Centre[[#This Row],[Duration]]&lt;=10,"Under 10 mins", Call_Centre[[#This Row],[Duration]]&lt;=30, "10 to 30 mins", Call_Centre[[#This Row],[Duration]]&lt;=60, "30 to 60 mins", Call_Centre[[#This Row],[Duration]]&lt;=120, "1 to 2 hours", TRUE, "More than 2 hours")</f>
        <v>10 to 30 mins</v>
      </c>
      <c r="L942">
        <f>ROUND(Call_Centre[[#This Row],[Satisfaction Rating]],0)</f>
        <v>5</v>
      </c>
    </row>
    <row r="943" spans="2:12">
      <c r="B943" t="s">
        <v>965</v>
      </c>
      <c r="C943" t="s">
        <v>8</v>
      </c>
      <c r="D943">
        <v>104</v>
      </c>
      <c r="E943" s="17" t="s">
        <v>13</v>
      </c>
      <c r="F943" s="18">
        <v>45256</v>
      </c>
      <c r="G943">
        <v>41</v>
      </c>
      <c r="H943">
        <v>4.7</v>
      </c>
      <c r="I943">
        <f>IF(MONTH(Call_Centre[[#This Row],[Date of Call]])&lt;=6, YEAR(Call_Centre[[#This Row],[Date of Call]]), YEAR(Call_Centre[[#This Row],[Date of Call]])+1)</f>
        <v>2024</v>
      </c>
      <c r="J943" t="str">
        <f>TEXT(Call_Centre[[#This Row],[Date of Call]],"DDDD")</f>
        <v>Sunday</v>
      </c>
      <c r="K943" t="str" cm="1">
        <f t="array" ref="K943">_xlfn.IFS(Call_Centre[[#This Row],[Duration]]&lt;=10,"Under 10 mins", Call_Centre[[#This Row],[Duration]]&lt;=30, "10 to 30 mins", Call_Centre[[#This Row],[Duration]]&lt;=60, "30 to 60 mins", Call_Centre[[#This Row],[Duration]]&lt;=120, "1 to 2 hours", TRUE, "More than 2 hours")</f>
        <v>1 to 2 hours</v>
      </c>
      <c r="L943">
        <f>ROUND(Call_Centre[[#This Row],[Satisfaction Rating]],0)</f>
        <v>5</v>
      </c>
    </row>
    <row r="944" spans="2:12">
      <c r="B944" t="s">
        <v>966</v>
      </c>
      <c r="C944" t="s">
        <v>19</v>
      </c>
      <c r="D944">
        <v>96</v>
      </c>
      <c r="E944" s="17" t="s">
        <v>11</v>
      </c>
      <c r="F944" s="18">
        <v>45256</v>
      </c>
      <c r="G944">
        <v>136</v>
      </c>
      <c r="H944">
        <v>5</v>
      </c>
      <c r="I944">
        <f>IF(MONTH(Call_Centre[[#This Row],[Date of Call]])&lt;=6, YEAR(Call_Centre[[#This Row],[Date of Call]]), YEAR(Call_Centre[[#This Row],[Date of Call]])+1)</f>
        <v>2024</v>
      </c>
      <c r="J944" t="str">
        <f>TEXT(Call_Centre[[#This Row],[Date of Call]],"DDDD")</f>
        <v>Sunday</v>
      </c>
      <c r="K944" t="str" cm="1">
        <f t="array" ref="K944">_xlfn.IFS(Call_Centre[[#This Row],[Duration]]&lt;=10,"Under 10 mins", Call_Centre[[#This Row],[Duration]]&lt;=30, "10 to 30 mins", Call_Centre[[#This Row],[Duration]]&lt;=60, "30 to 60 mins", Call_Centre[[#This Row],[Duration]]&lt;=120, "1 to 2 hours", TRUE, "More than 2 hours")</f>
        <v>1 to 2 hours</v>
      </c>
      <c r="L944">
        <f>ROUND(Call_Centre[[#This Row],[Satisfaction Rating]],0)</f>
        <v>5</v>
      </c>
    </row>
    <row r="945" spans="2:12">
      <c r="B945" t="s">
        <v>967</v>
      </c>
      <c r="C945" t="s">
        <v>22</v>
      </c>
      <c r="D945">
        <v>83</v>
      </c>
      <c r="E945" s="17" t="s">
        <v>9</v>
      </c>
      <c r="F945" s="18">
        <v>45257</v>
      </c>
      <c r="G945">
        <v>126</v>
      </c>
      <c r="H945">
        <v>1.5</v>
      </c>
      <c r="I945">
        <f>IF(MONTH(Call_Centre[[#This Row],[Date of Call]])&lt;=6, YEAR(Call_Centre[[#This Row],[Date of Call]]), YEAR(Call_Centre[[#This Row],[Date of Call]])+1)</f>
        <v>2024</v>
      </c>
      <c r="J945" t="str">
        <f>TEXT(Call_Centre[[#This Row],[Date of Call]],"DDDD")</f>
        <v>Monday</v>
      </c>
      <c r="K945" t="str" cm="1">
        <f t="array" ref="K945">_xlfn.IFS(Call_Centre[[#This Row],[Duration]]&lt;=10,"Under 10 mins", Call_Centre[[#This Row],[Duration]]&lt;=30, "10 to 30 mins", Call_Centre[[#This Row],[Duration]]&lt;=60, "30 to 60 mins", Call_Centre[[#This Row],[Duration]]&lt;=120, "1 to 2 hours", TRUE, "More than 2 hours")</f>
        <v>1 to 2 hours</v>
      </c>
      <c r="L945">
        <f>ROUND(Call_Centre[[#This Row],[Satisfaction Rating]],0)</f>
        <v>2</v>
      </c>
    </row>
    <row r="946" spans="2:12">
      <c r="B946" t="s">
        <v>968</v>
      </c>
      <c r="C946" t="s">
        <v>23</v>
      </c>
      <c r="D946">
        <v>80</v>
      </c>
      <c r="E946" s="17" t="s">
        <v>10</v>
      </c>
      <c r="F946" s="18">
        <v>45258</v>
      </c>
      <c r="G946">
        <v>148</v>
      </c>
      <c r="H946">
        <v>4.0999999999999996</v>
      </c>
      <c r="I946">
        <f>IF(MONTH(Call_Centre[[#This Row],[Date of Call]])&lt;=6, YEAR(Call_Centre[[#This Row],[Date of Call]]), YEAR(Call_Centre[[#This Row],[Date of Call]])+1)</f>
        <v>2024</v>
      </c>
      <c r="J946" t="str">
        <f>TEXT(Call_Centre[[#This Row],[Date of Call]],"DDDD")</f>
        <v>Tuesday</v>
      </c>
      <c r="K946" t="str" cm="1">
        <f t="array" ref="K946">_xlfn.IFS(Call_Centre[[#This Row],[Duration]]&lt;=10,"Under 10 mins", Call_Centre[[#This Row],[Duration]]&lt;=30, "10 to 30 mins", Call_Centre[[#This Row],[Duration]]&lt;=60, "30 to 60 mins", Call_Centre[[#This Row],[Duration]]&lt;=120, "1 to 2 hours", TRUE, "More than 2 hours")</f>
        <v>1 to 2 hours</v>
      </c>
      <c r="L946">
        <f>ROUND(Call_Centre[[#This Row],[Satisfaction Rating]],0)</f>
        <v>4</v>
      </c>
    </row>
    <row r="947" spans="2:12">
      <c r="B947" t="s">
        <v>969</v>
      </c>
      <c r="C947" t="s">
        <v>22</v>
      </c>
      <c r="D947">
        <v>152</v>
      </c>
      <c r="E947" s="17" t="s">
        <v>9</v>
      </c>
      <c r="F947" s="18">
        <v>45258</v>
      </c>
      <c r="G947">
        <v>125</v>
      </c>
      <c r="H947">
        <v>3.9</v>
      </c>
      <c r="I947">
        <f>IF(MONTH(Call_Centre[[#This Row],[Date of Call]])&lt;=6, YEAR(Call_Centre[[#This Row],[Date of Call]]), YEAR(Call_Centre[[#This Row],[Date of Call]])+1)</f>
        <v>2024</v>
      </c>
      <c r="J947" t="str">
        <f>TEXT(Call_Centre[[#This Row],[Date of Call]],"DDDD")</f>
        <v>Tuesday</v>
      </c>
      <c r="K947" t="str" cm="1">
        <f t="array" ref="K947">_xlfn.IFS(Call_Centre[[#This Row],[Duration]]&lt;=10,"Under 10 mins", Call_Centre[[#This Row],[Duration]]&lt;=30, "10 to 30 mins", Call_Centre[[#This Row],[Duration]]&lt;=60, "30 to 60 mins", Call_Centre[[#This Row],[Duration]]&lt;=120, "1 to 2 hours", TRUE, "More than 2 hours")</f>
        <v>More than 2 hours</v>
      </c>
      <c r="L947">
        <f>ROUND(Call_Centre[[#This Row],[Satisfaction Rating]],0)</f>
        <v>4</v>
      </c>
    </row>
    <row r="948" spans="2:12">
      <c r="B948" t="s">
        <v>970</v>
      </c>
      <c r="C948" t="s">
        <v>18</v>
      </c>
      <c r="D948">
        <v>34</v>
      </c>
      <c r="E948" s="17" t="s">
        <v>11</v>
      </c>
      <c r="F948" s="18">
        <v>45258</v>
      </c>
      <c r="G948">
        <v>25</v>
      </c>
      <c r="H948">
        <v>4.0999999999999996</v>
      </c>
      <c r="I948">
        <f>IF(MONTH(Call_Centre[[#This Row],[Date of Call]])&lt;=6, YEAR(Call_Centre[[#This Row],[Date of Call]]), YEAR(Call_Centre[[#This Row],[Date of Call]])+1)</f>
        <v>2024</v>
      </c>
      <c r="J948" t="str">
        <f>TEXT(Call_Centre[[#This Row],[Date of Call]],"DDDD")</f>
        <v>Tuesday</v>
      </c>
      <c r="K948" t="str" cm="1">
        <f t="array" ref="K948">_xlfn.IFS(Call_Centre[[#This Row],[Duration]]&lt;=10,"Under 10 mins", Call_Centre[[#This Row],[Duration]]&lt;=30, "10 to 30 mins", Call_Centre[[#This Row],[Duration]]&lt;=60, "30 to 60 mins", Call_Centre[[#This Row],[Duration]]&lt;=120, "1 to 2 hours", TRUE, "More than 2 hours")</f>
        <v>30 to 60 mins</v>
      </c>
      <c r="L948">
        <f>ROUND(Call_Centre[[#This Row],[Satisfaction Rating]],0)</f>
        <v>4</v>
      </c>
    </row>
    <row r="949" spans="2:12">
      <c r="B949" t="s">
        <v>971</v>
      </c>
      <c r="C949" t="s">
        <v>14</v>
      </c>
      <c r="D949">
        <v>2</v>
      </c>
      <c r="E949" s="17" t="s">
        <v>6</v>
      </c>
      <c r="F949" s="18">
        <v>45259</v>
      </c>
      <c r="G949">
        <v>62</v>
      </c>
      <c r="H949">
        <v>2.8</v>
      </c>
      <c r="I949">
        <f>IF(MONTH(Call_Centre[[#This Row],[Date of Call]])&lt;=6, YEAR(Call_Centre[[#This Row],[Date of Call]]), YEAR(Call_Centre[[#This Row],[Date of Call]])+1)</f>
        <v>2024</v>
      </c>
      <c r="J949" t="str">
        <f>TEXT(Call_Centre[[#This Row],[Date of Call]],"DDDD")</f>
        <v>Wednesday</v>
      </c>
      <c r="K949" t="str" cm="1">
        <f t="array" ref="K949">_xlfn.IFS(Call_Centre[[#This Row],[Duration]]&lt;=10,"Under 10 mins", Call_Centre[[#This Row],[Duration]]&lt;=30, "10 to 30 mins", Call_Centre[[#This Row],[Duration]]&lt;=60, "30 to 60 mins", Call_Centre[[#This Row],[Duration]]&lt;=120, "1 to 2 hours", TRUE, "More than 2 hours")</f>
        <v>Under 10 mins</v>
      </c>
      <c r="L949">
        <f>ROUND(Call_Centre[[#This Row],[Satisfaction Rating]],0)</f>
        <v>3</v>
      </c>
    </row>
    <row r="950" spans="2:12">
      <c r="B950" t="s">
        <v>972</v>
      </c>
      <c r="C950" t="s">
        <v>23</v>
      </c>
      <c r="D950">
        <v>140</v>
      </c>
      <c r="E950" s="17" t="s">
        <v>11</v>
      </c>
      <c r="F950" s="18">
        <v>45260</v>
      </c>
      <c r="G950">
        <v>90</v>
      </c>
      <c r="H950">
        <v>4.5999999999999996</v>
      </c>
      <c r="I950">
        <f>IF(MONTH(Call_Centre[[#This Row],[Date of Call]])&lt;=6, YEAR(Call_Centre[[#This Row],[Date of Call]]), YEAR(Call_Centre[[#This Row],[Date of Call]])+1)</f>
        <v>2024</v>
      </c>
      <c r="J950" t="str">
        <f>TEXT(Call_Centre[[#This Row],[Date of Call]],"DDDD")</f>
        <v>Thursday</v>
      </c>
      <c r="K950" t="str" cm="1">
        <f t="array" ref="K950">_xlfn.IFS(Call_Centre[[#This Row],[Duration]]&lt;=10,"Under 10 mins", Call_Centre[[#This Row],[Duration]]&lt;=30, "10 to 30 mins", Call_Centre[[#This Row],[Duration]]&lt;=60, "30 to 60 mins", Call_Centre[[#This Row],[Duration]]&lt;=120, "1 to 2 hours", TRUE, "More than 2 hours")</f>
        <v>More than 2 hours</v>
      </c>
      <c r="L950">
        <f>ROUND(Call_Centre[[#This Row],[Satisfaction Rating]],0)</f>
        <v>5</v>
      </c>
    </row>
    <row r="951" spans="2:12">
      <c r="B951" t="s">
        <v>973</v>
      </c>
      <c r="C951" t="s">
        <v>12</v>
      </c>
      <c r="D951">
        <v>126</v>
      </c>
      <c r="E951" s="17" t="s">
        <v>13</v>
      </c>
      <c r="F951" s="18">
        <v>45261</v>
      </c>
      <c r="G951">
        <v>33</v>
      </c>
      <c r="H951">
        <v>4.8</v>
      </c>
      <c r="I951">
        <f>IF(MONTH(Call_Centre[[#This Row],[Date of Call]])&lt;=6, YEAR(Call_Centre[[#This Row],[Date of Call]]), YEAR(Call_Centre[[#This Row],[Date of Call]])+1)</f>
        <v>2024</v>
      </c>
      <c r="J951" t="str">
        <f>TEXT(Call_Centre[[#This Row],[Date of Call]],"DDDD")</f>
        <v>Friday</v>
      </c>
      <c r="K951" t="str" cm="1">
        <f t="array" ref="K951">_xlfn.IFS(Call_Centre[[#This Row],[Duration]]&lt;=10,"Under 10 mins", Call_Centre[[#This Row],[Duration]]&lt;=30, "10 to 30 mins", Call_Centre[[#This Row],[Duration]]&lt;=60, "30 to 60 mins", Call_Centre[[#This Row],[Duration]]&lt;=120, "1 to 2 hours", TRUE, "More than 2 hours")</f>
        <v>More than 2 hours</v>
      </c>
      <c r="L951">
        <f>ROUND(Call_Centre[[#This Row],[Satisfaction Rating]],0)</f>
        <v>5</v>
      </c>
    </row>
    <row r="952" spans="2:12">
      <c r="B952" t="s">
        <v>974</v>
      </c>
      <c r="C952" t="s">
        <v>21</v>
      </c>
      <c r="D952">
        <v>79</v>
      </c>
      <c r="E952" s="17" t="s">
        <v>6</v>
      </c>
      <c r="F952" s="18">
        <v>45261</v>
      </c>
      <c r="G952">
        <v>115</v>
      </c>
      <c r="H952">
        <v>2.2999999999999998</v>
      </c>
      <c r="I952">
        <f>IF(MONTH(Call_Centre[[#This Row],[Date of Call]])&lt;=6, YEAR(Call_Centre[[#This Row],[Date of Call]]), YEAR(Call_Centre[[#This Row],[Date of Call]])+1)</f>
        <v>2024</v>
      </c>
      <c r="J952" t="str">
        <f>TEXT(Call_Centre[[#This Row],[Date of Call]],"DDDD")</f>
        <v>Friday</v>
      </c>
      <c r="K952" t="str" cm="1">
        <f t="array" ref="K952">_xlfn.IFS(Call_Centre[[#This Row],[Duration]]&lt;=10,"Under 10 mins", Call_Centre[[#This Row],[Duration]]&lt;=30, "10 to 30 mins", Call_Centre[[#This Row],[Duration]]&lt;=60, "30 to 60 mins", Call_Centre[[#This Row],[Duration]]&lt;=120, "1 to 2 hours", TRUE, "More than 2 hours")</f>
        <v>1 to 2 hours</v>
      </c>
      <c r="L952">
        <f>ROUND(Call_Centre[[#This Row],[Satisfaction Rating]],0)</f>
        <v>2</v>
      </c>
    </row>
    <row r="953" spans="2:12">
      <c r="B953" t="s">
        <v>975</v>
      </c>
      <c r="C953" t="s">
        <v>12</v>
      </c>
      <c r="D953">
        <v>133</v>
      </c>
      <c r="E953" s="17" t="s">
        <v>13</v>
      </c>
      <c r="F953" s="18">
        <v>45261</v>
      </c>
      <c r="G953">
        <v>45</v>
      </c>
      <c r="H953">
        <v>2.6</v>
      </c>
      <c r="I953">
        <f>IF(MONTH(Call_Centre[[#This Row],[Date of Call]])&lt;=6, YEAR(Call_Centre[[#This Row],[Date of Call]]), YEAR(Call_Centre[[#This Row],[Date of Call]])+1)</f>
        <v>2024</v>
      </c>
      <c r="J953" t="str">
        <f>TEXT(Call_Centre[[#This Row],[Date of Call]],"DDDD")</f>
        <v>Friday</v>
      </c>
      <c r="K953" t="str" cm="1">
        <f t="array" ref="K953">_xlfn.IFS(Call_Centre[[#This Row],[Duration]]&lt;=10,"Under 10 mins", Call_Centre[[#This Row],[Duration]]&lt;=30, "10 to 30 mins", Call_Centre[[#This Row],[Duration]]&lt;=60, "30 to 60 mins", Call_Centre[[#This Row],[Duration]]&lt;=120, "1 to 2 hours", TRUE, "More than 2 hours")</f>
        <v>More than 2 hours</v>
      </c>
      <c r="L953">
        <f>ROUND(Call_Centre[[#This Row],[Satisfaction Rating]],0)</f>
        <v>3</v>
      </c>
    </row>
    <row r="954" spans="2:12">
      <c r="B954" t="s">
        <v>976</v>
      </c>
      <c r="C954" t="s">
        <v>18</v>
      </c>
      <c r="D954">
        <v>97</v>
      </c>
      <c r="E954" s="17" t="s">
        <v>10</v>
      </c>
      <c r="F954" s="18">
        <v>45261</v>
      </c>
      <c r="G954">
        <v>114</v>
      </c>
      <c r="H954">
        <v>4.8</v>
      </c>
      <c r="I954">
        <f>IF(MONTH(Call_Centre[[#This Row],[Date of Call]])&lt;=6, YEAR(Call_Centre[[#This Row],[Date of Call]]), YEAR(Call_Centre[[#This Row],[Date of Call]])+1)</f>
        <v>2024</v>
      </c>
      <c r="J954" t="str">
        <f>TEXT(Call_Centre[[#This Row],[Date of Call]],"DDDD")</f>
        <v>Friday</v>
      </c>
      <c r="K954" t="str" cm="1">
        <f t="array" ref="K954">_xlfn.IFS(Call_Centre[[#This Row],[Duration]]&lt;=10,"Under 10 mins", Call_Centre[[#This Row],[Duration]]&lt;=30, "10 to 30 mins", Call_Centre[[#This Row],[Duration]]&lt;=60, "30 to 60 mins", Call_Centre[[#This Row],[Duration]]&lt;=120, "1 to 2 hours", TRUE, "More than 2 hours")</f>
        <v>1 to 2 hours</v>
      </c>
      <c r="L954">
        <f>ROUND(Call_Centre[[#This Row],[Satisfaction Rating]],0)</f>
        <v>5</v>
      </c>
    </row>
    <row r="955" spans="2:12">
      <c r="B955" t="s">
        <v>977</v>
      </c>
      <c r="C955" t="s">
        <v>21</v>
      </c>
      <c r="D955">
        <v>102</v>
      </c>
      <c r="E955" s="17" t="s">
        <v>9</v>
      </c>
      <c r="F955" s="18">
        <v>45262</v>
      </c>
      <c r="G955">
        <v>72</v>
      </c>
      <c r="H955">
        <v>3.7</v>
      </c>
      <c r="I955">
        <f>IF(MONTH(Call_Centre[[#This Row],[Date of Call]])&lt;=6, YEAR(Call_Centre[[#This Row],[Date of Call]]), YEAR(Call_Centre[[#This Row],[Date of Call]])+1)</f>
        <v>2024</v>
      </c>
      <c r="J955" t="str">
        <f>TEXT(Call_Centre[[#This Row],[Date of Call]],"DDDD")</f>
        <v>Saturday</v>
      </c>
      <c r="K955" t="str" cm="1">
        <f t="array" ref="K955">_xlfn.IFS(Call_Centre[[#This Row],[Duration]]&lt;=10,"Under 10 mins", Call_Centre[[#This Row],[Duration]]&lt;=30, "10 to 30 mins", Call_Centre[[#This Row],[Duration]]&lt;=60, "30 to 60 mins", Call_Centre[[#This Row],[Duration]]&lt;=120, "1 to 2 hours", TRUE, "More than 2 hours")</f>
        <v>1 to 2 hours</v>
      </c>
      <c r="L955">
        <f>ROUND(Call_Centre[[#This Row],[Satisfaction Rating]],0)</f>
        <v>4</v>
      </c>
    </row>
    <row r="956" spans="2:12">
      <c r="B956" t="s">
        <v>978</v>
      </c>
      <c r="C956" t="s">
        <v>7</v>
      </c>
      <c r="D956">
        <v>62</v>
      </c>
      <c r="E956" s="17" t="s">
        <v>10</v>
      </c>
      <c r="F956" s="18">
        <v>45262</v>
      </c>
      <c r="G956">
        <v>205</v>
      </c>
      <c r="H956">
        <v>4.2</v>
      </c>
      <c r="I956">
        <f>IF(MONTH(Call_Centre[[#This Row],[Date of Call]])&lt;=6, YEAR(Call_Centre[[#This Row],[Date of Call]]), YEAR(Call_Centre[[#This Row],[Date of Call]])+1)</f>
        <v>2024</v>
      </c>
      <c r="J956" t="str">
        <f>TEXT(Call_Centre[[#This Row],[Date of Call]],"DDDD")</f>
        <v>Saturday</v>
      </c>
      <c r="K956" t="str" cm="1">
        <f t="array" ref="K956">_xlfn.IFS(Call_Centre[[#This Row],[Duration]]&lt;=10,"Under 10 mins", Call_Centre[[#This Row],[Duration]]&lt;=30, "10 to 30 mins", Call_Centre[[#This Row],[Duration]]&lt;=60, "30 to 60 mins", Call_Centre[[#This Row],[Duration]]&lt;=120, "1 to 2 hours", TRUE, "More than 2 hours")</f>
        <v>1 to 2 hours</v>
      </c>
      <c r="L956">
        <f>ROUND(Call_Centre[[#This Row],[Satisfaction Rating]],0)</f>
        <v>4</v>
      </c>
    </row>
    <row r="957" spans="2:12">
      <c r="B957" t="s">
        <v>979</v>
      </c>
      <c r="C957" t="s">
        <v>12</v>
      </c>
      <c r="D957">
        <v>149</v>
      </c>
      <c r="E957" s="17" t="s">
        <v>9</v>
      </c>
      <c r="F957" s="18">
        <v>45263</v>
      </c>
      <c r="G957">
        <v>42</v>
      </c>
      <c r="H957">
        <v>3.3</v>
      </c>
      <c r="I957">
        <f>IF(MONTH(Call_Centre[[#This Row],[Date of Call]])&lt;=6, YEAR(Call_Centre[[#This Row],[Date of Call]]), YEAR(Call_Centre[[#This Row],[Date of Call]])+1)</f>
        <v>2024</v>
      </c>
      <c r="J957" t="str">
        <f>TEXT(Call_Centre[[#This Row],[Date of Call]],"DDDD")</f>
        <v>Sunday</v>
      </c>
      <c r="K957" t="str" cm="1">
        <f t="array" ref="K957">_xlfn.IFS(Call_Centre[[#This Row],[Duration]]&lt;=10,"Under 10 mins", Call_Centre[[#This Row],[Duration]]&lt;=30, "10 to 30 mins", Call_Centre[[#This Row],[Duration]]&lt;=60, "30 to 60 mins", Call_Centre[[#This Row],[Duration]]&lt;=120, "1 to 2 hours", TRUE, "More than 2 hours")</f>
        <v>More than 2 hours</v>
      </c>
      <c r="L957">
        <f>ROUND(Call_Centre[[#This Row],[Satisfaction Rating]],0)</f>
        <v>3</v>
      </c>
    </row>
    <row r="958" spans="2:12">
      <c r="B958" t="s">
        <v>980</v>
      </c>
      <c r="C958" t="s">
        <v>14</v>
      </c>
      <c r="D958">
        <v>133</v>
      </c>
      <c r="E958" s="17" t="s">
        <v>10</v>
      </c>
      <c r="F958" s="18">
        <v>45263</v>
      </c>
      <c r="G958">
        <v>96</v>
      </c>
      <c r="H958">
        <v>4.3</v>
      </c>
      <c r="I958">
        <f>IF(MONTH(Call_Centre[[#This Row],[Date of Call]])&lt;=6, YEAR(Call_Centre[[#This Row],[Date of Call]]), YEAR(Call_Centre[[#This Row],[Date of Call]])+1)</f>
        <v>2024</v>
      </c>
      <c r="J958" t="str">
        <f>TEXT(Call_Centre[[#This Row],[Date of Call]],"DDDD")</f>
        <v>Sunday</v>
      </c>
      <c r="K958" t="str" cm="1">
        <f t="array" ref="K958">_xlfn.IFS(Call_Centre[[#This Row],[Duration]]&lt;=10,"Under 10 mins", Call_Centre[[#This Row],[Duration]]&lt;=30, "10 to 30 mins", Call_Centre[[#This Row],[Duration]]&lt;=60, "30 to 60 mins", Call_Centre[[#This Row],[Duration]]&lt;=120, "1 to 2 hours", TRUE, "More than 2 hours")</f>
        <v>More than 2 hours</v>
      </c>
      <c r="L958">
        <f>ROUND(Call_Centre[[#This Row],[Satisfaction Rating]],0)</f>
        <v>4</v>
      </c>
    </row>
    <row r="959" spans="2:12">
      <c r="B959" t="s">
        <v>981</v>
      </c>
      <c r="C959" t="s">
        <v>21</v>
      </c>
      <c r="D959">
        <v>51</v>
      </c>
      <c r="E959" s="17" t="s">
        <v>6</v>
      </c>
      <c r="F959" s="18">
        <v>45263</v>
      </c>
      <c r="G959">
        <v>64</v>
      </c>
      <c r="H959">
        <v>3.7</v>
      </c>
      <c r="I959">
        <f>IF(MONTH(Call_Centre[[#This Row],[Date of Call]])&lt;=6, YEAR(Call_Centre[[#This Row],[Date of Call]]), YEAR(Call_Centre[[#This Row],[Date of Call]])+1)</f>
        <v>2024</v>
      </c>
      <c r="J959" t="str">
        <f>TEXT(Call_Centre[[#This Row],[Date of Call]],"DDDD")</f>
        <v>Sunday</v>
      </c>
      <c r="K959" t="str" cm="1">
        <f t="array" ref="K959">_xlfn.IFS(Call_Centre[[#This Row],[Duration]]&lt;=10,"Under 10 mins", Call_Centre[[#This Row],[Duration]]&lt;=30, "10 to 30 mins", Call_Centre[[#This Row],[Duration]]&lt;=60, "30 to 60 mins", Call_Centre[[#This Row],[Duration]]&lt;=120, "1 to 2 hours", TRUE, "More than 2 hours")</f>
        <v>30 to 60 mins</v>
      </c>
      <c r="L959">
        <f>ROUND(Call_Centre[[#This Row],[Satisfaction Rating]],0)</f>
        <v>4</v>
      </c>
    </row>
    <row r="960" spans="2:12">
      <c r="B960" t="s">
        <v>982</v>
      </c>
      <c r="C960" t="s">
        <v>7</v>
      </c>
      <c r="D960">
        <v>110</v>
      </c>
      <c r="E960" s="17" t="s">
        <v>10</v>
      </c>
      <c r="F960" s="18">
        <v>45264</v>
      </c>
      <c r="G960">
        <v>72</v>
      </c>
      <c r="H960">
        <v>3.7</v>
      </c>
      <c r="I960">
        <f>IF(MONTH(Call_Centre[[#This Row],[Date of Call]])&lt;=6, YEAR(Call_Centre[[#This Row],[Date of Call]]), YEAR(Call_Centre[[#This Row],[Date of Call]])+1)</f>
        <v>2024</v>
      </c>
      <c r="J960" t="str">
        <f>TEXT(Call_Centre[[#This Row],[Date of Call]],"DDDD")</f>
        <v>Monday</v>
      </c>
      <c r="K960" t="str" cm="1">
        <f t="array" ref="K960">_xlfn.IFS(Call_Centre[[#This Row],[Duration]]&lt;=10,"Under 10 mins", Call_Centre[[#This Row],[Duration]]&lt;=30, "10 to 30 mins", Call_Centre[[#This Row],[Duration]]&lt;=60, "30 to 60 mins", Call_Centre[[#This Row],[Duration]]&lt;=120, "1 to 2 hours", TRUE, "More than 2 hours")</f>
        <v>1 to 2 hours</v>
      </c>
      <c r="L960">
        <f>ROUND(Call_Centre[[#This Row],[Satisfaction Rating]],0)</f>
        <v>4</v>
      </c>
    </row>
    <row r="961" spans="2:12">
      <c r="B961" t="s">
        <v>983</v>
      </c>
      <c r="C961" t="s">
        <v>18</v>
      </c>
      <c r="D961">
        <v>38</v>
      </c>
      <c r="E961" s="17" t="s">
        <v>13</v>
      </c>
      <c r="F961" s="18">
        <v>45265</v>
      </c>
      <c r="G961">
        <v>27</v>
      </c>
      <c r="H961">
        <v>3.1</v>
      </c>
      <c r="I961">
        <f>IF(MONTH(Call_Centre[[#This Row],[Date of Call]])&lt;=6, YEAR(Call_Centre[[#This Row],[Date of Call]]), YEAR(Call_Centre[[#This Row],[Date of Call]])+1)</f>
        <v>2024</v>
      </c>
      <c r="J961" t="str">
        <f>TEXT(Call_Centre[[#This Row],[Date of Call]],"DDDD")</f>
        <v>Tuesday</v>
      </c>
      <c r="K961" t="str" cm="1">
        <f t="array" ref="K961">_xlfn.IFS(Call_Centre[[#This Row],[Duration]]&lt;=10,"Under 10 mins", Call_Centre[[#This Row],[Duration]]&lt;=30, "10 to 30 mins", Call_Centre[[#This Row],[Duration]]&lt;=60, "30 to 60 mins", Call_Centre[[#This Row],[Duration]]&lt;=120, "1 to 2 hours", TRUE, "More than 2 hours")</f>
        <v>30 to 60 mins</v>
      </c>
      <c r="L961">
        <f>ROUND(Call_Centre[[#This Row],[Satisfaction Rating]],0)</f>
        <v>3</v>
      </c>
    </row>
    <row r="962" spans="2:12">
      <c r="B962" t="s">
        <v>984</v>
      </c>
      <c r="C962" t="s">
        <v>14</v>
      </c>
      <c r="D962">
        <v>78</v>
      </c>
      <c r="E962" s="17" t="s">
        <v>13</v>
      </c>
      <c r="F962" s="18">
        <v>45267</v>
      </c>
      <c r="G962">
        <v>200</v>
      </c>
      <c r="H962">
        <v>2.4</v>
      </c>
      <c r="I962">
        <f>IF(MONTH(Call_Centre[[#This Row],[Date of Call]])&lt;=6, YEAR(Call_Centre[[#This Row],[Date of Call]]), YEAR(Call_Centre[[#This Row],[Date of Call]])+1)</f>
        <v>2024</v>
      </c>
      <c r="J962" t="str">
        <f>TEXT(Call_Centre[[#This Row],[Date of Call]],"DDDD")</f>
        <v>Thursday</v>
      </c>
      <c r="K962" t="str" cm="1">
        <f t="array" ref="K962">_xlfn.IFS(Call_Centre[[#This Row],[Duration]]&lt;=10,"Under 10 mins", Call_Centre[[#This Row],[Duration]]&lt;=30, "10 to 30 mins", Call_Centre[[#This Row],[Duration]]&lt;=60, "30 to 60 mins", Call_Centre[[#This Row],[Duration]]&lt;=120, "1 to 2 hours", TRUE, "More than 2 hours")</f>
        <v>1 to 2 hours</v>
      </c>
      <c r="L962">
        <f>ROUND(Call_Centre[[#This Row],[Satisfaction Rating]],0)</f>
        <v>2</v>
      </c>
    </row>
    <row r="963" spans="2:12">
      <c r="B963" t="s">
        <v>985</v>
      </c>
      <c r="C963" t="s">
        <v>18</v>
      </c>
      <c r="D963">
        <v>25</v>
      </c>
      <c r="E963" s="17" t="s">
        <v>9</v>
      </c>
      <c r="F963" s="18">
        <v>45268</v>
      </c>
      <c r="G963">
        <v>93</v>
      </c>
      <c r="H963">
        <v>3.5</v>
      </c>
      <c r="I963">
        <f>IF(MONTH(Call_Centre[[#This Row],[Date of Call]])&lt;=6, YEAR(Call_Centre[[#This Row],[Date of Call]]), YEAR(Call_Centre[[#This Row],[Date of Call]])+1)</f>
        <v>2024</v>
      </c>
      <c r="J963" t="str">
        <f>TEXT(Call_Centre[[#This Row],[Date of Call]],"DDDD")</f>
        <v>Friday</v>
      </c>
      <c r="K963" t="str" cm="1">
        <f t="array" ref="K963">_xlfn.IFS(Call_Centre[[#This Row],[Duration]]&lt;=10,"Under 10 mins", Call_Centre[[#This Row],[Duration]]&lt;=30, "10 to 30 mins", Call_Centre[[#This Row],[Duration]]&lt;=60, "30 to 60 mins", Call_Centre[[#This Row],[Duration]]&lt;=120, "1 to 2 hours", TRUE, "More than 2 hours")</f>
        <v>10 to 30 mins</v>
      </c>
      <c r="L963">
        <f>ROUND(Call_Centre[[#This Row],[Satisfaction Rating]],0)</f>
        <v>4</v>
      </c>
    </row>
    <row r="964" spans="2:12">
      <c r="B964" t="s">
        <v>986</v>
      </c>
      <c r="C964" t="s">
        <v>16</v>
      </c>
      <c r="D964">
        <v>50</v>
      </c>
      <c r="E964" s="17" t="s">
        <v>6</v>
      </c>
      <c r="F964" s="18">
        <v>45268</v>
      </c>
      <c r="G964">
        <v>54</v>
      </c>
      <c r="H964">
        <v>4.3</v>
      </c>
      <c r="I964">
        <f>IF(MONTH(Call_Centre[[#This Row],[Date of Call]])&lt;=6, YEAR(Call_Centre[[#This Row],[Date of Call]]), YEAR(Call_Centre[[#This Row],[Date of Call]])+1)</f>
        <v>2024</v>
      </c>
      <c r="J964" t="str">
        <f>TEXT(Call_Centre[[#This Row],[Date of Call]],"DDDD")</f>
        <v>Friday</v>
      </c>
      <c r="K964" t="str" cm="1">
        <f t="array" ref="K964">_xlfn.IFS(Call_Centre[[#This Row],[Duration]]&lt;=10,"Under 10 mins", Call_Centre[[#This Row],[Duration]]&lt;=30, "10 to 30 mins", Call_Centre[[#This Row],[Duration]]&lt;=60, "30 to 60 mins", Call_Centre[[#This Row],[Duration]]&lt;=120, "1 to 2 hours", TRUE, "More than 2 hours")</f>
        <v>30 to 60 mins</v>
      </c>
      <c r="L964">
        <f>ROUND(Call_Centre[[#This Row],[Satisfaction Rating]],0)</f>
        <v>4</v>
      </c>
    </row>
    <row r="965" spans="2:12">
      <c r="B965" t="s">
        <v>987</v>
      </c>
      <c r="C965" t="s">
        <v>18</v>
      </c>
      <c r="D965">
        <v>103</v>
      </c>
      <c r="E965" s="17" t="s">
        <v>9</v>
      </c>
      <c r="F965" s="18">
        <v>45269</v>
      </c>
      <c r="G965">
        <v>72</v>
      </c>
      <c r="H965">
        <v>3.4</v>
      </c>
      <c r="I965">
        <f>IF(MONTH(Call_Centre[[#This Row],[Date of Call]])&lt;=6, YEAR(Call_Centre[[#This Row],[Date of Call]]), YEAR(Call_Centre[[#This Row],[Date of Call]])+1)</f>
        <v>2024</v>
      </c>
      <c r="J965" t="str">
        <f>TEXT(Call_Centre[[#This Row],[Date of Call]],"DDDD")</f>
        <v>Saturday</v>
      </c>
      <c r="K965" t="str" cm="1">
        <f t="array" ref="K965">_xlfn.IFS(Call_Centre[[#This Row],[Duration]]&lt;=10,"Under 10 mins", Call_Centre[[#This Row],[Duration]]&lt;=30, "10 to 30 mins", Call_Centre[[#This Row],[Duration]]&lt;=60, "30 to 60 mins", Call_Centre[[#This Row],[Duration]]&lt;=120, "1 to 2 hours", TRUE, "More than 2 hours")</f>
        <v>1 to 2 hours</v>
      </c>
      <c r="L965">
        <f>ROUND(Call_Centre[[#This Row],[Satisfaction Rating]],0)</f>
        <v>3</v>
      </c>
    </row>
    <row r="966" spans="2:12">
      <c r="B966" t="s">
        <v>988</v>
      </c>
      <c r="C966" t="s">
        <v>22</v>
      </c>
      <c r="D966">
        <v>63</v>
      </c>
      <c r="E966" s="17" t="s">
        <v>11</v>
      </c>
      <c r="F966" s="18">
        <v>45269</v>
      </c>
      <c r="G966">
        <v>82</v>
      </c>
      <c r="H966">
        <v>3.7</v>
      </c>
      <c r="I966">
        <f>IF(MONTH(Call_Centre[[#This Row],[Date of Call]])&lt;=6, YEAR(Call_Centre[[#This Row],[Date of Call]]), YEAR(Call_Centre[[#This Row],[Date of Call]])+1)</f>
        <v>2024</v>
      </c>
      <c r="J966" t="str">
        <f>TEXT(Call_Centre[[#This Row],[Date of Call]],"DDDD")</f>
        <v>Saturday</v>
      </c>
      <c r="K966" t="str" cm="1">
        <f t="array" ref="K966">_xlfn.IFS(Call_Centre[[#This Row],[Duration]]&lt;=10,"Under 10 mins", Call_Centre[[#This Row],[Duration]]&lt;=30, "10 to 30 mins", Call_Centre[[#This Row],[Duration]]&lt;=60, "30 to 60 mins", Call_Centre[[#This Row],[Duration]]&lt;=120, "1 to 2 hours", TRUE, "More than 2 hours")</f>
        <v>1 to 2 hours</v>
      </c>
      <c r="L966">
        <f>ROUND(Call_Centre[[#This Row],[Satisfaction Rating]],0)</f>
        <v>4</v>
      </c>
    </row>
    <row r="967" spans="2:12">
      <c r="B967" t="s">
        <v>989</v>
      </c>
      <c r="C967" t="s">
        <v>16</v>
      </c>
      <c r="D967">
        <v>96</v>
      </c>
      <c r="E967" s="17" t="s">
        <v>6</v>
      </c>
      <c r="F967" s="18">
        <v>45273</v>
      </c>
      <c r="G967">
        <v>164</v>
      </c>
      <c r="H967">
        <v>4.8</v>
      </c>
      <c r="I967">
        <f>IF(MONTH(Call_Centre[[#This Row],[Date of Call]])&lt;=6, YEAR(Call_Centre[[#This Row],[Date of Call]]), YEAR(Call_Centre[[#This Row],[Date of Call]])+1)</f>
        <v>2024</v>
      </c>
      <c r="J967" t="str">
        <f>TEXT(Call_Centre[[#This Row],[Date of Call]],"DDDD")</f>
        <v>Wednesday</v>
      </c>
      <c r="K967" t="str" cm="1">
        <f t="array" ref="K967">_xlfn.IFS(Call_Centre[[#This Row],[Duration]]&lt;=10,"Under 10 mins", Call_Centre[[#This Row],[Duration]]&lt;=30, "10 to 30 mins", Call_Centre[[#This Row],[Duration]]&lt;=60, "30 to 60 mins", Call_Centre[[#This Row],[Duration]]&lt;=120, "1 to 2 hours", TRUE, "More than 2 hours")</f>
        <v>1 to 2 hours</v>
      </c>
      <c r="L967">
        <f>ROUND(Call_Centre[[#This Row],[Satisfaction Rating]],0)</f>
        <v>5</v>
      </c>
    </row>
    <row r="968" spans="2:12">
      <c r="B968" t="s">
        <v>990</v>
      </c>
      <c r="C968" t="s">
        <v>23</v>
      </c>
      <c r="D968">
        <v>94</v>
      </c>
      <c r="E968" s="17" t="s">
        <v>9</v>
      </c>
      <c r="F968" s="18">
        <v>45273</v>
      </c>
      <c r="G968">
        <v>78</v>
      </c>
      <c r="H968">
        <v>3.3</v>
      </c>
      <c r="I968">
        <f>IF(MONTH(Call_Centre[[#This Row],[Date of Call]])&lt;=6, YEAR(Call_Centre[[#This Row],[Date of Call]]), YEAR(Call_Centre[[#This Row],[Date of Call]])+1)</f>
        <v>2024</v>
      </c>
      <c r="J968" t="str">
        <f>TEXT(Call_Centre[[#This Row],[Date of Call]],"DDDD")</f>
        <v>Wednesday</v>
      </c>
      <c r="K968" t="str" cm="1">
        <f t="array" ref="K968">_xlfn.IFS(Call_Centre[[#This Row],[Duration]]&lt;=10,"Under 10 mins", Call_Centre[[#This Row],[Duration]]&lt;=30, "10 to 30 mins", Call_Centre[[#This Row],[Duration]]&lt;=60, "30 to 60 mins", Call_Centre[[#This Row],[Duration]]&lt;=120, "1 to 2 hours", TRUE, "More than 2 hours")</f>
        <v>1 to 2 hours</v>
      </c>
      <c r="L968">
        <f>ROUND(Call_Centre[[#This Row],[Satisfaction Rating]],0)</f>
        <v>3</v>
      </c>
    </row>
    <row r="969" spans="2:12">
      <c r="B969" t="s">
        <v>991</v>
      </c>
      <c r="C969" t="s">
        <v>7</v>
      </c>
      <c r="D969">
        <v>46</v>
      </c>
      <c r="E969" s="17" t="s">
        <v>13</v>
      </c>
      <c r="F969" s="18">
        <v>45274</v>
      </c>
      <c r="G969">
        <v>135</v>
      </c>
      <c r="H969">
        <v>4.2</v>
      </c>
      <c r="I969">
        <f>IF(MONTH(Call_Centre[[#This Row],[Date of Call]])&lt;=6, YEAR(Call_Centre[[#This Row],[Date of Call]]), YEAR(Call_Centre[[#This Row],[Date of Call]])+1)</f>
        <v>2024</v>
      </c>
      <c r="J969" t="str">
        <f>TEXT(Call_Centre[[#This Row],[Date of Call]],"DDDD")</f>
        <v>Thursday</v>
      </c>
      <c r="K969" t="str" cm="1">
        <f t="array" ref="K969">_xlfn.IFS(Call_Centre[[#This Row],[Duration]]&lt;=10,"Under 10 mins", Call_Centre[[#This Row],[Duration]]&lt;=30, "10 to 30 mins", Call_Centre[[#This Row],[Duration]]&lt;=60, "30 to 60 mins", Call_Centre[[#This Row],[Duration]]&lt;=120, "1 to 2 hours", TRUE, "More than 2 hours")</f>
        <v>30 to 60 mins</v>
      </c>
      <c r="L969">
        <f>ROUND(Call_Centre[[#This Row],[Satisfaction Rating]],0)</f>
        <v>4</v>
      </c>
    </row>
    <row r="970" spans="2:12">
      <c r="B970" t="s">
        <v>992</v>
      </c>
      <c r="C970" t="s">
        <v>5</v>
      </c>
      <c r="D970">
        <v>127</v>
      </c>
      <c r="E970" s="17" t="s">
        <v>6</v>
      </c>
      <c r="F970" s="18">
        <v>45275</v>
      </c>
      <c r="G970">
        <v>145</v>
      </c>
      <c r="H970">
        <v>2.6</v>
      </c>
      <c r="I970">
        <f>IF(MONTH(Call_Centre[[#This Row],[Date of Call]])&lt;=6, YEAR(Call_Centre[[#This Row],[Date of Call]]), YEAR(Call_Centre[[#This Row],[Date of Call]])+1)</f>
        <v>2024</v>
      </c>
      <c r="J970" t="str">
        <f>TEXT(Call_Centre[[#This Row],[Date of Call]],"DDDD")</f>
        <v>Friday</v>
      </c>
      <c r="K970" t="str" cm="1">
        <f t="array" ref="K970">_xlfn.IFS(Call_Centre[[#This Row],[Duration]]&lt;=10,"Under 10 mins", Call_Centre[[#This Row],[Duration]]&lt;=30, "10 to 30 mins", Call_Centre[[#This Row],[Duration]]&lt;=60, "30 to 60 mins", Call_Centre[[#This Row],[Duration]]&lt;=120, "1 to 2 hours", TRUE, "More than 2 hours")</f>
        <v>More than 2 hours</v>
      </c>
      <c r="L970">
        <f>ROUND(Call_Centre[[#This Row],[Satisfaction Rating]],0)</f>
        <v>3</v>
      </c>
    </row>
    <row r="971" spans="2:12">
      <c r="B971" t="s">
        <v>993</v>
      </c>
      <c r="C971" t="s">
        <v>15</v>
      </c>
      <c r="D971">
        <v>96</v>
      </c>
      <c r="E971" s="17" t="s">
        <v>13</v>
      </c>
      <c r="F971" s="18">
        <v>45275</v>
      </c>
      <c r="G971">
        <v>115</v>
      </c>
      <c r="H971">
        <v>4.9000000000000004</v>
      </c>
      <c r="I971">
        <f>IF(MONTH(Call_Centre[[#This Row],[Date of Call]])&lt;=6, YEAR(Call_Centre[[#This Row],[Date of Call]]), YEAR(Call_Centre[[#This Row],[Date of Call]])+1)</f>
        <v>2024</v>
      </c>
      <c r="J971" t="str">
        <f>TEXT(Call_Centre[[#This Row],[Date of Call]],"DDDD")</f>
        <v>Friday</v>
      </c>
      <c r="K971" t="str" cm="1">
        <f t="array" ref="K971">_xlfn.IFS(Call_Centre[[#This Row],[Duration]]&lt;=10,"Under 10 mins", Call_Centre[[#This Row],[Duration]]&lt;=30, "10 to 30 mins", Call_Centre[[#This Row],[Duration]]&lt;=60, "30 to 60 mins", Call_Centre[[#This Row],[Duration]]&lt;=120, "1 to 2 hours", TRUE, "More than 2 hours")</f>
        <v>1 to 2 hours</v>
      </c>
      <c r="L971">
        <f>ROUND(Call_Centre[[#This Row],[Satisfaction Rating]],0)</f>
        <v>5</v>
      </c>
    </row>
    <row r="972" spans="2:12">
      <c r="B972" t="s">
        <v>1003</v>
      </c>
      <c r="C972" t="s">
        <v>17</v>
      </c>
      <c r="D972">
        <v>151</v>
      </c>
      <c r="E972" s="17" t="s">
        <v>9</v>
      </c>
      <c r="F972" s="18">
        <v>45275</v>
      </c>
      <c r="G972">
        <v>117</v>
      </c>
      <c r="H972">
        <v>2</v>
      </c>
      <c r="I972">
        <f>IF(MONTH(Call_Centre[[#This Row],[Date of Call]])&lt;=6, YEAR(Call_Centre[[#This Row],[Date of Call]]), YEAR(Call_Centre[[#This Row],[Date of Call]])+1)</f>
        <v>2024</v>
      </c>
      <c r="J972" t="str">
        <f>TEXT(Call_Centre[[#This Row],[Date of Call]],"DDDD")</f>
        <v>Friday</v>
      </c>
      <c r="K972" t="str" cm="1">
        <f t="array" ref="K972">_xlfn.IFS(Call_Centre[[#This Row],[Duration]]&lt;=10,"Under 10 mins", Call_Centre[[#This Row],[Duration]]&lt;=30, "10 to 30 mins", Call_Centre[[#This Row],[Duration]]&lt;=60, "30 to 60 mins", Call_Centre[[#This Row],[Duration]]&lt;=120, "1 to 2 hours", TRUE, "More than 2 hours")</f>
        <v>More than 2 hours</v>
      </c>
      <c r="L972">
        <f>ROUND(Call_Centre[[#This Row],[Satisfaction Rating]],0)</f>
        <v>2</v>
      </c>
    </row>
    <row r="973" spans="2:12">
      <c r="B973" t="s">
        <v>1004</v>
      </c>
      <c r="C973" t="s">
        <v>5</v>
      </c>
      <c r="D973">
        <v>158</v>
      </c>
      <c r="E973" s="17" t="s">
        <v>10</v>
      </c>
      <c r="F973" s="18">
        <v>45276</v>
      </c>
      <c r="G973">
        <v>36</v>
      </c>
      <c r="H973">
        <v>4.7</v>
      </c>
      <c r="I973">
        <f>IF(MONTH(Call_Centre[[#This Row],[Date of Call]])&lt;=6, YEAR(Call_Centre[[#This Row],[Date of Call]]), YEAR(Call_Centre[[#This Row],[Date of Call]])+1)</f>
        <v>2024</v>
      </c>
      <c r="J973" t="str">
        <f>TEXT(Call_Centre[[#This Row],[Date of Call]],"DDDD")</f>
        <v>Saturday</v>
      </c>
      <c r="K973" t="str" cm="1">
        <f t="array" ref="K973">_xlfn.IFS(Call_Centre[[#This Row],[Duration]]&lt;=10,"Under 10 mins", Call_Centre[[#This Row],[Duration]]&lt;=30, "10 to 30 mins", Call_Centre[[#This Row],[Duration]]&lt;=60, "30 to 60 mins", Call_Centre[[#This Row],[Duration]]&lt;=120, "1 to 2 hours", TRUE, "More than 2 hours")</f>
        <v>More than 2 hours</v>
      </c>
      <c r="L973">
        <f>ROUND(Call_Centre[[#This Row],[Satisfaction Rating]],0)</f>
        <v>5</v>
      </c>
    </row>
    <row r="974" spans="2:12">
      <c r="B974" t="s">
        <v>1005</v>
      </c>
      <c r="C974" t="s">
        <v>23</v>
      </c>
      <c r="D974">
        <v>45</v>
      </c>
      <c r="E974" s="17" t="s">
        <v>10</v>
      </c>
      <c r="F974" s="18">
        <v>45276</v>
      </c>
      <c r="G974">
        <v>84</v>
      </c>
      <c r="H974">
        <v>2.8</v>
      </c>
      <c r="I974">
        <f>IF(MONTH(Call_Centre[[#This Row],[Date of Call]])&lt;=6, YEAR(Call_Centre[[#This Row],[Date of Call]]), YEAR(Call_Centre[[#This Row],[Date of Call]])+1)</f>
        <v>2024</v>
      </c>
      <c r="J974" t="str">
        <f>TEXT(Call_Centre[[#This Row],[Date of Call]],"DDDD")</f>
        <v>Saturday</v>
      </c>
      <c r="K974" t="str" cm="1">
        <f t="array" ref="K974">_xlfn.IFS(Call_Centre[[#This Row],[Duration]]&lt;=10,"Under 10 mins", Call_Centre[[#This Row],[Duration]]&lt;=30, "10 to 30 mins", Call_Centre[[#This Row],[Duration]]&lt;=60, "30 to 60 mins", Call_Centre[[#This Row],[Duration]]&lt;=120, "1 to 2 hours", TRUE, "More than 2 hours")</f>
        <v>30 to 60 mins</v>
      </c>
      <c r="L974">
        <f>ROUND(Call_Centre[[#This Row],[Satisfaction Rating]],0)</f>
        <v>3</v>
      </c>
    </row>
    <row r="975" spans="2:12">
      <c r="B975" t="s">
        <v>1006</v>
      </c>
      <c r="C975" t="s">
        <v>24</v>
      </c>
      <c r="D975">
        <v>141</v>
      </c>
      <c r="E975" s="17" t="s">
        <v>10</v>
      </c>
      <c r="F975" s="18">
        <v>45276</v>
      </c>
      <c r="G975">
        <v>66</v>
      </c>
      <c r="H975">
        <v>3.2</v>
      </c>
      <c r="I975">
        <f>IF(MONTH(Call_Centre[[#This Row],[Date of Call]])&lt;=6, YEAR(Call_Centre[[#This Row],[Date of Call]]), YEAR(Call_Centre[[#This Row],[Date of Call]])+1)</f>
        <v>2024</v>
      </c>
      <c r="J975" t="str">
        <f>TEXT(Call_Centre[[#This Row],[Date of Call]],"DDDD")</f>
        <v>Saturday</v>
      </c>
      <c r="K975" t="str" cm="1">
        <f t="array" ref="K975">_xlfn.IFS(Call_Centre[[#This Row],[Duration]]&lt;=10,"Under 10 mins", Call_Centre[[#This Row],[Duration]]&lt;=30, "10 to 30 mins", Call_Centre[[#This Row],[Duration]]&lt;=60, "30 to 60 mins", Call_Centre[[#This Row],[Duration]]&lt;=120, "1 to 2 hours", TRUE, "More than 2 hours")</f>
        <v>More than 2 hours</v>
      </c>
      <c r="L975">
        <f>ROUND(Call_Centre[[#This Row],[Satisfaction Rating]],0)</f>
        <v>3</v>
      </c>
    </row>
    <row r="976" spans="2:12">
      <c r="B976" t="s">
        <v>1007</v>
      </c>
      <c r="C976" t="s">
        <v>18</v>
      </c>
      <c r="D976">
        <v>147</v>
      </c>
      <c r="E976" s="17" t="s">
        <v>13</v>
      </c>
      <c r="F976" s="18">
        <v>45276</v>
      </c>
      <c r="G976">
        <v>76</v>
      </c>
      <c r="H976">
        <v>4.7</v>
      </c>
      <c r="I976">
        <f>IF(MONTH(Call_Centre[[#This Row],[Date of Call]])&lt;=6, YEAR(Call_Centre[[#This Row],[Date of Call]]), YEAR(Call_Centre[[#This Row],[Date of Call]])+1)</f>
        <v>2024</v>
      </c>
      <c r="J976" t="str">
        <f>TEXT(Call_Centre[[#This Row],[Date of Call]],"DDDD")</f>
        <v>Saturday</v>
      </c>
      <c r="K976" t="str" cm="1">
        <f t="array" ref="K976">_xlfn.IFS(Call_Centre[[#This Row],[Duration]]&lt;=10,"Under 10 mins", Call_Centre[[#This Row],[Duration]]&lt;=30, "10 to 30 mins", Call_Centre[[#This Row],[Duration]]&lt;=60, "30 to 60 mins", Call_Centre[[#This Row],[Duration]]&lt;=120, "1 to 2 hours", TRUE, "More than 2 hours")</f>
        <v>More than 2 hours</v>
      </c>
      <c r="L976">
        <f>ROUND(Call_Centre[[#This Row],[Satisfaction Rating]],0)</f>
        <v>5</v>
      </c>
    </row>
    <row r="977" spans="2:12">
      <c r="B977" t="s">
        <v>1008</v>
      </c>
      <c r="C977" t="s">
        <v>19</v>
      </c>
      <c r="D977">
        <v>126</v>
      </c>
      <c r="E977" s="17" t="s">
        <v>13</v>
      </c>
      <c r="F977" s="18">
        <v>45276</v>
      </c>
      <c r="G977">
        <v>185</v>
      </c>
      <c r="H977">
        <v>4.8</v>
      </c>
      <c r="I977">
        <f>IF(MONTH(Call_Centre[[#This Row],[Date of Call]])&lt;=6, YEAR(Call_Centre[[#This Row],[Date of Call]]), YEAR(Call_Centre[[#This Row],[Date of Call]])+1)</f>
        <v>2024</v>
      </c>
      <c r="J977" t="str">
        <f>TEXT(Call_Centre[[#This Row],[Date of Call]],"DDDD")</f>
        <v>Saturday</v>
      </c>
      <c r="K977" t="str" cm="1">
        <f t="array" ref="K977">_xlfn.IFS(Call_Centre[[#This Row],[Duration]]&lt;=10,"Under 10 mins", Call_Centre[[#This Row],[Duration]]&lt;=30, "10 to 30 mins", Call_Centre[[#This Row],[Duration]]&lt;=60, "30 to 60 mins", Call_Centre[[#This Row],[Duration]]&lt;=120, "1 to 2 hours", TRUE, "More than 2 hours")</f>
        <v>More than 2 hours</v>
      </c>
      <c r="L977">
        <f>ROUND(Call_Centre[[#This Row],[Satisfaction Rating]],0)</f>
        <v>5</v>
      </c>
    </row>
    <row r="978" spans="2:12">
      <c r="B978" t="s">
        <v>1009</v>
      </c>
      <c r="C978" t="s">
        <v>23</v>
      </c>
      <c r="D978">
        <v>126</v>
      </c>
      <c r="E978" s="17" t="s">
        <v>11</v>
      </c>
      <c r="F978" s="18">
        <v>45277</v>
      </c>
      <c r="G978">
        <v>80</v>
      </c>
      <c r="H978">
        <v>4.7</v>
      </c>
      <c r="I978">
        <f>IF(MONTH(Call_Centre[[#This Row],[Date of Call]])&lt;=6, YEAR(Call_Centre[[#This Row],[Date of Call]]), YEAR(Call_Centre[[#This Row],[Date of Call]])+1)</f>
        <v>2024</v>
      </c>
      <c r="J978" t="str">
        <f>TEXT(Call_Centre[[#This Row],[Date of Call]],"DDDD")</f>
        <v>Sunday</v>
      </c>
      <c r="K978" t="str" cm="1">
        <f t="array" ref="K978">_xlfn.IFS(Call_Centre[[#This Row],[Duration]]&lt;=10,"Under 10 mins", Call_Centre[[#This Row],[Duration]]&lt;=30, "10 to 30 mins", Call_Centre[[#This Row],[Duration]]&lt;=60, "30 to 60 mins", Call_Centre[[#This Row],[Duration]]&lt;=120, "1 to 2 hours", TRUE, "More than 2 hours")</f>
        <v>More than 2 hours</v>
      </c>
      <c r="L978">
        <f>ROUND(Call_Centre[[#This Row],[Satisfaction Rating]],0)</f>
        <v>5</v>
      </c>
    </row>
    <row r="979" spans="2:12">
      <c r="B979" t="s">
        <v>1010</v>
      </c>
      <c r="C979" t="s">
        <v>14</v>
      </c>
      <c r="D979">
        <v>32</v>
      </c>
      <c r="E979" s="17" t="s">
        <v>13</v>
      </c>
      <c r="F979" s="18">
        <v>45277</v>
      </c>
      <c r="G979">
        <v>148</v>
      </c>
      <c r="H979">
        <v>4</v>
      </c>
      <c r="I979">
        <f>IF(MONTH(Call_Centre[[#This Row],[Date of Call]])&lt;=6, YEAR(Call_Centre[[#This Row],[Date of Call]]), YEAR(Call_Centre[[#This Row],[Date of Call]])+1)</f>
        <v>2024</v>
      </c>
      <c r="J979" t="str">
        <f>TEXT(Call_Centre[[#This Row],[Date of Call]],"DDDD")</f>
        <v>Sunday</v>
      </c>
      <c r="K979" t="str" cm="1">
        <f t="array" ref="K979">_xlfn.IFS(Call_Centre[[#This Row],[Duration]]&lt;=10,"Under 10 mins", Call_Centre[[#This Row],[Duration]]&lt;=30, "10 to 30 mins", Call_Centre[[#This Row],[Duration]]&lt;=60, "30 to 60 mins", Call_Centre[[#This Row],[Duration]]&lt;=120, "1 to 2 hours", TRUE, "More than 2 hours")</f>
        <v>30 to 60 mins</v>
      </c>
      <c r="L979">
        <f>ROUND(Call_Centre[[#This Row],[Satisfaction Rating]],0)</f>
        <v>4</v>
      </c>
    </row>
    <row r="980" spans="2:12">
      <c r="B980" t="s">
        <v>1011</v>
      </c>
      <c r="C980" t="s">
        <v>23</v>
      </c>
      <c r="D980">
        <v>84</v>
      </c>
      <c r="E980" s="17" t="s">
        <v>6</v>
      </c>
      <c r="F980" s="18">
        <v>45279</v>
      </c>
      <c r="G980">
        <v>180</v>
      </c>
      <c r="H980">
        <v>4.9000000000000004</v>
      </c>
      <c r="I980">
        <f>IF(MONTH(Call_Centre[[#This Row],[Date of Call]])&lt;=6, YEAR(Call_Centre[[#This Row],[Date of Call]]), YEAR(Call_Centre[[#This Row],[Date of Call]])+1)</f>
        <v>2024</v>
      </c>
      <c r="J980" t="str">
        <f>TEXT(Call_Centre[[#This Row],[Date of Call]],"DDDD")</f>
        <v>Tuesday</v>
      </c>
      <c r="K980" t="str" cm="1">
        <f t="array" ref="K980">_xlfn.IFS(Call_Centre[[#This Row],[Duration]]&lt;=10,"Under 10 mins", Call_Centre[[#This Row],[Duration]]&lt;=30, "10 to 30 mins", Call_Centre[[#This Row],[Duration]]&lt;=60, "30 to 60 mins", Call_Centre[[#This Row],[Duration]]&lt;=120, "1 to 2 hours", TRUE, "More than 2 hours")</f>
        <v>1 to 2 hours</v>
      </c>
      <c r="L980">
        <f>ROUND(Call_Centre[[#This Row],[Satisfaction Rating]],0)</f>
        <v>5</v>
      </c>
    </row>
    <row r="981" spans="2:12">
      <c r="B981" t="s">
        <v>1012</v>
      </c>
      <c r="C981" t="s">
        <v>22</v>
      </c>
      <c r="D981">
        <v>120</v>
      </c>
      <c r="E981" s="17" t="s">
        <v>11</v>
      </c>
      <c r="F981" s="18">
        <v>45280</v>
      </c>
      <c r="G981">
        <v>190</v>
      </c>
      <c r="H981">
        <v>3.7</v>
      </c>
      <c r="I981">
        <f>IF(MONTH(Call_Centre[[#This Row],[Date of Call]])&lt;=6, YEAR(Call_Centre[[#This Row],[Date of Call]]), YEAR(Call_Centre[[#This Row],[Date of Call]])+1)</f>
        <v>2024</v>
      </c>
      <c r="J981" t="str">
        <f>TEXT(Call_Centre[[#This Row],[Date of Call]],"DDDD")</f>
        <v>Wednesday</v>
      </c>
      <c r="K981" t="str" cm="1">
        <f t="array" ref="K981">_xlfn.IFS(Call_Centre[[#This Row],[Duration]]&lt;=10,"Under 10 mins", Call_Centre[[#This Row],[Duration]]&lt;=30, "10 to 30 mins", Call_Centre[[#This Row],[Duration]]&lt;=60, "30 to 60 mins", Call_Centre[[#This Row],[Duration]]&lt;=120, "1 to 2 hours", TRUE, "More than 2 hours")</f>
        <v>1 to 2 hours</v>
      </c>
      <c r="L981">
        <f>ROUND(Call_Centre[[#This Row],[Satisfaction Rating]],0)</f>
        <v>4</v>
      </c>
    </row>
    <row r="982" spans="2:12">
      <c r="B982" t="s">
        <v>1013</v>
      </c>
      <c r="C982" t="s">
        <v>8</v>
      </c>
      <c r="D982">
        <v>93</v>
      </c>
      <c r="E982" s="17" t="s">
        <v>13</v>
      </c>
      <c r="F982" s="18">
        <v>45280</v>
      </c>
      <c r="G982">
        <v>38</v>
      </c>
      <c r="H982">
        <v>4.5</v>
      </c>
      <c r="I982">
        <f>IF(MONTH(Call_Centre[[#This Row],[Date of Call]])&lt;=6, YEAR(Call_Centre[[#This Row],[Date of Call]]), YEAR(Call_Centre[[#This Row],[Date of Call]])+1)</f>
        <v>2024</v>
      </c>
      <c r="J982" t="str">
        <f>TEXT(Call_Centre[[#This Row],[Date of Call]],"DDDD")</f>
        <v>Wednesday</v>
      </c>
      <c r="K982" t="str" cm="1">
        <f t="array" ref="K982">_xlfn.IFS(Call_Centre[[#This Row],[Duration]]&lt;=10,"Under 10 mins", Call_Centre[[#This Row],[Duration]]&lt;=30, "10 to 30 mins", Call_Centre[[#This Row],[Duration]]&lt;=60, "30 to 60 mins", Call_Centre[[#This Row],[Duration]]&lt;=120, "1 to 2 hours", TRUE, "More than 2 hours")</f>
        <v>1 to 2 hours</v>
      </c>
      <c r="L982">
        <f>ROUND(Call_Centre[[#This Row],[Satisfaction Rating]],0)</f>
        <v>5</v>
      </c>
    </row>
    <row r="983" spans="2:12">
      <c r="B983" t="s">
        <v>1014</v>
      </c>
      <c r="C983" t="s">
        <v>15</v>
      </c>
      <c r="D983">
        <v>76</v>
      </c>
      <c r="E983" s="17" t="s">
        <v>9</v>
      </c>
      <c r="F983" s="18">
        <v>45281</v>
      </c>
      <c r="G983">
        <v>82</v>
      </c>
      <c r="H983">
        <v>2.1</v>
      </c>
      <c r="I983">
        <f>IF(MONTH(Call_Centre[[#This Row],[Date of Call]])&lt;=6, YEAR(Call_Centre[[#This Row],[Date of Call]]), YEAR(Call_Centre[[#This Row],[Date of Call]])+1)</f>
        <v>2024</v>
      </c>
      <c r="J983" t="str">
        <f>TEXT(Call_Centre[[#This Row],[Date of Call]],"DDDD")</f>
        <v>Thursday</v>
      </c>
      <c r="K983" t="str" cm="1">
        <f t="array" ref="K983">_xlfn.IFS(Call_Centre[[#This Row],[Duration]]&lt;=10,"Under 10 mins", Call_Centre[[#This Row],[Duration]]&lt;=30, "10 to 30 mins", Call_Centre[[#This Row],[Duration]]&lt;=60, "30 to 60 mins", Call_Centre[[#This Row],[Duration]]&lt;=120, "1 to 2 hours", TRUE, "More than 2 hours")</f>
        <v>1 to 2 hours</v>
      </c>
      <c r="L983">
        <f>ROUND(Call_Centre[[#This Row],[Satisfaction Rating]],0)</f>
        <v>2</v>
      </c>
    </row>
    <row r="984" spans="2:12">
      <c r="B984" t="s">
        <v>1015</v>
      </c>
      <c r="C984" t="s">
        <v>5</v>
      </c>
      <c r="D984">
        <v>89</v>
      </c>
      <c r="E984" s="17" t="s">
        <v>13</v>
      </c>
      <c r="F984" s="18">
        <v>45284</v>
      </c>
      <c r="G984">
        <v>88</v>
      </c>
      <c r="H984">
        <v>2.8</v>
      </c>
      <c r="I984">
        <f>IF(MONTH(Call_Centre[[#This Row],[Date of Call]])&lt;=6, YEAR(Call_Centre[[#This Row],[Date of Call]]), YEAR(Call_Centre[[#This Row],[Date of Call]])+1)</f>
        <v>2024</v>
      </c>
      <c r="J984" t="str">
        <f>TEXT(Call_Centre[[#This Row],[Date of Call]],"DDDD")</f>
        <v>Sunday</v>
      </c>
      <c r="K984" t="str" cm="1">
        <f t="array" ref="K984">_xlfn.IFS(Call_Centre[[#This Row],[Duration]]&lt;=10,"Under 10 mins", Call_Centre[[#This Row],[Duration]]&lt;=30, "10 to 30 mins", Call_Centre[[#This Row],[Duration]]&lt;=60, "30 to 60 mins", Call_Centre[[#This Row],[Duration]]&lt;=120, "1 to 2 hours", TRUE, "More than 2 hours")</f>
        <v>1 to 2 hours</v>
      </c>
      <c r="L984">
        <f>ROUND(Call_Centre[[#This Row],[Satisfaction Rating]],0)</f>
        <v>3</v>
      </c>
    </row>
    <row r="985" spans="2:12">
      <c r="B985" t="s">
        <v>1016</v>
      </c>
      <c r="C985" t="s">
        <v>21</v>
      </c>
      <c r="D985">
        <v>91</v>
      </c>
      <c r="E985" s="17" t="s">
        <v>6</v>
      </c>
      <c r="F985" s="18">
        <v>45284</v>
      </c>
      <c r="G985">
        <v>42</v>
      </c>
      <c r="H985">
        <v>4.0999999999999996</v>
      </c>
      <c r="I985">
        <f>IF(MONTH(Call_Centre[[#This Row],[Date of Call]])&lt;=6, YEAR(Call_Centre[[#This Row],[Date of Call]]), YEAR(Call_Centre[[#This Row],[Date of Call]])+1)</f>
        <v>2024</v>
      </c>
      <c r="J985" t="str">
        <f>TEXT(Call_Centre[[#This Row],[Date of Call]],"DDDD")</f>
        <v>Sunday</v>
      </c>
      <c r="K985" t="str" cm="1">
        <f t="array" ref="K985">_xlfn.IFS(Call_Centre[[#This Row],[Duration]]&lt;=10,"Under 10 mins", Call_Centre[[#This Row],[Duration]]&lt;=30, "10 to 30 mins", Call_Centre[[#This Row],[Duration]]&lt;=60, "30 to 60 mins", Call_Centre[[#This Row],[Duration]]&lt;=120, "1 to 2 hours", TRUE, "More than 2 hours")</f>
        <v>1 to 2 hours</v>
      </c>
      <c r="L985">
        <f>ROUND(Call_Centre[[#This Row],[Satisfaction Rating]],0)</f>
        <v>4</v>
      </c>
    </row>
    <row r="986" spans="2:12">
      <c r="B986" t="s">
        <v>1017</v>
      </c>
      <c r="C986" t="s">
        <v>7</v>
      </c>
      <c r="D986">
        <v>7</v>
      </c>
      <c r="E986" s="17" t="s">
        <v>10</v>
      </c>
      <c r="F986" s="18">
        <v>45285</v>
      </c>
      <c r="G986">
        <v>64</v>
      </c>
      <c r="H986">
        <v>3.3</v>
      </c>
      <c r="I986">
        <f>IF(MONTH(Call_Centre[[#This Row],[Date of Call]])&lt;=6, YEAR(Call_Centre[[#This Row],[Date of Call]]), YEAR(Call_Centre[[#This Row],[Date of Call]])+1)</f>
        <v>2024</v>
      </c>
      <c r="J986" t="str">
        <f>TEXT(Call_Centre[[#This Row],[Date of Call]],"DDDD")</f>
        <v>Monday</v>
      </c>
      <c r="K986" t="str" cm="1">
        <f t="array" ref="K986">_xlfn.IFS(Call_Centre[[#This Row],[Duration]]&lt;=10,"Under 10 mins", Call_Centre[[#This Row],[Duration]]&lt;=30, "10 to 30 mins", Call_Centre[[#This Row],[Duration]]&lt;=60, "30 to 60 mins", Call_Centre[[#This Row],[Duration]]&lt;=120, "1 to 2 hours", TRUE, "More than 2 hours")</f>
        <v>Under 10 mins</v>
      </c>
      <c r="L986">
        <f>ROUND(Call_Centre[[#This Row],[Satisfaction Rating]],0)</f>
        <v>3</v>
      </c>
    </row>
    <row r="987" spans="2:12">
      <c r="B987" t="s">
        <v>1018</v>
      </c>
      <c r="C987" t="s">
        <v>14</v>
      </c>
      <c r="D987">
        <v>140</v>
      </c>
      <c r="E987" s="17" t="s">
        <v>10</v>
      </c>
      <c r="F987" s="18">
        <v>45285</v>
      </c>
      <c r="G987">
        <v>105</v>
      </c>
      <c r="H987">
        <v>1.7</v>
      </c>
      <c r="I987">
        <f>IF(MONTH(Call_Centre[[#This Row],[Date of Call]])&lt;=6, YEAR(Call_Centre[[#This Row],[Date of Call]]), YEAR(Call_Centre[[#This Row],[Date of Call]])+1)</f>
        <v>2024</v>
      </c>
      <c r="J987" t="str">
        <f>TEXT(Call_Centre[[#This Row],[Date of Call]],"DDDD")</f>
        <v>Monday</v>
      </c>
      <c r="K987" t="str" cm="1">
        <f t="array" ref="K987">_xlfn.IFS(Call_Centre[[#This Row],[Duration]]&lt;=10,"Under 10 mins", Call_Centre[[#This Row],[Duration]]&lt;=30, "10 to 30 mins", Call_Centre[[#This Row],[Duration]]&lt;=60, "30 to 60 mins", Call_Centre[[#This Row],[Duration]]&lt;=120, "1 to 2 hours", TRUE, "More than 2 hours")</f>
        <v>More than 2 hours</v>
      </c>
      <c r="L987">
        <f>ROUND(Call_Centre[[#This Row],[Satisfaction Rating]],0)</f>
        <v>2</v>
      </c>
    </row>
    <row r="988" spans="2:12">
      <c r="B988" t="s">
        <v>1019</v>
      </c>
      <c r="C988" t="s">
        <v>12</v>
      </c>
      <c r="D988">
        <v>58</v>
      </c>
      <c r="E988" s="17" t="s">
        <v>11</v>
      </c>
      <c r="F988" s="18">
        <v>45285</v>
      </c>
      <c r="G988">
        <v>25</v>
      </c>
      <c r="H988">
        <v>3.6</v>
      </c>
      <c r="I988">
        <f>IF(MONTH(Call_Centre[[#This Row],[Date of Call]])&lt;=6, YEAR(Call_Centre[[#This Row],[Date of Call]]), YEAR(Call_Centre[[#This Row],[Date of Call]])+1)</f>
        <v>2024</v>
      </c>
      <c r="J988" t="str">
        <f>TEXT(Call_Centre[[#This Row],[Date of Call]],"DDDD")</f>
        <v>Monday</v>
      </c>
      <c r="K988" t="str" cm="1">
        <f t="array" ref="K988">_xlfn.IFS(Call_Centre[[#This Row],[Duration]]&lt;=10,"Under 10 mins", Call_Centre[[#This Row],[Duration]]&lt;=30, "10 to 30 mins", Call_Centre[[#This Row],[Duration]]&lt;=60, "30 to 60 mins", Call_Centre[[#This Row],[Duration]]&lt;=120, "1 to 2 hours", TRUE, "More than 2 hours")</f>
        <v>30 to 60 mins</v>
      </c>
      <c r="L988">
        <f>ROUND(Call_Centre[[#This Row],[Satisfaction Rating]],0)</f>
        <v>4</v>
      </c>
    </row>
    <row r="989" spans="2:12">
      <c r="B989" t="s">
        <v>1020</v>
      </c>
      <c r="C989" t="s">
        <v>20</v>
      </c>
      <c r="D989">
        <v>90</v>
      </c>
      <c r="E989" s="17" t="s">
        <v>9</v>
      </c>
      <c r="F989" s="18">
        <v>45286</v>
      </c>
      <c r="G989">
        <v>176</v>
      </c>
      <c r="H989">
        <v>3.6</v>
      </c>
      <c r="I989">
        <f>IF(MONTH(Call_Centre[[#This Row],[Date of Call]])&lt;=6, YEAR(Call_Centre[[#This Row],[Date of Call]]), YEAR(Call_Centre[[#This Row],[Date of Call]])+1)</f>
        <v>2024</v>
      </c>
      <c r="J989" t="str">
        <f>TEXT(Call_Centre[[#This Row],[Date of Call]],"DDDD")</f>
        <v>Tuesday</v>
      </c>
      <c r="K989" t="str" cm="1">
        <f t="array" ref="K989">_xlfn.IFS(Call_Centre[[#This Row],[Duration]]&lt;=10,"Under 10 mins", Call_Centre[[#This Row],[Duration]]&lt;=30, "10 to 30 mins", Call_Centre[[#This Row],[Duration]]&lt;=60, "30 to 60 mins", Call_Centre[[#This Row],[Duration]]&lt;=120, "1 to 2 hours", TRUE, "More than 2 hours")</f>
        <v>1 to 2 hours</v>
      </c>
      <c r="L989">
        <f>ROUND(Call_Centre[[#This Row],[Satisfaction Rating]],0)</f>
        <v>4</v>
      </c>
    </row>
    <row r="990" spans="2:12">
      <c r="B990" t="s">
        <v>1021</v>
      </c>
      <c r="C990" t="s">
        <v>20</v>
      </c>
      <c r="D990">
        <v>106</v>
      </c>
      <c r="E990" s="17" t="s">
        <v>13</v>
      </c>
      <c r="F990" s="18">
        <v>45287</v>
      </c>
      <c r="G990">
        <v>46</v>
      </c>
      <c r="H990">
        <v>4.5999999999999996</v>
      </c>
      <c r="I990">
        <f>IF(MONTH(Call_Centre[[#This Row],[Date of Call]])&lt;=6, YEAR(Call_Centre[[#This Row],[Date of Call]]), YEAR(Call_Centre[[#This Row],[Date of Call]])+1)</f>
        <v>2024</v>
      </c>
      <c r="J990" t="str">
        <f>TEXT(Call_Centre[[#This Row],[Date of Call]],"DDDD")</f>
        <v>Wednesday</v>
      </c>
      <c r="K990" t="str" cm="1">
        <f t="array" ref="K990">_xlfn.IFS(Call_Centre[[#This Row],[Duration]]&lt;=10,"Under 10 mins", Call_Centre[[#This Row],[Duration]]&lt;=30, "10 to 30 mins", Call_Centre[[#This Row],[Duration]]&lt;=60, "30 to 60 mins", Call_Centre[[#This Row],[Duration]]&lt;=120, "1 to 2 hours", TRUE, "More than 2 hours")</f>
        <v>1 to 2 hours</v>
      </c>
      <c r="L990">
        <f>ROUND(Call_Centre[[#This Row],[Satisfaction Rating]],0)</f>
        <v>5</v>
      </c>
    </row>
    <row r="991" spans="2:12">
      <c r="B991" t="s">
        <v>1022</v>
      </c>
      <c r="C991" t="s">
        <v>22</v>
      </c>
      <c r="D991">
        <v>72</v>
      </c>
      <c r="E991" s="17" t="s">
        <v>10</v>
      </c>
      <c r="F991" s="18">
        <v>45287</v>
      </c>
      <c r="G991">
        <v>164</v>
      </c>
      <c r="H991">
        <v>4.8</v>
      </c>
      <c r="I991">
        <f>IF(MONTH(Call_Centre[[#This Row],[Date of Call]])&lt;=6, YEAR(Call_Centre[[#This Row],[Date of Call]]), YEAR(Call_Centre[[#This Row],[Date of Call]])+1)</f>
        <v>2024</v>
      </c>
      <c r="J991" t="str">
        <f>TEXT(Call_Centre[[#This Row],[Date of Call]],"DDDD")</f>
        <v>Wednesday</v>
      </c>
      <c r="K991" t="str" cm="1">
        <f t="array" ref="K991">_xlfn.IFS(Call_Centre[[#This Row],[Duration]]&lt;=10,"Under 10 mins", Call_Centre[[#This Row],[Duration]]&lt;=30, "10 to 30 mins", Call_Centre[[#This Row],[Duration]]&lt;=60, "30 to 60 mins", Call_Centre[[#This Row],[Duration]]&lt;=120, "1 to 2 hours", TRUE, "More than 2 hours")</f>
        <v>1 to 2 hours</v>
      </c>
      <c r="L991">
        <f>ROUND(Call_Centre[[#This Row],[Satisfaction Rating]],0)</f>
        <v>5</v>
      </c>
    </row>
    <row r="992" spans="2:12">
      <c r="B992" t="s">
        <v>1023</v>
      </c>
      <c r="C992" t="s">
        <v>7</v>
      </c>
      <c r="D992">
        <v>124</v>
      </c>
      <c r="E992" s="17" t="s">
        <v>10</v>
      </c>
      <c r="F992" s="18">
        <v>45288</v>
      </c>
      <c r="G992">
        <v>64</v>
      </c>
      <c r="H992">
        <v>4.5</v>
      </c>
      <c r="I992">
        <f>IF(MONTH(Call_Centre[[#This Row],[Date of Call]])&lt;=6, YEAR(Call_Centre[[#This Row],[Date of Call]]), YEAR(Call_Centre[[#This Row],[Date of Call]])+1)</f>
        <v>2024</v>
      </c>
      <c r="J992" t="str">
        <f>TEXT(Call_Centre[[#This Row],[Date of Call]],"DDDD")</f>
        <v>Thursday</v>
      </c>
      <c r="K992" t="str" cm="1">
        <f t="array" ref="K992">_xlfn.IFS(Call_Centre[[#This Row],[Duration]]&lt;=10,"Under 10 mins", Call_Centre[[#This Row],[Duration]]&lt;=30, "10 to 30 mins", Call_Centre[[#This Row],[Duration]]&lt;=60, "30 to 60 mins", Call_Centre[[#This Row],[Duration]]&lt;=120, "1 to 2 hours", TRUE, "More than 2 hours")</f>
        <v>More than 2 hours</v>
      </c>
      <c r="L992">
        <f>ROUND(Call_Centre[[#This Row],[Satisfaction Rating]],0)</f>
        <v>5</v>
      </c>
    </row>
    <row r="993" spans="2:12">
      <c r="B993" t="s">
        <v>1024</v>
      </c>
      <c r="C993" t="s">
        <v>24</v>
      </c>
      <c r="D993">
        <v>86</v>
      </c>
      <c r="E993" s="17" t="s">
        <v>6</v>
      </c>
      <c r="F993" s="18">
        <v>45288</v>
      </c>
      <c r="G993">
        <v>205</v>
      </c>
      <c r="H993">
        <v>4.5</v>
      </c>
      <c r="I993">
        <f>IF(MONTH(Call_Centre[[#This Row],[Date of Call]])&lt;=6, YEAR(Call_Centre[[#This Row],[Date of Call]]), YEAR(Call_Centre[[#This Row],[Date of Call]])+1)</f>
        <v>2024</v>
      </c>
      <c r="J993" t="str">
        <f>TEXT(Call_Centre[[#This Row],[Date of Call]],"DDDD")</f>
        <v>Thursday</v>
      </c>
      <c r="K993" t="str" cm="1">
        <f t="array" ref="K993">_xlfn.IFS(Call_Centre[[#This Row],[Duration]]&lt;=10,"Under 10 mins", Call_Centre[[#This Row],[Duration]]&lt;=30, "10 to 30 mins", Call_Centre[[#This Row],[Duration]]&lt;=60, "30 to 60 mins", Call_Centre[[#This Row],[Duration]]&lt;=120, "1 to 2 hours", TRUE, "More than 2 hours")</f>
        <v>1 to 2 hours</v>
      </c>
      <c r="L993">
        <f>ROUND(Call_Centre[[#This Row],[Satisfaction Rating]],0)</f>
        <v>5</v>
      </c>
    </row>
    <row r="994" spans="2:12">
      <c r="B994" t="s">
        <v>1025</v>
      </c>
      <c r="C994" t="s">
        <v>23</v>
      </c>
      <c r="D994">
        <v>164</v>
      </c>
      <c r="E994" s="17" t="s">
        <v>6</v>
      </c>
      <c r="F994" s="18">
        <v>45289</v>
      </c>
      <c r="G994">
        <v>100</v>
      </c>
      <c r="H994">
        <v>4.5999999999999996</v>
      </c>
      <c r="I994">
        <f>IF(MONTH(Call_Centre[[#This Row],[Date of Call]])&lt;=6, YEAR(Call_Centre[[#This Row],[Date of Call]]), YEAR(Call_Centre[[#This Row],[Date of Call]])+1)</f>
        <v>2024</v>
      </c>
      <c r="J994" t="str">
        <f>TEXT(Call_Centre[[#This Row],[Date of Call]],"DDDD")</f>
        <v>Friday</v>
      </c>
      <c r="K994" t="str" cm="1">
        <f t="array" ref="K994">_xlfn.IFS(Call_Centre[[#This Row],[Duration]]&lt;=10,"Under 10 mins", Call_Centre[[#This Row],[Duration]]&lt;=30, "10 to 30 mins", Call_Centre[[#This Row],[Duration]]&lt;=60, "30 to 60 mins", Call_Centre[[#This Row],[Duration]]&lt;=120, "1 to 2 hours", TRUE, "More than 2 hours")</f>
        <v>More than 2 hours</v>
      </c>
      <c r="L994">
        <f>ROUND(Call_Centre[[#This Row],[Satisfaction Rating]],0)</f>
        <v>5</v>
      </c>
    </row>
    <row r="995" spans="2:12">
      <c r="B995" t="s">
        <v>1026</v>
      </c>
      <c r="C995" t="s">
        <v>8</v>
      </c>
      <c r="D995">
        <v>40</v>
      </c>
      <c r="E995" s="17" t="s">
        <v>9</v>
      </c>
      <c r="F995" s="18">
        <v>45289</v>
      </c>
      <c r="G995">
        <v>111</v>
      </c>
      <c r="H995">
        <v>4.5999999999999996</v>
      </c>
      <c r="I995">
        <f>IF(MONTH(Call_Centre[[#This Row],[Date of Call]])&lt;=6, YEAR(Call_Centre[[#This Row],[Date of Call]]), YEAR(Call_Centre[[#This Row],[Date of Call]])+1)</f>
        <v>2024</v>
      </c>
      <c r="J995" t="str">
        <f>TEXT(Call_Centre[[#This Row],[Date of Call]],"DDDD")</f>
        <v>Friday</v>
      </c>
      <c r="K995" t="str" cm="1">
        <f t="array" ref="K995">_xlfn.IFS(Call_Centre[[#This Row],[Duration]]&lt;=10,"Under 10 mins", Call_Centre[[#This Row],[Duration]]&lt;=30, "10 to 30 mins", Call_Centre[[#This Row],[Duration]]&lt;=60, "30 to 60 mins", Call_Centre[[#This Row],[Duration]]&lt;=120, "1 to 2 hours", TRUE, "More than 2 hours")</f>
        <v>30 to 60 mins</v>
      </c>
      <c r="L995">
        <f>ROUND(Call_Centre[[#This Row],[Satisfaction Rating]],0)</f>
        <v>5</v>
      </c>
    </row>
    <row r="996" spans="2:12">
      <c r="B996" t="s">
        <v>1027</v>
      </c>
      <c r="C996" t="s">
        <v>21</v>
      </c>
      <c r="D996">
        <v>76</v>
      </c>
      <c r="E996" s="17" t="s">
        <v>11</v>
      </c>
      <c r="F996" s="18">
        <v>45289</v>
      </c>
      <c r="G996">
        <v>80</v>
      </c>
      <c r="H996">
        <v>3.5</v>
      </c>
      <c r="I996">
        <f>IF(MONTH(Call_Centre[[#This Row],[Date of Call]])&lt;=6, YEAR(Call_Centre[[#This Row],[Date of Call]]), YEAR(Call_Centre[[#This Row],[Date of Call]])+1)</f>
        <v>2024</v>
      </c>
      <c r="J996" t="str">
        <f>TEXT(Call_Centre[[#This Row],[Date of Call]],"DDDD")</f>
        <v>Friday</v>
      </c>
      <c r="K996" t="str" cm="1">
        <f t="array" ref="K996">_xlfn.IFS(Call_Centre[[#This Row],[Duration]]&lt;=10,"Under 10 mins", Call_Centre[[#This Row],[Duration]]&lt;=30, "10 to 30 mins", Call_Centre[[#This Row],[Duration]]&lt;=60, "30 to 60 mins", Call_Centre[[#This Row],[Duration]]&lt;=120, "1 to 2 hours", TRUE, "More than 2 hours")</f>
        <v>1 to 2 hours</v>
      </c>
      <c r="L996">
        <f>ROUND(Call_Centre[[#This Row],[Satisfaction Rating]],0)</f>
        <v>4</v>
      </c>
    </row>
    <row r="997" spans="2:12">
      <c r="B997" t="s">
        <v>1028</v>
      </c>
      <c r="C997" t="s">
        <v>7</v>
      </c>
      <c r="D997">
        <v>95</v>
      </c>
      <c r="E997" s="17" t="s">
        <v>13</v>
      </c>
      <c r="F997" s="18">
        <v>45289</v>
      </c>
      <c r="G997">
        <v>50</v>
      </c>
      <c r="H997">
        <v>2.9</v>
      </c>
      <c r="I997">
        <f>IF(MONTH(Call_Centre[[#This Row],[Date of Call]])&lt;=6, YEAR(Call_Centre[[#This Row],[Date of Call]]), YEAR(Call_Centre[[#This Row],[Date of Call]])+1)</f>
        <v>2024</v>
      </c>
      <c r="J997" t="str">
        <f>TEXT(Call_Centre[[#This Row],[Date of Call]],"DDDD")</f>
        <v>Friday</v>
      </c>
      <c r="K997" t="str" cm="1">
        <f t="array" ref="K997">_xlfn.IFS(Call_Centre[[#This Row],[Duration]]&lt;=10,"Under 10 mins", Call_Centre[[#This Row],[Duration]]&lt;=30, "10 to 30 mins", Call_Centre[[#This Row],[Duration]]&lt;=60, "30 to 60 mins", Call_Centre[[#This Row],[Duration]]&lt;=120, "1 to 2 hours", TRUE, "More than 2 hours")</f>
        <v>1 to 2 hours</v>
      </c>
      <c r="L997">
        <f>ROUND(Call_Centre[[#This Row],[Satisfaction Rating]],0)</f>
        <v>3</v>
      </c>
    </row>
    <row r="998" spans="2:12">
      <c r="B998" t="s">
        <v>1029</v>
      </c>
      <c r="C998" t="s">
        <v>21</v>
      </c>
      <c r="D998">
        <v>113</v>
      </c>
      <c r="E998" s="17" t="s">
        <v>10</v>
      </c>
      <c r="F998" s="18">
        <v>45290</v>
      </c>
      <c r="G998">
        <v>165</v>
      </c>
      <c r="H998">
        <v>4.7</v>
      </c>
      <c r="I998">
        <f>IF(MONTH(Call_Centre[[#This Row],[Date of Call]])&lt;=6, YEAR(Call_Centre[[#This Row],[Date of Call]]), YEAR(Call_Centre[[#This Row],[Date of Call]])+1)</f>
        <v>2024</v>
      </c>
      <c r="J998" t="str">
        <f>TEXT(Call_Centre[[#This Row],[Date of Call]],"DDDD")</f>
        <v>Saturday</v>
      </c>
      <c r="K998" t="str" cm="1">
        <f t="array" ref="K998">_xlfn.IFS(Call_Centre[[#This Row],[Duration]]&lt;=10,"Under 10 mins", Call_Centre[[#This Row],[Duration]]&lt;=30, "10 to 30 mins", Call_Centre[[#This Row],[Duration]]&lt;=60, "30 to 60 mins", Call_Centre[[#This Row],[Duration]]&lt;=120, "1 to 2 hours", TRUE, "More than 2 hours")</f>
        <v>1 to 2 hours</v>
      </c>
      <c r="L998">
        <f>ROUND(Call_Centre[[#This Row],[Satisfaction Rating]],0)</f>
        <v>5</v>
      </c>
    </row>
    <row r="999" spans="2:12">
      <c r="B999" t="s">
        <v>1030</v>
      </c>
      <c r="C999" t="s">
        <v>24</v>
      </c>
      <c r="D999">
        <v>81</v>
      </c>
      <c r="E999" s="17" t="s">
        <v>10</v>
      </c>
      <c r="F999" s="18">
        <v>45290</v>
      </c>
      <c r="G999">
        <v>28</v>
      </c>
      <c r="H999">
        <v>3.9</v>
      </c>
      <c r="I999">
        <f>IF(MONTH(Call_Centre[[#This Row],[Date of Call]])&lt;=6, YEAR(Call_Centre[[#This Row],[Date of Call]]), YEAR(Call_Centre[[#This Row],[Date of Call]])+1)</f>
        <v>2024</v>
      </c>
      <c r="J999" t="str">
        <f>TEXT(Call_Centre[[#This Row],[Date of Call]],"DDDD")</f>
        <v>Saturday</v>
      </c>
      <c r="K999" t="str" cm="1">
        <f t="array" ref="K999">_xlfn.IFS(Call_Centre[[#This Row],[Duration]]&lt;=10,"Under 10 mins", Call_Centre[[#This Row],[Duration]]&lt;=30, "10 to 30 mins", Call_Centre[[#This Row],[Duration]]&lt;=60, "30 to 60 mins", Call_Centre[[#This Row],[Duration]]&lt;=120, "1 to 2 hours", TRUE, "More than 2 hours")</f>
        <v>1 to 2 hours</v>
      </c>
      <c r="L999">
        <f>ROUND(Call_Centre[[#This Row],[Satisfaction Rating]],0)</f>
        <v>4</v>
      </c>
    </row>
    <row r="1000" spans="2:12">
      <c r="B1000" t="s">
        <v>1031</v>
      </c>
      <c r="C1000" t="s">
        <v>15</v>
      </c>
      <c r="D1000">
        <v>127</v>
      </c>
      <c r="E1000" s="17" t="s">
        <v>13</v>
      </c>
      <c r="F1000" s="18">
        <v>45290</v>
      </c>
      <c r="G1000">
        <v>215</v>
      </c>
      <c r="H1000">
        <v>3.8</v>
      </c>
      <c r="I1000">
        <f>IF(MONTH(Call_Centre[[#This Row],[Date of Call]])&lt;=6, YEAR(Call_Centre[[#This Row],[Date of Call]]), YEAR(Call_Centre[[#This Row],[Date of Call]])+1)</f>
        <v>2024</v>
      </c>
      <c r="J1000" t="str">
        <f>TEXT(Call_Centre[[#This Row],[Date of Call]],"DDDD")</f>
        <v>Saturday</v>
      </c>
      <c r="K1000" t="str" cm="1">
        <f t="array" ref="K1000">_xlfn.IFS(Call_Centre[[#This Row],[Duration]]&lt;=10,"Under 10 mins", Call_Centre[[#This Row],[Duration]]&lt;=30, "10 to 30 mins", Call_Centre[[#This Row],[Duration]]&lt;=60, "30 to 60 mins", Call_Centre[[#This Row],[Duration]]&lt;=120, "1 to 2 hours", TRUE, "More than 2 hours")</f>
        <v>More than 2 hours</v>
      </c>
      <c r="L1000">
        <f>ROUND(Call_Centre[[#This Row],[Satisfaction Rating]],0)</f>
        <v>4</v>
      </c>
    </row>
    <row r="1001" spans="2:12">
      <c r="B1001" t="s">
        <v>1032</v>
      </c>
      <c r="C1001" t="s">
        <v>14</v>
      </c>
      <c r="D1001">
        <v>146</v>
      </c>
      <c r="E1001" s="17" t="s">
        <v>10</v>
      </c>
      <c r="F1001" s="18">
        <v>45291</v>
      </c>
      <c r="G1001">
        <v>115</v>
      </c>
      <c r="H1001">
        <v>2.2999999999999998</v>
      </c>
      <c r="I1001">
        <f>IF(MONTH(Call_Centre[[#This Row],[Date of Call]])&lt;=6, YEAR(Call_Centre[[#This Row],[Date of Call]]), YEAR(Call_Centre[[#This Row],[Date of Call]])+1)</f>
        <v>2024</v>
      </c>
      <c r="J1001" t="str">
        <f>TEXT(Call_Centre[[#This Row],[Date of Call]],"DDDD")</f>
        <v>Sunday</v>
      </c>
      <c r="K1001" t="str" cm="1">
        <f t="array" ref="K1001">_xlfn.IFS(Call_Centre[[#This Row],[Duration]]&lt;=10,"Under 10 mins", Call_Centre[[#This Row],[Duration]]&lt;=30, "10 to 30 mins", Call_Centre[[#This Row],[Duration]]&lt;=60, "30 to 60 mins", Call_Centre[[#This Row],[Duration]]&lt;=120, "1 to 2 hours", TRUE, "More than 2 hours")</f>
        <v>More than 2 hours</v>
      </c>
      <c r="L1001">
        <f>ROUND(Call_Centre[[#This Row],[Satisfaction Rating]],0)</f>
        <v>2</v>
      </c>
    </row>
    <row r="1002" spans="2:12">
      <c r="B1002" t="s">
        <v>1033</v>
      </c>
      <c r="C1002" t="s">
        <v>18</v>
      </c>
      <c r="D1002">
        <v>123</v>
      </c>
      <c r="E1002" s="17" t="s">
        <v>10</v>
      </c>
      <c r="F1002" s="18">
        <v>45291</v>
      </c>
      <c r="G1002">
        <v>64</v>
      </c>
      <c r="H1002">
        <v>3.7</v>
      </c>
      <c r="I1002">
        <f>IF(MONTH(Call_Centre[[#This Row],[Date of Call]])&lt;=6, YEAR(Call_Centre[[#This Row],[Date of Call]]), YEAR(Call_Centre[[#This Row],[Date of Call]])+1)</f>
        <v>2024</v>
      </c>
      <c r="J1002" t="str">
        <f>TEXT(Call_Centre[[#This Row],[Date of Call]],"DDDD")</f>
        <v>Sunday</v>
      </c>
      <c r="K1002" t="str" cm="1">
        <f t="array" ref="K1002">_xlfn.IFS(Call_Centre[[#This Row],[Duration]]&lt;=10,"Under 10 mins", Call_Centre[[#This Row],[Duration]]&lt;=30, "10 to 30 mins", Call_Centre[[#This Row],[Duration]]&lt;=60, "30 to 60 mins", Call_Centre[[#This Row],[Duration]]&lt;=120, "1 to 2 hours", TRUE, "More than 2 hours")</f>
        <v>More than 2 hours</v>
      </c>
      <c r="L1002">
        <f>ROUND(Call_Centre[[#This Row],[Satisfaction Rating]],0)</f>
        <v>4</v>
      </c>
    </row>
    <row r="1003" spans="2:12">
      <c r="B1003" t="s">
        <v>1034</v>
      </c>
      <c r="C1003" t="s">
        <v>22</v>
      </c>
      <c r="D1003">
        <v>114</v>
      </c>
      <c r="E1003" s="17" t="s">
        <v>11</v>
      </c>
      <c r="F1003" s="18">
        <v>45291</v>
      </c>
      <c r="G1003">
        <v>40</v>
      </c>
      <c r="H1003">
        <v>3.9</v>
      </c>
      <c r="I1003">
        <f>IF(MONTH(Call_Centre[[#This Row],[Date of Call]])&lt;=6, YEAR(Call_Centre[[#This Row],[Date of Call]]), YEAR(Call_Centre[[#This Row],[Date of Call]])+1)</f>
        <v>2024</v>
      </c>
      <c r="J1003" t="str">
        <f>TEXT(Call_Centre[[#This Row],[Date of Call]],"DDDD")</f>
        <v>Sunday</v>
      </c>
      <c r="K1003" t="str" cm="1">
        <f t="array" ref="K1003">_xlfn.IFS(Call_Centre[[#This Row],[Duration]]&lt;=10,"Under 10 mins", Call_Centre[[#This Row],[Duration]]&lt;=30, "10 to 30 mins", Call_Centre[[#This Row],[Duration]]&lt;=60, "30 to 60 mins", Call_Centre[[#This Row],[Duration]]&lt;=120, "1 to 2 hours", TRUE, "More than 2 hours")</f>
        <v>1 to 2 hours</v>
      </c>
      <c r="L1003">
        <f>ROUND(Call_Centre[[#This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56B6-A54D-44E6-9DFA-A4CFF3810736}">
  <dimension ref="A1:I116"/>
  <sheetViews>
    <sheetView showRowColHeaders="0" topLeftCell="A51" workbookViewId="0">
      <selection activeCell="AA16" sqref="AA16"/>
    </sheetView>
  </sheetViews>
  <sheetFormatPr defaultRowHeight="14.4"/>
  <cols>
    <col min="1" max="1" width="12.19921875" bestFit="1" customWidth="1"/>
    <col min="2" max="2" width="18.69921875" bestFit="1" customWidth="1"/>
    <col min="3" max="3" width="10.5" bestFit="1" customWidth="1"/>
    <col min="4" max="4" width="9.796875" bestFit="1" customWidth="1"/>
    <col min="5" max="5" width="7.296875" bestFit="1" customWidth="1"/>
    <col min="6" max="6" width="6.796875" bestFit="1" customWidth="1"/>
    <col min="7" max="7" width="10.3984375" bestFit="1" customWidth="1"/>
    <col min="8" max="8" width="23" customWidth="1"/>
    <col min="9" max="9" width="14.19921875" bestFit="1" customWidth="1"/>
    <col min="10" max="10" width="25.59765625" bestFit="1" customWidth="1"/>
  </cols>
  <sheetData>
    <row r="1" spans="1:5">
      <c r="A1" s="14" t="s">
        <v>1081</v>
      </c>
    </row>
    <row r="3" spans="1:5">
      <c r="A3" t="s">
        <v>1041</v>
      </c>
      <c r="B3" t="s">
        <v>1042</v>
      </c>
      <c r="C3" t="s">
        <v>1046</v>
      </c>
      <c r="D3" t="s">
        <v>1043</v>
      </c>
      <c r="E3" t="s">
        <v>1044</v>
      </c>
    </row>
    <row r="4" spans="1:5">
      <c r="A4" s="23">
        <v>1000</v>
      </c>
      <c r="B4" s="27">
        <v>96623</v>
      </c>
      <c r="C4" s="23">
        <v>89850</v>
      </c>
      <c r="D4" s="22">
        <v>3.8854000000000033</v>
      </c>
      <c r="E4" s="21">
        <v>307</v>
      </c>
    </row>
    <row r="6" spans="1:5">
      <c r="A6" s="14" t="s">
        <v>1082</v>
      </c>
    </row>
    <row r="8" spans="1:5">
      <c r="A8" t="s">
        <v>1041</v>
      </c>
      <c r="B8" t="s">
        <v>1042</v>
      </c>
      <c r="C8" t="s">
        <v>1046</v>
      </c>
      <c r="D8" t="s">
        <v>1043</v>
      </c>
      <c r="E8" t="s">
        <v>1044</v>
      </c>
    </row>
    <row r="9" spans="1:5">
      <c r="A9" s="23">
        <v>189</v>
      </c>
      <c r="B9" s="43">
        <v>18415</v>
      </c>
      <c r="C9" s="23">
        <v>16834</v>
      </c>
      <c r="D9" s="22">
        <v>3.9227513227513247</v>
      </c>
      <c r="E9" s="21">
        <v>60</v>
      </c>
    </row>
    <row r="11" spans="1:5">
      <c r="A11" s="14" t="s">
        <v>1083</v>
      </c>
    </row>
    <row r="13" spans="1:5">
      <c r="A13" s="24" t="s">
        <v>1047</v>
      </c>
      <c r="B13" t="s">
        <v>1041</v>
      </c>
      <c r="C13" t="s">
        <v>1061</v>
      </c>
    </row>
    <row r="14" spans="1:5">
      <c r="A14" s="25" t="s">
        <v>1049</v>
      </c>
      <c r="B14" s="23">
        <v>16</v>
      </c>
      <c r="C14" s="23">
        <v>16</v>
      </c>
    </row>
    <row r="15" spans="1:5">
      <c r="A15" s="25" t="s">
        <v>1050</v>
      </c>
      <c r="B15" s="23">
        <v>14</v>
      </c>
      <c r="C15" s="23">
        <v>14</v>
      </c>
    </row>
    <row r="16" spans="1:5">
      <c r="A16" s="25" t="s">
        <v>1051</v>
      </c>
      <c r="B16" s="23">
        <v>26</v>
      </c>
      <c r="C16" s="23">
        <v>26</v>
      </c>
    </row>
    <row r="17" spans="1:3">
      <c r="A17" s="25" t="s">
        <v>1052</v>
      </c>
      <c r="B17" s="23">
        <v>29</v>
      </c>
      <c r="C17" s="23">
        <v>29</v>
      </c>
    </row>
    <row r="18" spans="1:3">
      <c r="A18" s="25" t="s">
        <v>1053</v>
      </c>
      <c r="B18" s="23">
        <v>17</v>
      </c>
      <c r="C18" s="23">
        <v>17</v>
      </c>
    </row>
    <row r="19" spans="1:3">
      <c r="A19" s="25" t="s">
        <v>1054</v>
      </c>
      <c r="B19" s="23">
        <v>15</v>
      </c>
      <c r="C19" s="23">
        <v>15</v>
      </c>
    </row>
    <row r="20" spans="1:3">
      <c r="A20" s="25" t="s">
        <v>1055</v>
      </c>
      <c r="B20" s="23">
        <v>15</v>
      </c>
      <c r="C20" s="23">
        <v>15</v>
      </c>
    </row>
    <row r="21" spans="1:3">
      <c r="A21" s="25" t="s">
        <v>1056</v>
      </c>
      <c r="B21" s="23">
        <v>7</v>
      </c>
      <c r="C21" s="23">
        <v>7</v>
      </c>
    </row>
    <row r="22" spans="1:3">
      <c r="A22" s="25" t="s">
        <v>1057</v>
      </c>
      <c r="B22" s="23">
        <v>11</v>
      </c>
      <c r="C22" s="23">
        <v>11</v>
      </c>
    </row>
    <row r="23" spans="1:3">
      <c r="A23" s="25" t="s">
        <v>1058</v>
      </c>
      <c r="B23" s="23">
        <v>24</v>
      </c>
      <c r="C23" s="23">
        <v>24</v>
      </c>
    </row>
    <row r="24" spans="1:3">
      <c r="A24" s="25" t="s">
        <v>1059</v>
      </c>
      <c r="B24" s="23">
        <v>9</v>
      </c>
      <c r="C24" s="23">
        <v>9</v>
      </c>
    </row>
    <row r="25" spans="1:3">
      <c r="A25" s="25" t="s">
        <v>1060</v>
      </c>
      <c r="B25" s="23">
        <v>6</v>
      </c>
      <c r="C25" s="23">
        <v>6</v>
      </c>
    </row>
    <row r="26" spans="1:3">
      <c r="A26" s="25" t="s">
        <v>1048</v>
      </c>
      <c r="B26" s="23">
        <v>189</v>
      </c>
      <c r="C26" s="23">
        <v>189</v>
      </c>
    </row>
    <row r="28" spans="1:3">
      <c r="A28" s="14" t="s">
        <v>1084</v>
      </c>
    </row>
    <row r="30" spans="1:3">
      <c r="A30" s="24" t="s">
        <v>1047</v>
      </c>
      <c r="B30" t="s">
        <v>1041</v>
      </c>
    </row>
    <row r="31" spans="1:3">
      <c r="A31" s="25" t="s">
        <v>1065</v>
      </c>
      <c r="B31" s="23">
        <v>36</v>
      </c>
    </row>
    <row r="32" spans="1:3">
      <c r="A32" s="25" t="s">
        <v>1063</v>
      </c>
      <c r="B32" s="23">
        <v>30</v>
      </c>
    </row>
    <row r="33" spans="1:9">
      <c r="A33" s="25" t="s">
        <v>1067</v>
      </c>
      <c r="B33" s="23">
        <v>13</v>
      </c>
    </row>
    <row r="34" spans="1:9">
      <c r="A34" s="25" t="s">
        <v>1068</v>
      </c>
      <c r="B34" s="23">
        <v>23</v>
      </c>
    </row>
    <row r="35" spans="1:9">
      <c r="A35" s="25" t="s">
        <v>1066</v>
      </c>
      <c r="B35" s="23">
        <v>23</v>
      </c>
    </row>
    <row r="36" spans="1:9">
      <c r="A36" s="25" t="s">
        <v>1062</v>
      </c>
      <c r="B36" s="23">
        <v>24</v>
      </c>
      <c r="H36" s="14" t="s">
        <v>1089</v>
      </c>
      <c r="I36" t="str">
        <f>A53</f>
        <v>R01</v>
      </c>
    </row>
    <row r="37" spans="1:9">
      <c r="A37" s="25" t="s">
        <v>1064</v>
      </c>
      <c r="B37" s="23">
        <v>40</v>
      </c>
      <c r="I37">
        <f t="shared" ref="I37:I40" si="0">A54</f>
        <v>0</v>
      </c>
    </row>
    <row r="38" spans="1:9">
      <c r="A38" s="25" t="s">
        <v>1048</v>
      </c>
      <c r="B38" s="23">
        <v>189</v>
      </c>
      <c r="I38">
        <f t="shared" si="0"/>
        <v>0</v>
      </c>
    </row>
    <row r="39" spans="1:9">
      <c r="I39">
        <f t="shared" si="0"/>
        <v>0</v>
      </c>
    </row>
    <row r="40" spans="1:9">
      <c r="A40" s="38" t="s">
        <v>1085</v>
      </c>
      <c r="E40" s="14" t="s">
        <v>1086</v>
      </c>
      <c r="I40">
        <f t="shared" si="0"/>
        <v>0</v>
      </c>
    </row>
    <row r="42" spans="1:9">
      <c r="A42" s="24" t="s">
        <v>1047</v>
      </c>
      <c r="B42" t="s">
        <v>1041</v>
      </c>
      <c r="C42" t="s">
        <v>1042</v>
      </c>
      <c r="E42" t="s">
        <v>1069</v>
      </c>
      <c r="F42" t="s">
        <v>1070</v>
      </c>
      <c r="G42" t="s">
        <v>1071</v>
      </c>
      <c r="H42" t="s">
        <v>1087</v>
      </c>
      <c r="I42" t="s">
        <v>1088</v>
      </c>
    </row>
    <row r="43" spans="1:9">
      <c r="A43" s="25" t="s">
        <v>11</v>
      </c>
      <c r="B43" s="23">
        <v>189</v>
      </c>
      <c r="C43" s="27">
        <v>18415</v>
      </c>
      <c r="E43" t="str" cm="1">
        <f t="array" ref="E43:G47">A43:C47</f>
        <v>R01</v>
      </c>
      <c r="F43">
        <v>189</v>
      </c>
      <c r="G43" s="26">
        <v>18415</v>
      </c>
      <c r="H43">
        <f>IF(COUNTIF($I$36:$I$40,E43)&gt;0,F43,NA())</f>
        <v>189</v>
      </c>
      <c r="I43" s="26">
        <f>IF(COUNTIF($I$36:$I$40,E43)&gt;0,G43,NA())</f>
        <v>18415</v>
      </c>
    </row>
    <row r="44" spans="1:9">
      <c r="A44" s="25" t="s">
        <v>9</v>
      </c>
      <c r="B44" s="23">
        <v>218</v>
      </c>
      <c r="C44" s="27">
        <v>20581</v>
      </c>
      <c r="E44" t="str">
        <v>R02</v>
      </c>
      <c r="F44">
        <v>218</v>
      </c>
      <c r="G44" s="26">
        <v>20581</v>
      </c>
      <c r="H44" t="e">
        <f t="shared" ref="H44:H47" si="1">IF(COUNTIF($I$36:$I$40,E44)&gt;0,F44,NA())</f>
        <v>#N/A</v>
      </c>
      <c r="I44" s="26" t="e">
        <f t="shared" ref="I44:I47" si="2">IF(COUNTIF($I$36:$I$40,E44)&gt;0,G44,NA())</f>
        <v>#N/A</v>
      </c>
    </row>
    <row r="45" spans="1:9">
      <c r="A45" s="25" t="s">
        <v>6</v>
      </c>
      <c r="B45" s="23">
        <v>207</v>
      </c>
      <c r="C45" s="27">
        <v>20872</v>
      </c>
      <c r="E45" t="str">
        <v>R03</v>
      </c>
      <c r="F45">
        <v>207</v>
      </c>
      <c r="G45" s="26">
        <v>20872</v>
      </c>
      <c r="H45" t="e">
        <f t="shared" si="1"/>
        <v>#N/A</v>
      </c>
      <c r="I45" s="26" t="e">
        <f t="shared" si="2"/>
        <v>#N/A</v>
      </c>
    </row>
    <row r="46" spans="1:9">
      <c r="A46" s="25" t="s">
        <v>13</v>
      </c>
      <c r="B46" s="23">
        <v>186</v>
      </c>
      <c r="C46" s="27">
        <v>16651</v>
      </c>
      <c r="E46" t="str">
        <v>R04</v>
      </c>
      <c r="F46">
        <v>186</v>
      </c>
      <c r="G46" s="26">
        <v>16651</v>
      </c>
      <c r="H46" t="e">
        <f t="shared" si="1"/>
        <v>#N/A</v>
      </c>
      <c r="I46" s="26" t="e">
        <f t="shared" si="2"/>
        <v>#N/A</v>
      </c>
    </row>
    <row r="47" spans="1:9">
      <c r="A47" s="25" t="s">
        <v>10</v>
      </c>
      <c r="B47" s="23">
        <v>200</v>
      </c>
      <c r="C47" s="27">
        <v>20104</v>
      </c>
      <c r="E47" t="str">
        <v>R05</v>
      </c>
      <c r="F47">
        <v>200</v>
      </c>
      <c r="G47" s="26">
        <v>20104</v>
      </c>
      <c r="H47" t="e">
        <f t="shared" si="1"/>
        <v>#N/A</v>
      </c>
      <c r="I47" s="26" t="e">
        <f t="shared" si="2"/>
        <v>#N/A</v>
      </c>
    </row>
    <row r="48" spans="1:9">
      <c r="A48" s="25" t="s">
        <v>1048</v>
      </c>
      <c r="B48" s="23">
        <v>1000</v>
      </c>
      <c r="C48" s="27">
        <v>96623</v>
      </c>
    </row>
    <row r="50" spans="1:4">
      <c r="A50" s="40" t="s">
        <v>1089</v>
      </c>
    </row>
    <row r="52" spans="1:4">
      <c r="A52" s="24" t="s">
        <v>1047</v>
      </c>
    </row>
    <row r="53" spans="1:4">
      <c r="A53" s="25" t="s">
        <v>11</v>
      </c>
    </row>
    <row r="59" spans="1:4">
      <c r="A59" s="14" t="s">
        <v>1090</v>
      </c>
    </row>
    <row r="61" spans="1:4">
      <c r="A61" s="24" t="s">
        <v>1072</v>
      </c>
      <c r="B61" s="24" t="s">
        <v>1074</v>
      </c>
    </row>
    <row r="62" spans="1:4">
      <c r="A62" s="24" t="s">
        <v>1047</v>
      </c>
      <c r="B62" t="s">
        <v>998</v>
      </c>
      <c r="C62" t="s">
        <v>997</v>
      </c>
      <c r="D62" t="s">
        <v>1048</v>
      </c>
    </row>
    <row r="63" spans="1:4">
      <c r="A63" s="25" t="s">
        <v>1001</v>
      </c>
      <c r="B63">
        <v>144</v>
      </c>
      <c r="C63">
        <v>132</v>
      </c>
      <c r="D63">
        <v>276</v>
      </c>
    </row>
    <row r="64" spans="1:4">
      <c r="A64" s="25" t="s">
        <v>1000</v>
      </c>
      <c r="B64">
        <v>326</v>
      </c>
      <c r="C64">
        <v>63</v>
      </c>
      <c r="D64">
        <v>389</v>
      </c>
    </row>
    <row r="65" spans="1:4">
      <c r="A65" s="25" t="s">
        <v>999</v>
      </c>
      <c r="B65">
        <v>129</v>
      </c>
      <c r="C65">
        <v>206</v>
      </c>
      <c r="D65">
        <v>335</v>
      </c>
    </row>
    <row r="66" spans="1:4">
      <c r="A66" s="25" t="s">
        <v>1048</v>
      </c>
      <c r="B66">
        <v>599</v>
      </c>
      <c r="C66">
        <v>401</v>
      </c>
      <c r="D66">
        <v>1000</v>
      </c>
    </row>
    <row r="68" spans="1:4">
      <c r="A68" s="14" t="s">
        <v>1091</v>
      </c>
      <c r="D68" s="14" t="s">
        <v>1092</v>
      </c>
    </row>
    <row r="70" spans="1:4">
      <c r="A70" s="24" t="s">
        <v>1047</v>
      </c>
      <c r="B70" t="s">
        <v>1072</v>
      </c>
      <c r="D70" t="s">
        <v>1045</v>
      </c>
    </row>
    <row r="71" spans="1:4">
      <c r="A71" s="25">
        <v>0</v>
      </c>
      <c r="B71" s="44"/>
      <c r="D71">
        <v>0</v>
      </c>
    </row>
    <row r="72" spans="1:4">
      <c r="A72" s="25">
        <v>1</v>
      </c>
      <c r="B72" s="44">
        <v>1</v>
      </c>
      <c r="D72">
        <v>1</v>
      </c>
    </row>
    <row r="73" spans="1:4">
      <c r="A73" s="25">
        <v>2</v>
      </c>
      <c r="B73" s="44">
        <v>9</v>
      </c>
      <c r="D73">
        <v>2</v>
      </c>
    </row>
    <row r="74" spans="1:4">
      <c r="A74" s="25">
        <v>3</v>
      </c>
      <c r="B74" s="44">
        <v>31</v>
      </c>
      <c r="D74">
        <v>3</v>
      </c>
    </row>
    <row r="75" spans="1:4">
      <c r="A75" s="25">
        <v>4</v>
      </c>
      <c r="B75" s="44">
        <v>88</v>
      </c>
      <c r="D75">
        <v>4</v>
      </c>
    </row>
    <row r="76" spans="1:4">
      <c r="A76" s="25">
        <v>5</v>
      </c>
      <c r="B76" s="44">
        <v>60</v>
      </c>
      <c r="D76">
        <v>5</v>
      </c>
    </row>
    <row r="77" spans="1:4">
      <c r="A77" s="25" t="s">
        <v>1048</v>
      </c>
      <c r="B77" s="44">
        <v>189</v>
      </c>
    </row>
    <row r="79" spans="1:4">
      <c r="A79" s="14" t="s">
        <v>1093</v>
      </c>
    </row>
    <row r="81" spans="1:7">
      <c r="A81" s="24" t="s">
        <v>1042</v>
      </c>
      <c r="B81" s="24" t="s">
        <v>1074</v>
      </c>
    </row>
    <row r="82" spans="1:7">
      <c r="A82" s="24" t="s">
        <v>1047</v>
      </c>
      <c r="B82" t="s">
        <v>11</v>
      </c>
      <c r="C82" t="s">
        <v>9</v>
      </c>
      <c r="D82" t="s">
        <v>6</v>
      </c>
      <c r="E82" t="s">
        <v>13</v>
      </c>
      <c r="F82" t="s">
        <v>10</v>
      </c>
      <c r="G82" t="s">
        <v>1048</v>
      </c>
    </row>
    <row r="83" spans="1:7">
      <c r="A83" s="25" t="s">
        <v>1001</v>
      </c>
    </row>
    <row r="84" spans="1:7">
      <c r="A84" s="28" t="s">
        <v>20</v>
      </c>
      <c r="B84" s="27">
        <v>891</v>
      </c>
      <c r="C84" s="27">
        <v>1332</v>
      </c>
      <c r="D84" s="27">
        <v>1282</v>
      </c>
      <c r="E84" s="27">
        <v>739</v>
      </c>
      <c r="F84" s="27">
        <v>560</v>
      </c>
      <c r="G84" s="27">
        <v>4804</v>
      </c>
    </row>
    <row r="85" spans="1:7">
      <c r="A85" s="28" t="s">
        <v>12</v>
      </c>
      <c r="B85" s="27">
        <v>1991</v>
      </c>
      <c r="C85" s="27">
        <v>1886</v>
      </c>
      <c r="D85" s="27">
        <v>1206</v>
      </c>
      <c r="E85" s="27">
        <v>884</v>
      </c>
      <c r="F85" s="27">
        <v>1722</v>
      </c>
      <c r="G85" s="27">
        <v>7689</v>
      </c>
    </row>
    <row r="86" spans="1:7">
      <c r="A86" s="28" t="s">
        <v>8</v>
      </c>
      <c r="B86" s="27">
        <v>1163</v>
      </c>
      <c r="C86" s="27">
        <v>1180</v>
      </c>
      <c r="D86" s="27">
        <v>1616</v>
      </c>
      <c r="E86" s="27">
        <v>1043</v>
      </c>
      <c r="F86" s="27">
        <v>1747</v>
      </c>
      <c r="G86" s="27">
        <v>6749</v>
      </c>
    </row>
    <row r="87" spans="1:7">
      <c r="A87" s="28" t="s">
        <v>16</v>
      </c>
      <c r="B87" s="27">
        <v>1438</v>
      </c>
      <c r="C87" s="27">
        <v>1616</v>
      </c>
      <c r="D87" s="27">
        <v>866</v>
      </c>
      <c r="E87" s="27">
        <v>829</v>
      </c>
      <c r="F87" s="27">
        <v>2070</v>
      </c>
      <c r="G87" s="27">
        <v>6819</v>
      </c>
    </row>
    <row r="88" spans="1:7">
      <c r="A88" s="25" t="s">
        <v>1000</v>
      </c>
    </row>
    <row r="89" spans="1:7">
      <c r="A89" s="28" t="s">
        <v>24</v>
      </c>
      <c r="B89" s="27">
        <v>1233</v>
      </c>
      <c r="C89" s="27">
        <v>223</v>
      </c>
      <c r="D89" s="27">
        <v>1680</v>
      </c>
      <c r="E89" s="27">
        <v>990</v>
      </c>
      <c r="F89" s="27">
        <v>1508</v>
      </c>
      <c r="G89" s="27">
        <v>5634</v>
      </c>
    </row>
    <row r="90" spans="1:7">
      <c r="A90" s="28" t="s">
        <v>15</v>
      </c>
      <c r="B90" s="27">
        <v>1598</v>
      </c>
      <c r="C90" s="27">
        <v>1907</v>
      </c>
      <c r="D90" s="27">
        <v>869</v>
      </c>
      <c r="E90" s="27">
        <v>1426</v>
      </c>
      <c r="F90" s="27">
        <v>1416</v>
      </c>
      <c r="G90" s="27">
        <v>7216</v>
      </c>
    </row>
    <row r="91" spans="1:7">
      <c r="A91" s="28" t="s">
        <v>5</v>
      </c>
      <c r="B91" s="27">
        <v>900</v>
      </c>
      <c r="C91" s="27">
        <v>1016</v>
      </c>
      <c r="D91" s="27">
        <v>960</v>
      </c>
      <c r="E91" s="27">
        <v>940</v>
      </c>
      <c r="F91" s="27">
        <v>1193</v>
      </c>
      <c r="G91" s="27">
        <v>5009</v>
      </c>
    </row>
    <row r="92" spans="1:7">
      <c r="A92" s="28" t="s">
        <v>18</v>
      </c>
      <c r="B92" s="27">
        <v>900</v>
      </c>
      <c r="C92" s="27">
        <v>1470</v>
      </c>
      <c r="D92" s="27">
        <v>1617</v>
      </c>
      <c r="E92" s="27">
        <v>1314</v>
      </c>
      <c r="F92" s="27">
        <v>941</v>
      </c>
      <c r="G92" s="27">
        <v>6242</v>
      </c>
    </row>
    <row r="93" spans="1:7">
      <c r="A93" s="28" t="s">
        <v>14</v>
      </c>
      <c r="B93" s="27">
        <v>1255</v>
      </c>
      <c r="C93" s="27">
        <v>516</v>
      </c>
      <c r="D93" s="27">
        <v>1874</v>
      </c>
      <c r="E93" s="27">
        <v>1863</v>
      </c>
      <c r="F93" s="27">
        <v>1722</v>
      </c>
      <c r="G93" s="27">
        <v>7230</v>
      </c>
    </row>
    <row r="94" spans="1:7">
      <c r="A94" s="28" t="s">
        <v>19</v>
      </c>
      <c r="B94" s="27">
        <v>1138</v>
      </c>
      <c r="C94" s="27">
        <v>1898</v>
      </c>
      <c r="D94" s="27">
        <v>1482</v>
      </c>
      <c r="E94" s="27">
        <v>846</v>
      </c>
      <c r="F94" s="27">
        <v>1154</v>
      </c>
      <c r="G94" s="27">
        <v>6518</v>
      </c>
    </row>
    <row r="95" spans="1:7">
      <c r="A95" s="25" t="s">
        <v>999</v>
      </c>
    </row>
    <row r="96" spans="1:7">
      <c r="A96" s="28" t="s">
        <v>17</v>
      </c>
      <c r="B96" s="27">
        <v>1655</v>
      </c>
      <c r="C96" s="27">
        <v>805</v>
      </c>
      <c r="D96" s="27">
        <v>2263</v>
      </c>
      <c r="E96" s="27">
        <v>987</v>
      </c>
      <c r="F96" s="27">
        <v>1075</v>
      </c>
      <c r="G96" s="27">
        <v>6785</v>
      </c>
    </row>
    <row r="97" spans="1:7">
      <c r="A97" s="28" t="s">
        <v>23</v>
      </c>
      <c r="B97" s="27">
        <v>1104</v>
      </c>
      <c r="C97" s="27">
        <v>2280</v>
      </c>
      <c r="D97" s="27">
        <v>1445</v>
      </c>
      <c r="E97" s="27">
        <v>1722</v>
      </c>
      <c r="F97" s="27">
        <v>1196</v>
      </c>
      <c r="G97" s="27">
        <v>7747</v>
      </c>
    </row>
    <row r="98" spans="1:7">
      <c r="A98" s="28" t="s">
        <v>7</v>
      </c>
      <c r="B98" s="27">
        <v>372</v>
      </c>
      <c r="C98" s="27">
        <v>1818</v>
      </c>
      <c r="D98" s="27">
        <v>1346</v>
      </c>
      <c r="E98" s="27">
        <v>1156</v>
      </c>
      <c r="F98" s="27">
        <v>1484</v>
      </c>
      <c r="G98" s="27">
        <v>6176</v>
      </c>
    </row>
    <row r="99" spans="1:7">
      <c r="A99" s="28" t="s">
        <v>22</v>
      </c>
      <c r="B99" s="27">
        <v>1415</v>
      </c>
      <c r="C99" s="27">
        <v>1271</v>
      </c>
      <c r="D99" s="27">
        <v>1214</v>
      </c>
      <c r="E99" s="27">
        <v>1135</v>
      </c>
      <c r="F99" s="27">
        <v>1566</v>
      </c>
      <c r="G99" s="27">
        <v>6601</v>
      </c>
    </row>
    <row r="100" spans="1:7">
      <c r="A100" s="28" t="s">
        <v>21</v>
      </c>
      <c r="B100" s="27">
        <v>1362</v>
      </c>
      <c r="C100" s="27">
        <v>1363</v>
      </c>
      <c r="D100" s="27">
        <v>1152</v>
      </c>
      <c r="E100" s="27">
        <v>777</v>
      </c>
      <c r="F100" s="27">
        <v>750</v>
      </c>
      <c r="G100" s="27">
        <v>5404</v>
      </c>
    </row>
    <row r="102" spans="1:7">
      <c r="A102" s="14" t="s">
        <v>1085</v>
      </c>
    </row>
    <row r="104" spans="1:7">
      <c r="A104" t="s">
        <v>1076</v>
      </c>
      <c r="B104" s="36">
        <f>$A$9/$A$4</f>
        <v>0.189</v>
      </c>
    </row>
    <row r="105" spans="1:7">
      <c r="A105" t="s">
        <v>1070</v>
      </c>
      <c r="B105">
        <f>_xlfn.XLOOKUP($A$53,$E$43:$E$47,$F$43:$F$47,)</f>
        <v>189</v>
      </c>
    </row>
    <row r="106" spans="1:7">
      <c r="A106" t="s">
        <v>1071</v>
      </c>
      <c r="B106" s="26">
        <f>_xlfn.XLOOKUP($A$53,$E$43:$E$47,$G$43:$G$47)</f>
        <v>18415</v>
      </c>
    </row>
    <row r="107" spans="1:7">
      <c r="A107" t="s">
        <v>1077</v>
      </c>
      <c r="B107">
        <f>_xlfn.RANK.AVG($B$105,$F$43:$F$47)</f>
        <v>4</v>
      </c>
    </row>
    <row r="108" spans="1:7">
      <c r="A108" t="s">
        <v>1078</v>
      </c>
      <c r="B108">
        <f>_xlfn.RANK.AVG($B$106,$G$43:$G$47)</f>
        <v>4</v>
      </c>
    </row>
    <row r="110" spans="1:7">
      <c r="A110" s="14" t="s">
        <v>1079</v>
      </c>
    </row>
    <row r="111" spans="1:7">
      <c r="B111" t="str">
        <f>"% of calls: "&amp;TEXT($B$104,"0.00%")</f>
        <v>% of calls: 18.90%</v>
      </c>
    </row>
    <row r="112" spans="1:7">
      <c r="B112" t="str">
        <f>IF(COUNTA($A$53:$A$57)&gt;1,"Multiple Selected","Call rank: "&amp;$B$107)</f>
        <v>Call rank: 4</v>
      </c>
    </row>
    <row r="113" spans="1:2">
      <c r="B113" t="str">
        <f>IF(COUNTA($A$53:$A$57)&gt;1,"","Amount rank: "&amp;$B$108)</f>
        <v>Amount rank: 4</v>
      </c>
    </row>
    <row r="115" spans="1:2">
      <c r="A115" s="14" t="s">
        <v>1080</v>
      </c>
    </row>
    <row r="116" spans="1:2">
      <c r="B116" t="e" vm="1">
        <f>IF(COUNTA($A$53:$A$57)&gt;1,Assets!$E$8,_xlfn.XLOOKUP($A$53,Assets!$D$3:$D$7,Assets!$E$3:$E$7))</f>
        <v>#VALUE!</v>
      </c>
    </row>
  </sheetData>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34C60-F388-4788-9902-CB14D0DCD4D3}">
  <sheetPr>
    <pageSetUpPr fitToPage="1"/>
  </sheetPr>
  <dimension ref="A1:AA56"/>
  <sheetViews>
    <sheetView showGridLines="0" showRowColHeaders="0" tabSelected="1" zoomScale="81" zoomScaleNormal="81" workbookViewId="0">
      <selection activeCell="Q46" sqref="Q46"/>
      <extLst>
        <ext xmlns:xlsdti="http://schemas.microsoft.com/office/spreadsheetml/2023/showDataTypeIcons" uri="{77bfe23e-c014-4d31-8a63-9c772dbf06b6}">
          <xlsdti:showDataTypeIcons visible="0"/>
        </ext>
      </extLst>
    </sheetView>
  </sheetViews>
  <sheetFormatPr defaultRowHeight="14.4"/>
  <cols>
    <col min="12" max="12" width="8.796875" customWidth="1"/>
    <col min="16" max="16" width="11.5" bestFit="1" customWidth="1"/>
    <col min="17" max="17" width="14.296875" customWidth="1"/>
    <col min="18" max="22" width="11.5" customWidth="1"/>
    <col min="23" max="23" width="16" customWidth="1"/>
    <col min="24" max="24" width="3.59765625" customWidth="1"/>
    <col min="25" max="25" width="3" style="29" customWidth="1"/>
    <col min="30" max="30" width="12.69921875" bestFit="1" customWidth="1"/>
  </cols>
  <sheetData>
    <row r="1" spans="1:27">
      <c r="A1" s="20"/>
      <c r="B1" s="20"/>
      <c r="C1" s="20"/>
      <c r="D1" s="20"/>
      <c r="E1" s="20"/>
      <c r="F1" s="20"/>
      <c r="G1" s="20"/>
      <c r="H1" s="20"/>
      <c r="I1" s="20"/>
      <c r="J1" s="20"/>
      <c r="K1" s="20"/>
      <c r="L1" s="20"/>
      <c r="M1" s="20"/>
      <c r="N1" s="20"/>
      <c r="O1" s="20"/>
      <c r="P1" s="20"/>
      <c r="Q1" s="20"/>
      <c r="R1" s="20"/>
      <c r="S1" s="20"/>
      <c r="T1" s="20"/>
      <c r="U1" s="20"/>
      <c r="V1" s="20"/>
      <c r="W1" s="20"/>
      <c r="X1" s="20"/>
      <c r="Z1" s="29"/>
      <c r="AA1" s="29"/>
    </row>
    <row r="2" spans="1:27">
      <c r="A2" s="20"/>
      <c r="B2" s="20"/>
      <c r="C2" s="20"/>
      <c r="D2" s="20"/>
      <c r="E2" s="20"/>
      <c r="F2" s="20"/>
      <c r="G2" s="20"/>
      <c r="H2" s="20"/>
      <c r="I2" s="20"/>
      <c r="J2" s="20"/>
      <c r="K2" s="20"/>
      <c r="L2" s="20"/>
      <c r="M2" s="20"/>
      <c r="N2" s="20"/>
      <c r="O2" s="20"/>
      <c r="P2" s="20"/>
      <c r="Q2" s="20"/>
      <c r="R2" s="20"/>
      <c r="S2" s="20"/>
      <c r="T2" s="20"/>
      <c r="U2" s="20"/>
      <c r="V2" s="20"/>
      <c r="W2" s="20"/>
      <c r="X2" s="20"/>
      <c r="Z2" s="29"/>
      <c r="AA2" s="29"/>
    </row>
    <row r="3" spans="1:27">
      <c r="A3" s="20"/>
      <c r="B3" s="20"/>
      <c r="C3" s="20"/>
      <c r="D3" s="20"/>
      <c r="E3" s="20"/>
      <c r="F3" s="20"/>
      <c r="G3" s="20"/>
      <c r="H3" s="20"/>
      <c r="I3" s="20"/>
      <c r="J3" s="20"/>
      <c r="K3" s="20"/>
      <c r="L3" s="20"/>
      <c r="M3" s="20"/>
      <c r="N3" s="20"/>
      <c r="O3" s="20"/>
      <c r="P3" s="20"/>
      <c r="Q3" s="20"/>
      <c r="R3" s="20"/>
      <c r="S3" s="20"/>
      <c r="T3" s="20"/>
      <c r="U3" s="20"/>
      <c r="V3" s="20"/>
      <c r="W3" s="20"/>
      <c r="X3" s="20"/>
      <c r="Z3" s="29"/>
      <c r="AA3" s="29"/>
    </row>
    <row r="4" spans="1:27">
      <c r="A4" s="20"/>
      <c r="B4" s="20"/>
      <c r="C4" s="20"/>
      <c r="D4" s="20"/>
      <c r="E4" s="20"/>
      <c r="F4" s="20"/>
      <c r="G4" s="20"/>
      <c r="H4" s="20"/>
      <c r="I4" s="20"/>
      <c r="J4" s="20"/>
      <c r="K4" s="20"/>
      <c r="L4" s="20"/>
      <c r="M4" s="20"/>
      <c r="N4" s="20"/>
      <c r="O4" s="20"/>
      <c r="P4" s="20"/>
      <c r="Q4" s="20"/>
      <c r="R4" s="20"/>
      <c r="S4" s="20"/>
      <c r="T4" s="20"/>
      <c r="U4" s="20"/>
      <c r="V4" s="20"/>
      <c r="W4" s="20"/>
      <c r="X4" s="20"/>
      <c r="Z4" s="29"/>
      <c r="AA4" s="29"/>
    </row>
    <row r="5" spans="1:27">
      <c r="A5" s="20"/>
      <c r="B5" s="20"/>
      <c r="C5" s="20"/>
      <c r="D5" s="20"/>
      <c r="E5" s="20"/>
      <c r="F5" s="20"/>
      <c r="G5" s="20"/>
      <c r="H5" s="20"/>
      <c r="I5" s="20"/>
      <c r="J5" s="20"/>
      <c r="K5" s="20"/>
      <c r="L5" s="20"/>
      <c r="M5" s="20"/>
      <c r="N5" s="20"/>
      <c r="O5" s="20"/>
      <c r="P5" s="20"/>
      <c r="Q5" s="20"/>
      <c r="R5" s="20"/>
      <c r="S5" s="20"/>
      <c r="T5" s="20"/>
      <c r="U5" s="20"/>
      <c r="V5" s="20"/>
      <c r="W5" s="20"/>
      <c r="X5" s="20"/>
      <c r="Z5" s="29"/>
      <c r="AA5" s="29"/>
    </row>
    <row r="6" spans="1:27">
      <c r="A6" s="20"/>
      <c r="B6" s="20"/>
      <c r="C6" s="20"/>
      <c r="D6" s="20"/>
      <c r="E6" s="20"/>
      <c r="F6" s="20"/>
      <c r="G6" s="20"/>
      <c r="H6" s="20"/>
      <c r="I6" s="20"/>
      <c r="J6" s="20"/>
      <c r="K6" s="20"/>
      <c r="L6" s="20"/>
      <c r="M6" s="20"/>
      <c r="N6" s="20"/>
      <c r="O6" s="20"/>
      <c r="P6" s="20"/>
      <c r="Q6" s="20"/>
      <c r="R6" s="20"/>
      <c r="S6" s="20"/>
      <c r="T6" s="20"/>
      <c r="U6" s="20"/>
      <c r="V6" s="20"/>
      <c r="W6" s="20"/>
      <c r="X6" s="20"/>
      <c r="Z6" s="29"/>
      <c r="AA6" s="29"/>
    </row>
    <row r="7" spans="1:27">
      <c r="A7" s="20"/>
      <c r="B7" s="20"/>
      <c r="C7" s="20"/>
      <c r="D7" s="20"/>
      <c r="E7" s="20"/>
      <c r="F7" s="20"/>
      <c r="G7" s="20"/>
      <c r="H7" s="20"/>
      <c r="I7" s="20"/>
      <c r="J7" s="20"/>
      <c r="K7" s="20"/>
      <c r="L7" s="20"/>
      <c r="M7" s="20"/>
      <c r="N7" s="20"/>
      <c r="O7" s="20"/>
      <c r="P7" s="20"/>
      <c r="Q7" s="20"/>
      <c r="R7" s="20"/>
      <c r="S7" s="20"/>
      <c r="T7" s="20"/>
      <c r="U7" s="20"/>
      <c r="V7" s="20"/>
      <c r="W7" s="20"/>
      <c r="X7" s="20"/>
      <c r="Z7" s="29"/>
      <c r="AA7" s="29"/>
    </row>
    <row r="8" spans="1:27">
      <c r="A8" s="20"/>
      <c r="B8" s="20"/>
      <c r="C8" s="20"/>
      <c r="D8" s="20"/>
      <c r="E8" s="20"/>
      <c r="F8" s="20"/>
      <c r="G8" s="20"/>
      <c r="H8" s="20"/>
      <c r="I8" s="20"/>
      <c r="J8" s="20"/>
      <c r="K8" s="20"/>
      <c r="L8" s="20"/>
      <c r="M8" s="20"/>
      <c r="N8" s="20"/>
      <c r="O8" s="20"/>
      <c r="P8" s="20"/>
      <c r="Q8" s="20"/>
      <c r="R8" s="20"/>
      <c r="S8" s="20"/>
      <c r="T8" s="20"/>
      <c r="U8" s="20"/>
      <c r="V8" s="20"/>
      <c r="W8" s="20"/>
      <c r="X8" s="20"/>
      <c r="Z8" s="29"/>
      <c r="AA8" s="29"/>
    </row>
    <row r="9" spans="1:27">
      <c r="A9" s="20"/>
      <c r="B9" s="20"/>
      <c r="C9" s="20"/>
      <c r="D9" s="20"/>
      <c r="E9" s="20"/>
      <c r="F9" s="20"/>
      <c r="G9" s="20"/>
      <c r="H9" s="20"/>
      <c r="I9" s="20"/>
      <c r="J9" s="20"/>
      <c r="K9" s="20"/>
      <c r="L9" s="20"/>
      <c r="M9" s="20"/>
      <c r="N9" s="20"/>
      <c r="O9" s="20"/>
      <c r="P9" s="20"/>
      <c r="Q9" s="20"/>
      <c r="R9" s="20"/>
      <c r="S9" s="20"/>
      <c r="T9" s="20"/>
      <c r="U9" s="20"/>
      <c r="V9" s="20"/>
      <c r="W9" s="20"/>
      <c r="X9" s="20"/>
      <c r="Z9" s="29"/>
      <c r="AA9" s="29"/>
    </row>
    <row r="10" spans="1:27">
      <c r="A10" s="20"/>
      <c r="B10" s="20"/>
      <c r="C10" s="20"/>
      <c r="D10" s="20"/>
      <c r="E10" s="20"/>
      <c r="F10" s="20"/>
      <c r="G10" s="20"/>
      <c r="H10" s="20"/>
      <c r="I10" s="20"/>
      <c r="J10" s="20"/>
      <c r="K10" s="20"/>
      <c r="L10" s="20"/>
      <c r="M10" s="20"/>
      <c r="N10" s="20"/>
      <c r="O10" s="20"/>
      <c r="P10" s="20"/>
      <c r="Q10" s="20"/>
      <c r="R10" s="20"/>
      <c r="S10" s="20"/>
      <c r="T10" s="20"/>
      <c r="U10" s="20"/>
      <c r="V10" s="20"/>
      <c r="W10" s="20"/>
      <c r="X10" s="20"/>
      <c r="Z10" s="29"/>
      <c r="AA10" s="29"/>
    </row>
    <row r="11" spans="1:27">
      <c r="A11" s="20"/>
      <c r="B11" s="20"/>
      <c r="C11" s="20"/>
      <c r="D11" s="20"/>
      <c r="E11" s="20"/>
      <c r="F11" s="20"/>
      <c r="G11" s="20"/>
      <c r="H11" s="20"/>
      <c r="I11" s="20"/>
      <c r="J11" s="20"/>
      <c r="K11" s="20"/>
      <c r="L11" s="20"/>
      <c r="M11" s="20"/>
      <c r="N11" s="20"/>
      <c r="O11" s="20"/>
      <c r="P11" s="20"/>
      <c r="Q11" s="20"/>
      <c r="R11" s="20"/>
      <c r="S11" s="20"/>
      <c r="T11" s="20"/>
      <c r="U11" s="20"/>
      <c r="V11" s="20"/>
      <c r="W11" s="20"/>
      <c r="X11" s="20"/>
      <c r="Z11" s="29"/>
      <c r="AA11" s="29"/>
    </row>
    <row r="12" spans="1:27">
      <c r="A12" s="20"/>
      <c r="B12" s="20"/>
      <c r="C12" s="20"/>
      <c r="D12" s="20"/>
      <c r="E12" s="20"/>
      <c r="F12" s="20"/>
      <c r="G12" s="20"/>
      <c r="H12" s="20"/>
      <c r="I12" s="20"/>
      <c r="J12" s="20"/>
      <c r="K12" s="20"/>
      <c r="L12" s="20"/>
      <c r="M12" s="20"/>
      <c r="N12" s="20"/>
      <c r="O12" s="20"/>
      <c r="P12" s="20"/>
      <c r="Q12" s="20"/>
      <c r="R12" s="20"/>
      <c r="S12" s="20"/>
      <c r="T12" s="20"/>
      <c r="U12" s="20"/>
      <c r="V12" s="20"/>
      <c r="W12" s="20"/>
      <c r="X12" s="20"/>
      <c r="Z12" s="29"/>
      <c r="AA12" s="29"/>
    </row>
    <row r="13" spans="1:27">
      <c r="A13" s="20"/>
      <c r="B13" s="20" t="s">
        <v>1040</v>
      </c>
      <c r="C13" s="20"/>
      <c r="D13" s="20"/>
      <c r="E13" s="20"/>
      <c r="F13" s="20"/>
      <c r="G13" s="20"/>
      <c r="H13" s="20"/>
      <c r="I13" s="20"/>
      <c r="J13" s="20"/>
      <c r="K13" s="20"/>
      <c r="L13" s="20"/>
      <c r="M13" s="20"/>
      <c r="N13" s="20"/>
      <c r="O13" s="20"/>
      <c r="P13" s="20"/>
      <c r="Q13" s="20"/>
      <c r="R13" s="20"/>
      <c r="S13" s="20"/>
      <c r="T13" s="20"/>
      <c r="U13" s="20"/>
      <c r="V13" s="20"/>
      <c r="W13" s="20"/>
      <c r="X13" s="20"/>
      <c r="Z13" s="29"/>
      <c r="AA13" s="29"/>
    </row>
    <row r="14" spans="1:27">
      <c r="A14" s="20"/>
      <c r="B14" s="20"/>
      <c r="C14" s="20"/>
      <c r="D14" s="20"/>
      <c r="E14" s="20"/>
      <c r="F14" s="20"/>
      <c r="G14" s="20"/>
      <c r="H14" s="20"/>
      <c r="I14" s="20"/>
      <c r="J14" s="20"/>
      <c r="K14" s="20"/>
      <c r="L14" s="20"/>
      <c r="M14" s="20"/>
      <c r="N14" s="20"/>
      <c r="O14" s="20"/>
      <c r="P14" s="20"/>
      <c r="Q14" s="20"/>
      <c r="R14" s="20"/>
      <c r="S14" s="20"/>
      <c r="T14" s="20"/>
      <c r="U14" s="20"/>
      <c r="V14" s="20"/>
      <c r="W14" s="20"/>
      <c r="X14" s="20"/>
      <c r="Z14" s="29"/>
      <c r="AA14" s="29"/>
    </row>
    <row r="15" spans="1:27">
      <c r="A15" s="20"/>
      <c r="B15" s="20"/>
      <c r="C15" s="20"/>
      <c r="D15" s="20"/>
      <c r="E15" s="20"/>
      <c r="F15" s="20"/>
      <c r="G15" s="20"/>
      <c r="H15" s="20"/>
      <c r="I15" s="20"/>
      <c r="J15" s="20"/>
      <c r="K15" s="20"/>
      <c r="L15" s="20"/>
      <c r="M15" s="20"/>
      <c r="N15" s="20"/>
      <c r="O15" s="20"/>
      <c r="P15" s="20"/>
      <c r="Q15" s="20"/>
      <c r="R15" s="20"/>
      <c r="S15" s="20"/>
      <c r="T15" s="20"/>
      <c r="U15" s="20"/>
      <c r="V15" s="20"/>
      <c r="W15" s="20"/>
      <c r="X15" s="20"/>
      <c r="Z15" s="29"/>
      <c r="AA15" s="29"/>
    </row>
    <row r="16" spans="1:27">
      <c r="A16" s="20"/>
      <c r="B16" s="20"/>
      <c r="C16" s="20"/>
      <c r="D16" s="20"/>
      <c r="E16" s="20"/>
      <c r="F16" s="20"/>
      <c r="G16" s="20"/>
      <c r="H16" s="20"/>
      <c r="I16" s="20"/>
      <c r="J16" s="20"/>
      <c r="K16" s="20"/>
      <c r="L16" s="20"/>
      <c r="M16" s="20"/>
      <c r="N16" s="20"/>
      <c r="O16" s="20"/>
      <c r="P16" s="20"/>
      <c r="Q16" s="20"/>
      <c r="R16" s="20"/>
      <c r="S16" s="20"/>
      <c r="T16" s="20"/>
      <c r="U16" s="20"/>
      <c r="V16" s="20"/>
      <c r="W16" s="20"/>
      <c r="X16" s="20"/>
      <c r="Z16" s="29"/>
      <c r="AA16" s="29"/>
    </row>
    <row r="17" spans="1:27">
      <c r="A17" s="20"/>
      <c r="B17" s="20"/>
      <c r="C17" s="20"/>
      <c r="D17" s="20"/>
      <c r="E17" s="20"/>
      <c r="F17" s="20"/>
      <c r="G17" s="20"/>
      <c r="H17" s="20"/>
      <c r="I17" s="20"/>
      <c r="J17" s="20"/>
      <c r="K17" s="20"/>
      <c r="L17" s="20"/>
      <c r="M17" s="20"/>
      <c r="N17" s="20"/>
      <c r="O17" s="20"/>
      <c r="P17" s="20"/>
      <c r="Q17" s="20"/>
      <c r="R17" s="20"/>
      <c r="S17" s="20"/>
      <c r="T17" s="20"/>
      <c r="U17" s="20"/>
      <c r="V17" s="20"/>
      <c r="W17" s="20"/>
      <c r="X17" s="20"/>
      <c r="Z17" s="29"/>
      <c r="AA17" s="29"/>
    </row>
    <row r="18" spans="1:27">
      <c r="A18" s="20"/>
      <c r="B18" s="20"/>
      <c r="C18" s="20"/>
      <c r="D18" s="20"/>
      <c r="E18" s="20"/>
      <c r="F18" s="20"/>
      <c r="G18" s="20"/>
      <c r="H18" s="20"/>
      <c r="I18" s="20"/>
      <c r="J18" s="20"/>
      <c r="K18" s="20"/>
      <c r="L18" s="20"/>
      <c r="M18" s="20"/>
      <c r="N18" s="20"/>
      <c r="O18" s="20"/>
      <c r="P18" s="20"/>
      <c r="Q18" s="20"/>
      <c r="R18" s="20"/>
      <c r="S18" s="20"/>
      <c r="T18" s="20"/>
      <c r="U18" s="20"/>
      <c r="V18" s="20"/>
      <c r="W18" s="20"/>
      <c r="X18" s="20"/>
      <c r="Z18" s="29"/>
      <c r="AA18" s="29"/>
    </row>
    <row r="19" spans="1:27">
      <c r="A19" s="20"/>
      <c r="B19" s="20"/>
      <c r="C19" s="20"/>
      <c r="D19" s="20"/>
      <c r="E19" s="20"/>
      <c r="F19" s="20"/>
      <c r="G19" s="20"/>
      <c r="H19" s="20"/>
      <c r="I19" s="20"/>
      <c r="J19" s="20"/>
      <c r="K19" s="20"/>
      <c r="L19" s="20"/>
      <c r="M19" s="20"/>
      <c r="N19" s="20"/>
      <c r="O19" s="20"/>
      <c r="P19" s="20"/>
      <c r="Q19" s="20"/>
      <c r="R19" s="20"/>
      <c r="S19" s="20"/>
      <c r="T19" s="20"/>
      <c r="U19" s="20"/>
      <c r="V19" s="20"/>
      <c r="W19" s="20"/>
      <c r="X19" s="20"/>
      <c r="Z19" s="29"/>
      <c r="AA19" s="29"/>
    </row>
    <row r="20" spans="1:27">
      <c r="A20" s="20"/>
      <c r="B20" s="20"/>
      <c r="C20" s="20"/>
      <c r="D20" s="20"/>
      <c r="E20" s="20"/>
      <c r="F20" s="20"/>
      <c r="G20" s="20"/>
      <c r="H20" s="20"/>
      <c r="I20" s="20"/>
      <c r="J20" s="20"/>
      <c r="K20" s="20"/>
      <c r="L20" s="20"/>
      <c r="M20" s="20"/>
      <c r="N20" s="20"/>
      <c r="O20" s="20"/>
      <c r="P20" s="20"/>
      <c r="Q20" s="20"/>
      <c r="R20" s="20"/>
      <c r="S20" s="20"/>
      <c r="T20" s="20"/>
      <c r="U20" s="20"/>
      <c r="V20" s="20"/>
      <c r="W20" s="20"/>
      <c r="X20" s="20"/>
      <c r="Z20" s="29"/>
      <c r="AA20" s="29"/>
    </row>
    <row r="21" spans="1:27">
      <c r="A21" s="20"/>
      <c r="B21" s="20"/>
      <c r="C21" s="20"/>
      <c r="D21" s="20"/>
      <c r="E21" s="20"/>
      <c r="F21" s="20"/>
      <c r="G21" s="20"/>
      <c r="H21" s="20"/>
      <c r="I21" s="20"/>
      <c r="J21" s="20"/>
      <c r="K21" s="20"/>
      <c r="L21" s="20"/>
      <c r="M21" s="20"/>
      <c r="N21" s="20"/>
      <c r="O21" s="20"/>
      <c r="P21" s="20"/>
      <c r="Q21" s="20"/>
      <c r="R21" s="20"/>
      <c r="S21" s="20"/>
      <c r="T21" s="20"/>
      <c r="U21" s="20"/>
      <c r="V21" s="20"/>
      <c r="W21" s="20"/>
      <c r="X21" s="20"/>
      <c r="Z21" s="29"/>
      <c r="AA21" s="29"/>
    </row>
    <row r="22" spans="1:27">
      <c r="A22" s="20"/>
      <c r="B22" s="20"/>
      <c r="C22" s="20"/>
      <c r="D22" s="20"/>
      <c r="E22" s="20"/>
      <c r="F22" s="20"/>
      <c r="G22" s="20"/>
      <c r="H22" s="20"/>
      <c r="I22" s="20"/>
      <c r="J22" s="20"/>
      <c r="K22" s="20"/>
      <c r="L22" s="20"/>
      <c r="M22" s="20"/>
      <c r="N22" s="20"/>
      <c r="O22" s="20"/>
      <c r="P22" s="20"/>
      <c r="Q22" s="20"/>
      <c r="R22" s="20"/>
      <c r="S22" s="20"/>
      <c r="T22" s="20"/>
      <c r="U22" s="20"/>
      <c r="V22" s="20"/>
      <c r="W22" s="20"/>
      <c r="X22" s="20"/>
      <c r="Z22" s="29"/>
      <c r="AA22" s="29"/>
    </row>
    <row r="23" spans="1:27">
      <c r="A23" s="20"/>
      <c r="B23" s="20"/>
      <c r="C23" s="20"/>
      <c r="D23" s="20"/>
      <c r="E23" s="20"/>
      <c r="F23" s="20"/>
      <c r="G23" s="20"/>
      <c r="H23" s="20"/>
      <c r="I23" s="20"/>
      <c r="J23" s="20"/>
      <c r="K23" s="20"/>
      <c r="L23" s="20"/>
      <c r="M23" s="20"/>
      <c r="N23" s="20"/>
      <c r="O23" s="20"/>
      <c r="P23" s="20"/>
      <c r="Q23" s="20"/>
      <c r="R23" s="20"/>
      <c r="S23" s="20"/>
      <c r="T23" s="20"/>
      <c r="U23" s="20"/>
      <c r="V23" s="20"/>
      <c r="W23" s="20"/>
      <c r="X23" s="20"/>
      <c r="Z23" s="29"/>
      <c r="AA23" s="29"/>
    </row>
    <row r="24" spans="1:27">
      <c r="A24" s="20"/>
      <c r="B24" s="20"/>
      <c r="C24" s="20"/>
      <c r="D24" s="20"/>
      <c r="E24" s="20"/>
      <c r="F24" s="20"/>
      <c r="G24" s="20"/>
      <c r="H24" s="20"/>
      <c r="I24" s="20"/>
      <c r="J24" s="20"/>
      <c r="K24" s="20"/>
      <c r="L24" s="20"/>
      <c r="M24" s="20"/>
      <c r="N24" s="20"/>
      <c r="O24" s="20"/>
      <c r="P24" s="20"/>
      <c r="Q24" s="20"/>
      <c r="R24" s="20"/>
      <c r="S24" s="20"/>
      <c r="T24" s="20"/>
      <c r="U24" s="20"/>
      <c r="V24" s="20"/>
      <c r="W24" s="20"/>
      <c r="X24" s="20"/>
      <c r="Z24" s="29"/>
      <c r="AA24" s="29"/>
    </row>
    <row r="25" spans="1:27">
      <c r="A25" s="20"/>
      <c r="B25" s="20"/>
      <c r="C25" s="20"/>
      <c r="D25" s="20"/>
      <c r="E25" s="20"/>
      <c r="F25" s="20"/>
      <c r="G25" s="20"/>
      <c r="H25" s="20"/>
      <c r="I25" s="20"/>
      <c r="J25" s="20"/>
      <c r="K25" s="20"/>
      <c r="L25" s="20"/>
      <c r="M25" s="20"/>
      <c r="N25" s="20"/>
      <c r="O25" s="20"/>
      <c r="P25" s="20"/>
      <c r="Q25" s="20"/>
      <c r="R25" s="20"/>
      <c r="S25" s="20"/>
      <c r="T25" s="20"/>
      <c r="U25" s="20"/>
      <c r="V25" s="20"/>
      <c r="W25" s="20"/>
      <c r="X25" s="20"/>
      <c r="Z25" s="29"/>
      <c r="AA25" s="29"/>
    </row>
    <row r="26" spans="1:27">
      <c r="A26" s="20"/>
      <c r="B26" s="20"/>
      <c r="C26" s="20"/>
      <c r="D26" s="20"/>
      <c r="E26" s="20"/>
      <c r="F26" s="20"/>
      <c r="G26" s="20"/>
      <c r="H26" s="20"/>
      <c r="I26" s="20"/>
      <c r="J26" s="20"/>
      <c r="K26" s="20"/>
      <c r="L26" s="20"/>
      <c r="M26" s="20"/>
      <c r="N26" s="20"/>
      <c r="O26" s="20"/>
      <c r="P26" s="20"/>
      <c r="Q26" s="20"/>
      <c r="R26" s="20"/>
      <c r="S26" s="20"/>
      <c r="T26" s="20"/>
      <c r="U26" s="20"/>
      <c r="V26" s="20"/>
      <c r="W26" s="20"/>
      <c r="X26" s="20"/>
      <c r="Z26" s="29"/>
      <c r="AA26" s="29"/>
    </row>
    <row r="27" spans="1:27">
      <c r="A27" s="20"/>
      <c r="B27" s="20"/>
      <c r="C27" s="20"/>
      <c r="D27" s="20"/>
      <c r="E27" s="20"/>
      <c r="F27" s="20"/>
      <c r="G27" s="20"/>
      <c r="H27" s="20"/>
      <c r="I27" s="20"/>
      <c r="J27" s="20"/>
      <c r="K27" s="20"/>
      <c r="L27" s="20"/>
      <c r="M27" s="20"/>
      <c r="N27" s="20"/>
      <c r="O27" s="20"/>
      <c r="P27" s="20"/>
      <c r="Q27" s="20"/>
      <c r="R27" s="20"/>
      <c r="S27" s="20"/>
      <c r="T27" s="20"/>
      <c r="U27" s="20"/>
      <c r="V27" s="20"/>
      <c r="W27" s="20"/>
      <c r="X27" s="20"/>
      <c r="Z27" s="29"/>
      <c r="AA27" s="29"/>
    </row>
    <row r="28" spans="1:27">
      <c r="A28" s="20"/>
      <c r="B28" s="20"/>
      <c r="C28" s="20"/>
      <c r="D28" s="20"/>
      <c r="E28" s="20"/>
      <c r="F28" s="20"/>
      <c r="G28" s="20"/>
      <c r="H28" s="20"/>
      <c r="I28" s="20"/>
      <c r="J28" s="20"/>
      <c r="K28" s="20"/>
      <c r="L28" s="20"/>
      <c r="M28" s="20"/>
      <c r="N28" s="20"/>
      <c r="O28" s="20"/>
      <c r="P28" s="20"/>
      <c r="Q28" s="20"/>
      <c r="R28" s="20"/>
      <c r="S28" s="20"/>
      <c r="T28" s="20"/>
      <c r="U28" s="20"/>
      <c r="V28" s="20"/>
      <c r="W28" s="20"/>
      <c r="X28" s="20"/>
      <c r="Z28" s="29"/>
      <c r="AA28" s="29"/>
    </row>
    <row r="29" spans="1:27" ht="21"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Z29" s="29"/>
      <c r="AA29" s="29"/>
    </row>
    <row r="30" spans="1:27">
      <c r="A30" s="20"/>
      <c r="B30" s="20"/>
      <c r="C30" s="20"/>
      <c r="D30" s="20"/>
      <c r="E30" s="20"/>
      <c r="F30" s="20"/>
      <c r="G30" s="20"/>
      <c r="H30" s="20"/>
      <c r="I30" s="20"/>
      <c r="J30" s="20"/>
      <c r="K30" s="20"/>
      <c r="L30" s="20"/>
      <c r="M30" s="20"/>
      <c r="N30" s="20"/>
      <c r="O30" s="20"/>
      <c r="P30" s="20"/>
      <c r="Q30" s="20"/>
      <c r="R30" s="20"/>
      <c r="S30" s="20"/>
      <c r="T30" s="20"/>
      <c r="U30" s="20"/>
      <c r="V30" s="20"/>
      <c r="W30" s="20"/>
      <c r="X30" s="20"/>
      <c r="Z30" s="29"/>
      <c r="AA30" s="29"/>
    </row>
    <row r="31" spans="1:27" ht="20.399999999999999"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Z31" s="29"/>
      <c r="AA31" s="29"/>
    </row>
    <row r="32" spans="1:27" ht="1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Z32" s="29"/>
      <c r="AA32" s="29"/>
    </row>
    <row r="33" spans="1:27" ht="15" customHeight="1">
      <c r="A33" s="20"/>
      <c r="B33" s="20"/>
      <c r="C33" s="20"/>
      <c r="D33" s="20"/>
      <c r="E33" s="20"/>
      <c r="F33" s="20"/>
      <c r="G33" s="20"/>
      <c r="H33" s="20"/>
      <c r="I33" s="20"/>
      <c r="J33" s="20"/>
      <c r="K33" s="20"/>
      <c r="L33" s="20"/>
      <c r="M33" s="20"/>
      <c r="N33" s="20"/>
      <c r="O33" s="20"/>
      <c r="P33" s="20"/>
      <c r="Q33" s="29"/>
      <c r="R33" s="29"/>
      <c r="S33" s="29"/>
      <c r="T33" s="29"/>
      <c r="U33" s="29"/>
      <c r="V33" s="29"/>
      <c r="W33" s="29"/>
      <c r="X33" s="20"/>
      <c r="Z33" s="29"/>
      <c r="AA33" s="29"/>
    </row>
    <row r="34" spans="1:27" ht="15" customHeight="1">
      <c r="A34" s="20"/>
      <c r="B34" s="20"/>
      <c r="C34" s="20"/>
      <c r="D34" s="20"/>
      <c r="E34" s="20"/>
      <c r="F34" s="20"/>
      <c r="G34" s="20"/>
      <c r="H34" s="20"/>
      <c r="I34" s="20"/>
      <c r="J34" s="20"/>
      <c r="K34" s="20"/>
      <c r="L34" s="20"/>
      <c r="M34" s="20"/>
      <c r="N34" s="20"/>
      <c r="O34" s="20"/>
      <c r="P34" s="20"/>
      <c r="Q34" s="32" t="s">
        <v>1094</v>
      </c>
      <c r="R34" s="32" t="str" cm="1">
        <f t="array" ref="R34:V34">'Pivot Tables'!B82:F82</f>
        <v>R01</v>
      </c>
      <c r="S34" s="32" t="str">
        <v>R02</v>
      </c>
      <c r="T34" s="32" t="str">
        <v>R03</v>
      </c>
      <c r="U34" s="32" t="str">
        <v>R04</v>
      </c>
      <c r="V34" s="32" t="str">
        <v>R05</v>
      </c>
      <c r="W34" s="33" t="s">
        <v>1075</v>
      </c>
      <c r="X34" s="20"/>
      <c r="Z34" s="29"/>
      <c r="AA34" s="29"/>
    </row>
    <row r="35" spans="1:27" ht="15" customHeight="1">
      <c r="A35" s="20"/>
      <c r="B35" s="20"/>
      <c r="C35" s="20"/>
      <c r="D35" s="20"/>
      <c r="E35" s="20"/>
      <c r="F35" s="20"/>
      <c r="G35" s="20"/>
      <c r="H35" s="20"/>
      <c r="I35" s="20"/>
      <c r="J35" s="20"/>
      <c r="K35" s="20"/>
      <c r="L35" s="20"/>
      <c r="M35" s="20"/>
      <c r="N35" s="20"/>
      <c r="O35" s="20"/>
      <c r="P35" s="20"/>
      <c r="Q35" s="34" t="str" cm="1">
        <f t="array" ref="Q35:W52">IF('Pivot Tables'!A83:G100="","",'Pivot Tables'!A83:G100)</f>
        <v>Cincinnati</v>
      </c>
      <c r="R35" s="29" t="str">
        <v/>
      </c>
      <c r="S35" s="29" t="str">
        <v/>
      </c>
      <c r="T35" s="29" t="str">
        <v/>
      </c>
      <c r="U35" s="29" t="str">
        <v/>
      </c>
      <c r="V35" s="29" t="str">
        <v/>
      </c>
      <c r="W35" s="32" t="str">
        <v/>
      </c>
      <c r="X35" s="20"/>
      <c r="Z35" s="29"/>
      <c r="AA35" s="29"/>
    </row>
    <row r="36" spans="1:27" ht="15" customHeight="1">
      <c r="A36" s="20"/>
      <c r="B36" s="20"/>
      <c r="C36" s="20"/>
      <c r="D36" s="20"/>
      <c r="E36" s="20"/>
      <c r="F36" s="20"/>
      <c r="G36" s="20"/>
      <c r="H36" s="20"/>
      <c r="I36" s="20"/>
      <c r="J36" s="20"/>
      <c r="K36" s="20"/>
      <c r="L36" s="20"/>
      <c r="M36" s="20"/>
      <c r="N36" s="20"/>
      <c r="O36" s="20"/>
      <c r="P36" s="20"/>
      <c r="Q36" s="31" t="str">
        <v>C0003</v>
      </c>
      <c r="R36" s="30">
        <v>891</v>
      </c>
      <c r="S36" s="30">
        <v>1332</v>
      </c>
      <c r="T36" s="30">
        <v>1282</v>
      </c>
      <c r="U36" s="30">
        <v>739</v>
      </c>
      <c r="V36" s="30">
        <v>560</v>
      </c>
      <c r="W36" s="35">
        <v>4804</v>
      </c>
      <c r="X36" s="20"/>
      <c r="Z36" s="29"/>
      <c r="AA36" s="29"/>
    </row>
    <row r="37" spans="1:27" ht="15" customHeight="1">
      <c r="A37" s="20"/>
      <c r="B37" s="20"/>
      <c r="C37" s="20"/>
      <c r="D37" s="20"/>
      <c r="E37" s="20"/>
      <c r="F37" s="20"/>
      <c r="G37" s="20"/>
      <c r="H37" s="20"/>
      <c r="I37" s="20"/>
      <c r="J37" s="20"/>
      <c r="K37" s="20"/>
      <c r="L37" s="20"/>
      <c r="M37" s="20"/>
      <c r="N37" s="20"/>
      <c r="O37" s="20"/>
      <c r="P37" s="20"/>
      <c r="Q37" s="31" t="str">
        <v>C0004</v>
      </c>
      <c r="R37" s="30">
        <v>1991</v>
      </c>
      <c r="S37" s="30">
        <v>1886</v>
      </c>
      <c r="T37" s="30">
        <v>1206</v>
      </c>
      <c r="U37" s="30">
        <v>884</v>
      </c>
      <c r="V37" s="30">
        <v>1722</v>
      </c>
      <c r="W37" s="35">
        <v>7689</v>
      </c>
      <c r="X37" s="20"/>
      <c r="Z37" s="29"/>
      <c r="AA37" s="29"/>
    </row>
    <row r="38" spans="1:27" ht="15" customHeight="1">
      <c r="A38" s="20"/>
      <c r="B38" s="20"/>
      <c r="C38" s="20"/>
      <c r="D38" s="20"/>
      <c r="E38" s="20"/>
      <c r="F38" s="20"/>
      <c r="G38" s="20"/>
      <c r="H38" s="20"/>
      <c r="I38" s="20"/>
      <c r="J38" s="20"/>
      <c r="K38" s="20"/>
      <c r="L38" s="20"/>
      <c r="M38" s="20"/>
      <c r="N38" s="20"/>
      <c r="O38" s="20"/>
      <c r="P38" s="20"/>
      <c r="Q38" s="31" t="str">
        <v>C0011</v>
      </c>
      <c r="R38" s="30">
        <v>1163</v>
      </c>
      <c r="S38" s="30">
        <v>1180</v>
      </c>
      <c r="T38" s="30">
        <v>1616</v>
      </c>
      <c r="U38" s="30">
        <v>1043</v>
      </c>
      <c r="V38" s="30">
        <v>1747</v>
      </c>
      <c r="W38" s="35">
        <v>6749</v>
      </c>
      <c r="X38" s="20"/>
      <c r="Z38" s="29"/>
      <c r="AA38" s="29"/>
    </row>
    <row r="39" spans="1:27" ht="15" customHeight="1">
      <c r="A39" s="20"/>
      <c r="B39" s="20"/>
      <c r="C39" s="20"/>
      <c r="D39" s="20"/>
      <c r="E39" s="20"/>
      <c r="F39" s="20"/>
      <c r="G39" s="20"/>
      <c r="H39" s="20"/>
      <c r="I39" s="20"/>
      <c r="J39" s="20"/>
      <c r="K39" s="20"/>
      <c r="L39" s="20"/>
      <c r="M39" s="20"/>
      <c r="N39" s="20"/>
      <c r="O39" s="20"/>
      <c r="P39" s="20"/>
      <c r="Q39" s="31" t="str">
        <v>C0012</v>
      </c>
      <c r="R39" s="30">
        <v>1438</v>
      </c>
      <c r="S39" s="30">
        <v>1616</v>
      </c>
      <c r="T39" s="30">
        <v>866</v>
      </c>
      <c r="U39" s="30">
        <v>829</v>
      </c>
      <c r="V39" s="30">
        <v>2070</v>
      </c>
      <c r="W39" s="35">
        <v>6819</v>
      </c>
      <c r="X39" s="20"/>
      <c r="Z39" s="29"/>
      <c r="AA39" s="29"/>
    </row>
    <row r="40" spans="1:27" ht="15" customHeight="1">
      <c r="A40" s="20"/>
      <c r="B40" s="20"/>
      <c r="C40" s="20"/>
      <c r="D40" s="20"/>
      <c r="E40" s="20"/>
      <c r="F40" s="20"/>
      <c r="G40" s="20"/>
      <c r="H40" s="20"/>
      <c r="I40" s="20"/>
      <c r="J40" s="20"/>
      <c r="K40" s="20"/>
      <c r="L40" s="20"/>
      <c r="M40" s="37"/>
      <c r="N40" s="20"/>
      <c r="O40" s="20"/>
      <c r="P40" s="20"/>
      <c r="Q40" s="32" t="str">
        <v>Cleveland</v>
      </c>
      <c r="R40" s="30" t="str">
        <v/>
      </c>
      <c r="S40" s="30" t="str">
        <v/>
      </c>
      <c r="T40" s="30" t="str">
        <v/>
      </c>
      <c r="U40" s="30" t="str">
        <v/>
      </c>
      <c r="V40" s="30" t="str">
        <v/>
      </c>
      <c r="W40" s="35" t="str">
        <v/>
      </c>
      <c r="X40" s="20"/>
      <c r="Z40" s="29"/>
      <c r="AA40" s="29"/>
    </row>
    <row r="41" spans="1:27" ht="15" customHeight="1">
      <c r="A41" s="20"/>
      <c r="B41" s="20"/>
      <c r="C41" s="20"/>
      <c r="D41" s="20"/>
      <c r="E41" s="20"/>
      <c r="F41" s="20"/>
      <c r="G41" s="20"/>
      <c r="H41" s="20"/>
      <c r="I41" s="20"/>
      <c r="J41" s="20"/>
      <c r="K41" s="20"/>
      <c r="L41" s="20"/>
      <c r="M41" s="37"/>
      <c r="N41" s="20"/>
      <c r="O41" s="20"/>
      <c r="P41" s="20"/>
      <c r="Q41" s="31" t="str">
        <v>C0002</v>
      </c>
      <c r="R41" s="30">
        <v>1233</v>
      </c>
      <c r="S41" s="30">
        <v>223</v>
      </c>
      <c r="T41" s="30">
        <v>1680</v>
      </c>
      <c r="U41" s="30">
        <v>990</v>
      </c>
      <c r="V41" s="30">
        <v>1508</v>
      </c>
      <c r="W41" s="35">
        <v>5634</v>
      </c>
      <c r="X41" s="20"/>
      <c r="Z41" s="29"/>
      <c r="AA41" s="29"/>
    </row>
    <row r="42" spans="1:27" ht="15" customHeight="1">
      <c r="A42" s="20"/>
      <c r="B42" s="20"/>
      <c r="C42" s="20"/>
      <c r="D42" s="20"/>
      <c r="E42" s="20"/>
      <c r="F42" s="20"/>
      <c r="G42" s="20"/>
      <c r="H42" s="20"/>
      <c r="I42" s="20"/>
      <c r="J42" s="20"/>
      <c r="K42" s="20"/>
      <c r="L42" s="20"/>
      <c r="M42" s="37"/>
      <c r="N42" s="39"/>
      <c r="O42" s="39"/>
      <c r="P42" s="20"/>
      <c r="Q42" s="31" t="str">
        <v>C0007</v>
      </c>
      <c r="R42" s="30">
        <v>1598</v>
      </c>
      <c r="S42" s="30">
        <v>1907</v>
      </c>
      <c r="T42" s="30">
        <v>869</v>
      </c>
      <c r="U42" s="30">
        <v>1426</v>
      </c>
      <c r="V42" s="30">
        <v>1416</v>
      </c>
      <c r="W42" s="35">
        <v>7216</v>
      </c>
      <c r="X42" s="20"/>
      <c r="Z42" s="29"/>
      <c r="AA42" s="29"/>
    </row>
    <row r="43" spans="1:27" ht="15" customHeight="1">
      <c r="A43" s="20"/>
      <c r="B43" s="20"/>
      <c r="C43" s="20"/>
      <c r="D43" s="20"/>
      <c r="E43" s="20"/>
      <c r="F43" s="20"/>
      <c r="G43" s="20"/>
      <c r="H43" s="20"/>
      <c r="I43" s="20"/>
      <c r="J43" s="20"/>
      <c r="K43" s="20"/>
      <c r="L43" s="20"/>
      <c r="M43" s="37"/>
      <c r="N43" s="42" t="e" vm="1">
        <f>'Pivot Tables'!B116</f>
        <v>#VALUE!</v>
      </c>
      <c r="O43" s="42"/>
      <c r="P43" s="20"/>
      <c r="Q43" s="31" t="str">
        <v>C0008</v>
      </c>
      <c r="R43" s="30">
        <v>900</v>
      </c>
      <c r="S43" s="30">
        <v>1016</v>
      </c>
      <c r="T43" s="30">
        <v>960</v>
      </c>
      <c r="U43" s="30">
        <v>940</v>
      </c>
      <c r="V43" s="30">
        <v>1193</v>
      </c>
      <c r="W43" s="35">
        <v>5009</v>
      </c>
      <c r="X43" s="20"/>
      <c r="Z43" s="29"/>
      <c r="AA43" s="29"/>
    </row>
    <row r="44" spans="1:27" ht="15" customHeight="1">
      <c r="A44" s="20"/>
      <c r="B44" s="20"/>
      <c r="C44" s="20"/>
      <c r="D44" s="20"/>
      <c r="E44" s="20"/>
      <c r="F44" s="20"/>
      <c r="G44" s="20"/>
      <c r="H44" s="20"/>
      <c r="I44" s="20"/>
      <c r="J44" s="20"/>
      <c r="K44" s="20"/>
      <c r="L44" s="20"/>
      <c r="M44" s="37"/>
      <c r="N44" s="42"/>
      <c r="O44" s="42"/>
      <c r="P44" s="20"/>
      <c r="Q44" s="31" t="str">
        <v>C0010</v>
      </c>
      <c r="R44" s="30">
        <v>900</v>
      </c>
      <c r="S44" s="30">
        <v>1470</v>
      </c>
      <c r="T44" s="30">
        <v>1617</v>
      </c>
      <c r="U44" s="30">
        <v>1314</v>
      </c>
      <c r="V44" s="30">
        <v>941</v>
      </c>
      <c r="W44" s="35">
        <v>6242</v>
      </c>
      <c r="X44" s="20"/>
      <c r="Z44" s="29"/>
      <c r="AA44" s="29"/>
    </row>
    <row r="45" spans="1:27" ht="15" customHeight="1">
      <c r="A45" s="20"/>
      <c r="B45" s="20"/>
      <c r="C45" s="20"/>
      <c r="D45" s="20"/>
      <c r="E45" s="20"/>
      <c r="F45" s="20"/>
      <c r="G45" s="20"/>
      <c r="H45" s="20"/>
      <c r="I45" s="20"/>
      <c r="J45" s="20"/>
      <c r="K45" s="20"/>
      <c r="L45" s="20"/>
      <c r="M45" s="20"/>
      <c r="N45" s="42"/>
      <c r="O45" s="42"/>
      <c r="P45" s="20"/>
      <c r="Q45" s="31" t="str">
        <v>C0013</v>
      </c>
      <c r="R45" s="30">
        <v>1255</v>
      </c>
      <c r="S45" s="30">
        <v>516</v>
      </c>
      <c r="T45" s="30">
        <v>1874</v>
      </c>
      <c r="U45" s="30">
        <v>1863</v>
      </c>
      <c r="V45" s="30">
        <v>1722</v>
      </c>
      <c r="W45" s="35">
        <v>7230</v>
      </c>
      <c r="X45" s="20"/>
      <c r="Z45" s="29"/>
      <c r="AA45" s="29"/>
    </row>
    <row r="46" spans="1:27" ht="15" customHeight="1">
      <c r="A46" s="20"/>
      <c r="B46" s="20"/>
      <c r="C46" s="20"/>
      <c r="D46" s="20"/>
      <c r="E46" s="20"/>
      <c r="F46" s="20"/>
      <c r="G46" s="20"/>
      <c r="H46" s="20"/>
      <c r="I46" s="20"/>
      <c r="J46" s="20"/>
      <c r="K46" s="20"/>
      <c r="L46" s="20"/>
      <c r="M46" s="20"/>
      <c r="N46" s="42"/>
      <c r="O46" s="42"/>
      <c r="P46" s="20"/>
      <c r="Q46" s="31" t="str">
        <v>C0015</v>
      </c>
      <c r="R46" s="30">
        <v>1138</v>
      </c>
      <c r="S46" s="30">
        <v>1898</v>
      </c>
      <c r="T46" s="30">
        <v>1482</v>
      </c>
      <c r="U46" s="30">
        <v>846</v>
      </c>
      <c r="V46" s="30">
        <v>1154</v>
      </c>
      <c r="W46" s="35">
        <v>6518</v>
      </c>
      <c r="X46" s="20"/>
      <c r="Z46" s="29"/>
      <c r="AA46" s="29"/>
    </row>
    <row r="47" spans="1:27" ht="15" customHeight="1">
      <c r="A47" s="20"/>
      <c r="B47" s="20"/>
      <c r="C47" s="20"/>
      <c r="D47" s="20"/>
      <c r="E47" s="20"/>
      <c r="F47" s="20"/>
      <c r="G47" s="20"/>
      <c r="H47" s="20"/>
      <c r="I47" s="20"/>
      <c r="J47" s="20"/>
      <c r="K47" s="20"/>
      <c r="L47" s="20"/>
      <c r="M47" s="20"/>
      <c r="N47" s="42"/>
      <c r="O47" s="42"/>
      <c r="P47" s="20"/>
      <c r="Q47" s="32" t="str">
        <v>Columbus</v>
      </c>
      <c r="R47" s="30" t="str">
        <v/>
      </c>
      <c r="S47" s="30" t="str">
        <v/>
      </c>
      <c r="T47" s="30" t="str">
        <v/>
      </c>
      <c r="U47" s="30" t="str">
        <v/>
      </c>
      <c r="V47" s="30" t="str">
        <v/>
      </c>
      <c r="W47" s="35" t="str">
        <v/>
      </c>
      <c r="X47" s="20"/>
      <c r="Z47" s="29"/>
      <c r="AA47" s="29"/>
    </row>
    <row r="48" spans="1:27" ht="15" customHeight="1">
      <c r="A48" s="20"/>
      <c r="B48" s="20"/>
      <c r="C48" s="20"/>
      <c r="D48" s="20"/>
      <c r="E48" s="20"/>
      <c r="F48" s="20"/>
      <c r="G48" s="20"/>
      <c r="H48" s="20"/>
      <c r="I48" s="20"/>
      <c r="J48" s="20"/>
      <c r="K48" s="20"/>
      <c r="L48" s="20"/>
      <c r="M48" s="20"/>
      <c r="N48" s="41"/>
      <c r="O48" s="41"/>
      <c r="P48" s="20"/>
      <c r="Q48" s="31" t="str">
        <v>C0001</v>
      </c>
      <c r="R48" s="30">
        <v>1655</v>
      </c>
      <c r="S48" s="30">
        <v>805</v>
      </c>
      <c r="T48" s="30">
        <v>2263</v>
      </c>
      <c r="U48" s="30">
        <v>987</v>
      </c>
      <c r="V48" s="30">
        <v>1075</v>
      </c>
      <c r="W48" s="35">
        <v>6785</v>
      </c>
      <c r="X48" s="20"/>
      <c r="Z48" s="29"/>
      <c r="AA48" s="29"/>
    </row>
    <row r="49" spans="1:27" ht="15" customHeight="1">
      <c r="A49" s="20"/>
      <c r="B49" s="20"/>
      <c r="C49" s="20"/>
      <c r="D49" s="20"/>
      <c r="E49" s="20"/>
      <c r="F49" s="20"/>
      <c r="G49" s="20"/>
      <c r="H49" s="20"/>
      <c r="I49" s="20"/>
      <c r="J49" s="20"/>
      <c r="K49" s="20"/>
      <c r="L49" s="20"/>
      <c r="M49" s="20"/>
      <c r="N49" s="42" t="str">
        <f>'Pivot Tables'!B111</f>
        <v>% of calls: 18.90%</v>
      </c>
      <c r="O49" s="42"/>
      <c r="P49" s="20"/>
      <c r="Q49" s="31" t="str">
        <v>C0005</v>
      </c>
      <c r="R49" s="30">
        <v>1104</v>
      </c>
      <c r="S49" s="30">
        <v>2280</v>
      </c>
      <c r="T49" s="30">
        <v>1445</v>
      </c>
      <c r="U49" s="30">
        <v>1722</v>
      </c>
      <c r="V49" s="30">
        <v>1196</v>
      </c>
      <c r="W49" s="35">
        <v>7747</v>
      </c>
      <c r="X49" s="20"/>
      <c r="Z49" s="29"/>
      <c r="AA49" s="29"/>
    </row>
    <row r="50" spans="1:27" ht="15" customHeight="1">
      <c r="A50" s="20"/>
      <c r="B50" s="20"/>
      <c r="C50" s="20"/>
      <c r="D50" s="20"/>
      <c r="E50" s="20"/>
      <c r="F50" s="20"/>
      <c r="G50" s="20"/>
      <c r="H50" s="20"/>
      <c r="I50" s="20"/>
      <c r="J50" s="20"/>
      <c r="K50" s="20"/>
      <c r="L50" s="20"/>
      <c r="M50" s="20"/>
      <c r="N50" s="42" t="str">
        <f>'Pivot Tables'!B112</f>
        <v>Call rank: 4</v>
      </c>
      <c r="O50" s="42"/>
      <c r="P50" s="20"/>
      <c r="Q50" s="31" t="str">
        <v>C0006</v>
      </c>
      <c r="R50" s="30">
        <v>372</v>
      </c>
      <c r="S50" s="30">
        <v>1818</v>
      </c>
      <c r="T50" s="30">
        <v>1346</v>
      </c>
      <c r="U50" s="30">
        <v>1156</v>
      </c>
      <c r="V50" s="30">
        <v>1484</v>
      </c>
      <c r="W50" s="35">
        <v>6176</v>
      </c>
      <c r="X50" s="20"/>
      <c r="Z50" s="29"/>
      <c r="AA50" s="29"/>
    </row>
    <row r="51" spans="1:27">
      <c r="A51" s="20"/>
      <c r="B51" s="20"/>
      <c r="C51" s="20"/>
      <c r="D51" s="20"/>
      <c r="E51" s="20"/>
      <c r="F51" s="20"/>
      <c r="G51" s="20"/>
      <c r="H51" s="20"/>
      <c r="I51" s="20"/>
      <c r="J51" s="20"/>
      <c r="K51" s="20"/>
      <c r="L51" s="20"/>
      <c r="M51" s="20"/>
      <c r="N51" s="42" t="str">
        <f>'Pivot Tables'!B113</f>
        <v>Amount rank: 4</v>
      </c>
      <c r="O51" s="42"/>
      <c r="P51" s="20"/>
      <c r="Q51" s="31" t="str">
        <v>C0009</v>
      </c>
      <c r="R51" s="30">
        <v>1415</v>
      </c>
      <c r="S51" s="30">
        <v>1271</v>
      </c>
      <c r="T51" s="30">
        <v>1214</v>
      </c>
      <c r="U51" s="30">
        <v>1135</v>
      </c>
      <c r="V51" s="30">
        <v>1566</v>
      </c>
      <c r="W51" s="35">
        <v>6601</v>
      </c>
      <c r="X51" s="20"/>
      <c r="Z51" s="29"/>
      <c r="AA51" s="29"/>
    </row>
    <row r="52" spans="1:27">
      <c r="A52" s="20"/>
      <c r="B52" s="20"/>
      <c r="C52" s="20"/>
      <c r="D52" s="20"/>
      <c r="E52" s="20"/>
      <c r="F52" s="20"/>
      <c r="G52" s="20"/>
      <c r="H52" s="20"/>
      <c r="I52" s="20"/>
      <c r="J52" s="20"/>
      <c r="K52" s="20"/>
      <c r="L52" s="20"/>
      <c r="M52" s="20"/>
      <c r="N52" s="39"/>
      <c r="O52" s="39"/>
      <c r="P52" s="20"/>
      <c r="Q52" s="31" t="str">
        <v>C0014</v>
      </c>
      <c r="R52" s="30">
        <v>1362</v>
      </c>
      <c r="S52" s="30">
        <v>1363</v>
      </c>
      <c r="T52" s="30">
        <v>1152</v>
      </c>
      <c r="U52" s="30">
        <v>777</v>
      </c>
      <c r="V52" s="30">
        <v>750</v>
      </c>
      <c r="W52" s="35">
        <v>5404</v>
      </c>
      <c r="X52" s="20"/>
      <c r="Z52" s="29"/>
      <c r="AA52" s="29"/>
    </row>
    <row r="53" spans="1:27" ht="18" customHeight="1">
      <c r="A53" s="20"/>
      <c r="B53" s="20"/>
      <c r="C53" s="20"/>
      <c r="D53" s="20"/>
      <c r="E53" s="20"/>
      <c r="F53" s="20"/>
      <c r="G53" s="20"/>
      <c r="H53" s="20"/>
      <c r="I53" s="20"/>
      <c r="J53" s="20"/>
      <c r="K53" s="20"/>
      <c r="L53" s="20"/>
      <c r="M53" s="20"/>
      <c r="N53" s="20"/>
      <c r="O53" s="20"/>
      <c r="P53" s="20"/>
      <c r="X53" s="20"/>
      <c r="Z53" s="29"/>
      <c r="AA53" s="29"/>
    </row>
    <row r="54" spans="1:27">
      <c r="A54" s="20"/>
      <c r="B54" s="20"/>
      <c r="C54" s="20"/>
      <c r="D54" s="20"/>
      <c r="E54" s="20"/>
      <c r="F54" s="20"/>
      <c r="G54" s="20"/>
      <c r="H54" s="20"/>
      <c r="I54" s="20"/>
      <c r="J54" s="20"/>
      <c r="K54" s="20"/>
      <c r="L54" s="20"/>
      <c r="M54" s="20"/>
      <c r="N54" s="20"/>
      <c r="O54" s="20"/>
      <c r="P54" s="20"/>
      <c r="Q54" s="20"/>
      <c r="R54" s="20"/>
      <c r="S54" s="20"/>
      <c r="T54" s="20"/>
      <c r="U54" s="20"/>
      <c r="V54" s="20"/>
      <c r="W54" s="20"/>
      <c r="X54" s="20"/>
      <c r="Z54" s="29"/>
      <c r="AA54" s="29"/>
    </row>
    <row r="55" spans="1:27">
      <c r="A55" s="20"/>
      <c r="B55" s="20"/>
      <c r="C55" s="20"/>
      <c r="D55" s="20"/>
      <c r="E55" s="20"/>
      <c r="F55" s="20"/>
      <c r="G55" s="20"/>
      <c r="H55" s="20"/>
      <c r="I55" s="20"/>
      <c r="J55" s="20"/>
      <c r="K55" s="20"/>
      <c r="L55" s="20"/>
      <c r="M55" s="20"/>
      <c r="N55" s="20"/>
      <c r="O55" s="20"/>
      <c r="P55" s="20"/>
      <c r="Q55" s="20"/>
      <c r="R55" s="20"/>
      <c r="S55" s="20"/>
      <c r="T55" s="20"/>
      <c r="U55" s="20"/>
      <c r="V55" s="20"/>
      <c r="W55" s="20"/>
      <c r="X55" s="20"/>
      <c r="Z55" s="29"/>
      <c r="AA55" s="29"/>
    </row>
    <row r="56" spans="1:27">
      <c r="A56" s="20"/>
      <c r="B56" s="20"/>
      <c r="C56" s="20"/>
      <c r="D56" s="20"/>
      <c r="E56" s="20"/>
      <c r="F56" s="20"/>
      <c r="G56" s="20"/>
      <c r="H56" s="20"/>
      <c r="I56" s="20"/>
      <c r="J56" s="20"/>
      <c r="K56" s="20"/>
      <c r="L56" s="20"/>
      <c r="M56" s="20"/>
      <c r="N56" s="20"/>
      <c r="O56" s="20"/>
      <c r="P56" s="20"/>
      <c r="Q56" s="20"/>
      <c r="R56" s="20"/>
      <c r="S56" s="20"/>
      <c r="T56" s="20"/>
      <c r="U56" s="20"/>
      <c r="V56" s="20"/>
      <c r="W56" s="20"/>
      <c r="X56" s="20"/>
      <c r="Z56" s="29"/>
      <c r="AA56" s="29"/>
    </row>
  </sheetData>
  <mergeCells count="4">
    <mergeCell ref="N50:O50"/>
    <mergeCell ref="N51:O51"/>
    <mergeCell ref="N49:O49"/>
    <mergeCell ref="N43:O47"/>
  </mergeCells>
  <conditionalFormatting sqref="R36:V52">
    <cfRule type="dataBar" priority="2">
      <dataBar>
        <cfvo type="num" val="0"/>
        <cfvo type="formula" val="MAX($R$36:$V$52)*2"/>
        <color theme="4"/>
      </dataBar>
      <extLst>
        <ext xmlns:x14="http://schemas.microsoft.com/office/spreadsheetml/2009/9/main" uri="{B025F937-C7B1-47D3-B67F-A62EFF666E3E}">
          <x14:id>{81910C92-0D38-4BEB-9FBE-76FB779C9D0F}</x14:id>
        </ext>
      </extLst>
    </cfRule>
  </conditionalFormatting>
  <printOptions verticalCentered="1"/>
  <pageMargins left="0.23622047244094491" right="0.23622047244094491" top="0.39370078740157483" bottom="0.39370078740157483" header="0.31496062992125984" footer="0.31496062992125984"/>
  <pageSetup paperSize="8" scale="76"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8" id="{2B811A2E-6F34-426E-84E0-D0B8D25658AD}">
            <xm:f>COUNTIF('Pivot Tables'!$A$53:$A$57,R$34)&gt;0</xm:f>
            <x14:dxf>
              <fill>
                <patternFill>
                  <bgColor theme="7" tint="0.79998168889431442"/>
                </patternFill>
              </fill>
              <border>
                <left style="thin">
                  <color theme="4"/>
                </left>
                <right style="thin">
                  <color theme="4"/>
                </right>
                <top/>
                <bottom/>
                <vertical/>
                <horizontal/>
              </border>
            </x14:dxf>
          </x14:cfRule>
          <xm:sqref>R34:V52</xm:sqref>
        </x14:conditionalFormatting>
        <x14:conditionalFormatting xmlns:xm="http://schemas.microsoft.com/office/excel/2006/main">
          <x14:cfRule type="dataBar" id="{81910C92-0D38-4BEB-9FBE-76FB779C9D0F}">
            <x14:dataBar minLength="0" maxLength="100" gradient="0">
              <x14:cfvo type="num">
                <xm:f>0</xm:f>
              </x14:cfvo>
              <x14:cfvo type="formula">
                <xm:f>MAX($R$36:$V$52)*2</xm:f>
              </x14:cfvo>
              <x14:negativeFillColor rgb="FFFF0000"/>
              <x14:axisColor rgb="FF000000"/>
            </x14:dataBar>
          </x14:cfRule>
          <xm:sqref>R36:V52</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D2:E8"/>
  <sheetViews>
    <sheetView showRowColHeaders="0" zoomScaleNormal="100" workbookViewId="0">
      <selection activeCell="G10" sqref="G10"/>
    </sheetView>
  </sheetViews>
  <sheetFormatPr defaultRowHeight="14.4"/>
  <cols>
    <col min="5" max="5" width="10.8984375" customWidth="1"/>
    <col min="6" max="6" width="9.8984375" customWidth="1"/>
  </cols>
  <sheetData>
    <row r="2" spans="4:5">
      <c r="D2" t="s">
        <v>1038</v>
      </c>
      <c r="E2" t="s">
        <v>1039</v>
      </c>
    </row>
    <row r="3" spans="4:5" ht="25.5" customHeight="1">
      <c r="D3" t="s">
        <v>11</v>
      </c>
      <c r="E3" t="e" vm="2">
        <v>#VALUE!</v>
      </c>
    </row>
    <row r="4" spans="4:5" ht="25.5" customHeight="1">
      <c r="D4" t="s">
        <v>9</v>
      </c>
      <c r="E4" t="e" vm="3">
        <v>#VALUE!</v>
      </c>
    </row>
    <row r="5" spans="4:5" ht="25.5" customHeight="1">
      <c r="D5" t="s">
        <v>6</v>
      </c>
      <c r="E5" t="e" vm="4">
        <v>#VALUE!</v>
      </c>
    </row>
    <row r="6" spans="4:5" ht="25.5" customHeight="1">
      <c r="D6" t="s">
        <v>13</v>
      </c>
      <c r="E6" t="e" vm="5">
        <v>#VALUE!</v>
      </c>
    </row>
    <row r="7" spans="4:5" ht="25.5" customHeight="1">
      <c r="D7" t="s">
        <v>10</v>
      </c>
      <c r="E7" t="e" vm="6">
        <v>#VALUE!</v>
      </c>
    </row>
    <row r="8" spans="4:5" ht="25.2" customHeight="1">
      <c r="D8" t="s">
        <v>1095</v>
      </c>
      <c r="E8" t="e" vm="7">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7F1782-D262-4963-8F22-664CF16FCC1D}">
  <ds:schemaRefs/>
</ds:datastoreItem>
</file>

<file path=customXml/itemProps2.xml><?xml version="1.0" encoding="utf-8"?>
<ds:datastoreItem xmlns:ds="http://schemas.openxmlformats.org/officeDocument/2006/customXml" ds:itemID="{2ACE9632-44CE-444F-B622-9026C0D94BCE}">
  <ds:schemaRefs/>
</ds:datastoreItem>
</file>

<file path=customXml/itemProps3.xml><?xml version="1.0" encoding="utf-8"?>
<ds:datastoreItem xmlns:ds="http://schemas.openxmlformats.org/officeDocument/2006/customXml" ds:itemID="{43DDA321-9737-460A-93B4-1738EF5DBD86}">
  <ds:schemaRefs/>
</ds:datastoreItem>
</file>

<file path=customXml/itemProps4.xml><?xml version="1.0" encoding="utf-8"?>
<ds:datastoreItem xmlns:ds="http://schemas.openxmlformats.org/officeDocument/2006/customXml" ds:itemID="{4E01BE02-D3D7-4CB5-8EB2-FE77F626FFC3}">
  <ds:schemaRefs/>
</ds:datastoreItem>
</file>

<file path=customXml/itemProps5.xml><?xml version="1.0" encoding="utf-8"?>
<ds:datastoreItem xmlns:ds="http://schemas.openxmlformats.org/officeDocument/2006/customXml" ds:itemID="{A0991A05-D6D1-41CF-A1D7-ECCF79AA457C}">
  <ds:schemaRefs/>
</ds:datastoreItem>
</file>

<file path=customXml/itemProps6.xml><?xml version="1.0" encoding="utf-8"?>
<ds:datastoreItem xmlns:ds="http://schemas.openxmlformats.org/officeDocument/2006/customXml" ds:itemID="{AEF036D1-05EA-4046-925D-95FF7770CD3E}">
  <ds:schemaRefs/>
</ds:datastoreItem>
</file>

<file path=customXml/itemProps7.xml><?xml version="1.0" encoding="utf-8"?>
<ds:datastoreItem xmlns:ds="http://schemas.openxmlformats.org/officeDocument/2006/customXml" ds:itemID="{CA9ECE8F-DE00-422B-A2AC-59B21E8BF43D}">
  <ds:schemaRefs/>
</ds:datastoreItem>
</file>

<file path=customXml/itemProps8.xml><?xml version="1.0" encoding="utf-8"?>
<ds:datastoreItem xmlns:ds="http://schemas.openxmlformats.org/officeDocument/2006/customXml" ds:itemID="{83501BA2-F93B-40AA-B8EC-18BEB06160CE}">
  <ds:schemaRefs/>
</ds:datastoreItem>
</file>

<file path=customXml/itemProps9.xml><?xml version="1.0" encoding="utf-8"?>
<ds:datastoreItem xmlns:ds="http://schemas.openxmlformats.org/officeDocument/2006/customXml" ds:itemID="{0C016B9A-D71B-40D2-8E89-D62AFBB23F44}">
  <ds:schemaRefs/>
</ds:datastoreItem>
</file>

<file path=customXml/itemProps10.xml><?xml version="1.0" encoding="utf-8"?>
<ds:datastoreItem xmlns:ds="http://schemas.openxmlformats.org/officeDocument/2006/customXml" ds:itemID="{137D1D29-F11E-47E1-8FD5-3CCAFECAB0B1}">
  <ds:schemaRefs/>
</ds:datastoreItem>
</file>

<file path=customXml/itemProps11.xml><?xml version="1.0" encoding="utf-8"?>
<ds:datastoreItem xmlns:ds="http://schemas.openxmlformats.org/officeDocument/2006/customXml" ds:itemID="{AD2BAE2A-FECD-4E19-BB25-489B51084E85}">
  <ds:schemaRefs/>
</ds:datastoreItem>
</file>

<file path=customXml/itemProps12.xml><?xml version="1.0" encoding="utf-8"?>
<ds:datastoreItem xmlns:ds="http://schemas.openxmlformats.org/officeDocument/2006/customXml" ds:itemID="{4B31AA39-E886-46AD-9714-B0F7358E2894}">
  <ds:schemaRefs/>
</ds:datastoreItem>
</file>

<file path=customXml/itemProps13.xml><?xml version="1.0" encoding="utf-8"?>
<ds:datastoreItem xmlns:ds="http://schemas.openxmlformats.org/officeDocument/2006/customXml" ds:itemID="{1E5EF459-1BD5-4963-B6CF-38DFF381BFEB}">
  <ds:schemaRefs/>
</ds:datastoreItem>
</file>

<file path=customXml/itemProps14.xml><?xml version="1.0" encoding="utf-8"?>
<ds:datastoreItem xmlns:ds="http://schemas.openxmlformats.org/officeDocument/2006/customXml" ds:itemID="{3BACB633-0CE4-48D4-B004-7331EE1F8794}">
  <ds:schemaRefs/>
</ds:datastoreItem>
</file>

<file path=customXml/itemProps15.xml><?xml version="1.0" encoding="utf-8"?>
<ds:datastoreItem xmlns:ds="http://schemas.openxmlformats.org/officeDocument/2006/customXml" ds:itemID="{7B348C35-B48F-419A-8DB7-71C823AD4F63}">
  <ds:schemaRefs/>
</ds:datastoreItem>
</file>

<file path=customXml/itemProps16.xml><?xml version="1.0" encoding="utf-8"?>
<ds:datastoreItem xmlns:ds="http://schemas.openxmlformats.org/officeDocument/2006/customXml" ds:itemID="{0A0E99F7-737B-4DA4-9C4B-866D190913C0}">
  <ds:schemaRefs/>
</ds:datastoreItem>
</file>

<file path=customXml/itemProps17.xml><?xml version="1.0" encoding="utf-8"?>
<ds:datastoreItem xmlns:ds="http://schemas.openxmlformats.org/officeDocument/2006/customXml" ds:itemID="{198E3F11-4F4E-4BA8-9D54-8256CB9B1F45}">
  <ds:schemaRefs/>
</ds:datastoreItem>
</file>

<file path=customXml/itemProps18.xml><?xml version="1.0" encoding="utf-8"?>
<ds:datastoreItem xmlns:ds="http://schemas.openxmlformats.org/officeDocument/2006/customXml" ds:itemID="{11BDFBCD-323A-4F3C-B262-F54C34E3241A}">
  <ds:schemaRefs/>
</ds:datastoreItem>
</file>

<file path=customXml/itemProps19.xml><?xml version="1.0" encoding="utf-8"?>
<ds:datastoreItem xmlns:ds="http://schemas.openxmlformats.org/officeDocument/2006/customXml" ds:itemID="{2ACD7E76-09B3-42CD-9926-51E953CF9148}">
  <ds:schemaRefs/>
</ds:datastoreItem>
</file>

<file path=customXml/itemProps20.xml><?xml version="1.0" encoding="utf-8"?>
<ds:datastoreItem xmlns:ds="http://schemas.openxmlformats.org/officeDocument/2006/customXml" ds:itemID="{A4E2CAE5-D691-419C-81F8-B7BEE27342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Saswat Seth</cp:lastModifiedBy>
  <cp:lastPrinted>2026-08-25T14:45:31Z</cp:lastPrinted>
  <dcterms:created xsi:type="dcterms:W3CDTF">2021-03-14T20:21:32Z</dcterms:created>
  <dcterms:modified xsi:type="dcterms:W3CDTF">2026-08-25T14:57:49Z</dcterms:modified>
</cp:coreProperties>
</file>