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cuments\GitHub\ids_svm_slidingwindow\"/>
    </mc:Choice>
  </mc:AlternateContent>
  <xr:revisionPtr revIDLastSave="0" documentId="8_{80AE385A-88FC-407C-8DD9-314491986802}" xr6:coauthVersionLast="43" xr6:coauthVersionMax="43" xr10:uidLastSave="{00000000-0000-0000-0000-000000000000}"/>
  <bookViews>
    <workbookView xWindow="-108" yWindow="-108" windowWidth="23256" windowHeight="12576" xr2:uid="{32957E8D-E194-48BA-99EF-65A1F769E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<sst xmlns="http://schemas.openxmlformats.org/spreadsheetml/2006/main" count="13" uniqueCount="13">
  <si>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Attack Length Threshold</t>
  </si>
  <si>
    <t>13 out of 39</t>
  </si>
  <si>
    <t>9 out of 18</t>
  </si>
  <si>
    <t>6 out of 13</t>
  </si>
  <si>
    <t>2 out of 7</t>
  </si>
  <si>
    <t>2 out of 6</t>
  </si>
  <si>
    <t>2 out of 4</t>
  </si>
  <si>
    <t>1 out of 3</t>
  </si>
  <si>
    <t>0 out of 2</t>
  </si>
  <si>
    <t>10 out of 21</t>
  </si>
  <si>
    <t>Percent With TPR &gt; Baseline</t>
  </si>
  <si>
    <t>Attack Length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</si>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</sst>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700</c:v>
                </c:pt>
                <c:pt idx="6">
                  <c:v>900</c:v>
                </c:pt>
                <c:pt idx="7">
                  <c:v>1000</c:v>
                </c:pt>
                <c:pt idx="8">
                  <c:v>1500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0.47619047619047616</c:v>
                </c:pt>
                <c:pt idx="2">
                  <c:v>0.5</c:v>
                </c:pt>
                <c:pt idx="3">
                  <c:v>0.46153846153846156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0.5</c:v>
                </c:pt>
                <c:pt idx="7">
                  <c:v>0.33333333333333331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9-4C35-9F85-E391A040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61096"/>
        <c:axId val="669962080"/>
      </c:lineChart>
      <c:catAx>
        <c:axId val="66996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2080"/>
        <c:crosses val="autoZero"/>
        <c:auto val="1"/>
        <c:lblAlgn val="ctr"/>
        <c:lblOffset val="100"/>
        <c:noMultiLvlLbl val="0"/>
      </c:catAx>
      <c:valAx>
        <c:axId val="6699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 Length and TPR for R2L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Sheet1!$H$2:$H$40</c:f>
              <c:numCache>
                <c:formatCode>General</c:formatCode>
                <c:ptCount val="39"/>
                <c:pt idx="0">
                  <c:v>996</c:v>
                </c:pt>
                <c:pt idx="1">
                  <c:v>202</c:v>
                </c:pt>
                <c:pt idx="2">
                  <c:v>86</c:v>
                </c:pt>
                <c:pt idx="3">
                  <c:v>84</c:v>
                </c:pt>
                <c:pt idx="4">
                  <c:v>26</c:v>
                </c:pt>
                <c:pt idx="5">
                  <c:v>899</c:v>
                </c:pt>
                <c:pt idx="6">
                  <c:v>52</c:v>
                </c:pt>
                <c:pt idx="7">
                  <c:v>1905</c:v>
                </c:pt>
                <c:pt idx="8">
                  <c:v>307</c:v>
                </c:pt>
                <c:pt idx="9">
                  <c:v>63</c:v>
                </c:pt>
                <c:pt idx="10">
                  <c:v>12</c:v>
                </c:pt>
                <c:pt idx="11">
                  <c:v>84</c:v>
                </c:pt>
                <c:pt idx="12">
                  <c:v>289</c:v>
                </c:pt>
                <c:pt idx="13">
                  <c:v>325</c:v>
                </c:pt>
                <c:pt idx="14">
                  <c:v>78</c:v>
                </c:pt>
                <c:pt idx="15">
                  <c:v>2012</c:v>
                </c:pt>
                <c:pt idx="16">
                  <c:v>91</c:v>
                </c:pt>
                <c:pt idx="17">
                  <c:v>23</c:v>
                </c:pt>
                <c:pt idx="18">
                  <c:v>347</c:v>
                </c:pt>
                <c:pt idx="19">
                  <c:v>54</c:v>
                </c:pt>
                <c:pt idx="20">
                  <c:v>1018</c:v>
                </c:pt>
                <c:pt idx="21">
                  <c:v>33</c:v>
                </c:pt>
                <c:pt idx="22">
                  <c:v>90</c:v>
                </c:pt>
                <c:pt idx="23">
                  <c:v>311</c:v>
                </c:pt>
                <c:pt idx="24">
                  <c:v>120</c:v>
                </c:pt>
                <c:pt idx="25">
                  <c:v>68</c:v>
                </c:pt>
                <c:pt idx="26">
                  <c:v>365</c:v>
                </c:pt>
                <c:pt idx="27">
                  <c:v>631</c:v>
                </c:pt>
                <c:pt idx="28">
                  <c:v>389</c:v>
                </c:pt>
                <c:pt idx="29">
                  <c:v>826</c:v>
                </c:pt>
                <c:pt idx="30">
                  <c:v>163</c:v>
                </c:pt>
                <c:pt idx="31">
                  <c:v>24</c:v>
                </c:pt>
                <c:pt idx="32">
                  <c:v>133</c:v>
                </c:pt>
                <c:pt idx="33">
                  <c:v>257</c:v>
                </c:pt>
                <c:pt idx="34">
                  <c:v>80</c:v>
                </c:pt>
                <c:pt idx="35">
                  <c:v>216</c:v>
                </c:pt>
                <c:pt idx="36">
                  <c:v>43</c:v>
                </c:pt>
                <c:pt idx="37">
                  <c:v>254</c:v>
                </c:pt>
                <c:pt idx="38">
                  <c:v>59</c:v>
                </c:pt>
              </c:numCache>
            </c:numRef>
          </c:xVal>
          <c:yVal>
            <c:numRef>
              <c:f>Sheet1!$I$2:$I$40</c:f>
              <c:numCache>
                <c:formatCode>General</c:formatCode>
                <c:ptCount val="39"/>
                <c:pt idx="0">
                  <c:v>0.88755020100000004</c:v>
                </c:pt>
                <c:pt idx="1">
                  <c:v>0.13366336600000001</c:v>
                </c:pt>
                <c:pt idx="2">
                  <c:v>6.9767441999999999E-2</c:v>
                </c:pt>
                <c:pt idx="3">
                  <c:v>0</c:v>
                </c:pt>
                <c:pt idx="4">
                  <c:v>7.6923077000000006E-2</c:v>
                </c:pt>
                <c:pt idx="5">
                  <c:v>0.111234705</c:v>
                </c:pt>
                <c:pt idx="6">
                  <c:v>0.134615385</c:v>
                </c:pt>
                <c:pt idx="7">
                  <c:v>0.18372703400000001</c:v>
                </c:pt>
                <c:pt idx="8">
                  <c:v>0.107491857</c:v>
                </c:pt>
                <c:pt idx="9">
                  <c:v>0.253968254</c:v>
                </c:pt>
                <c:pt idx="10">
                  <c:v>8.3333332999999996E-2</c:v>
                </c:pt>
                <c:pt idx="11">
                  <c:v>0.184826036</c:v>
                </c:pt>
                <c:pt idx="12">
                  <c:v>0.23875432499999999</c:v>
                </c:pt>
                <c:pt idx="13">
                  <c:v>9.5384615000000006E-2</c:v>
                </c:pt>
                <c:pt idx="14">
                  <c:v>0</c:v>
                </c:pt>
                <c:pt idx="15">
                  <c:v>2.3359840999999999E-2</c:v>
                </c:pt>
                <c:pt idx="16">
                  <c:v>0</c:v>
                </c:pt>
                <c:pt idx="17">
                  <c:v>0.56521739100000001</c:v>
                </c:pt>
                <c:pt idx="18">
                  <c:v>0.29682997100000003</c:v>
                </c:pt>
                <c:pt idx="19">
                  <c:v>1.8518519000000001E-2</c:v>
                </c:pt>
                <c:pt idx="20">
                  <c:v>0.18860510799999999</c:v>
                </c:pt>
                <c:pt idx="21">
                  <c:v>3.0303030000000002E-2</c:v>
                </c:pt>
                <c:pt idx="22">
                  <c:v>0</c:v>
                </c:pt>
                <c:pt idx="23">
                  <c:v>0.112540193</c:v>
                </c:pt>
                <c:pt idx="24">
                  <c:v>0</c:v>
                </c:pt>
                <c:pt idx="25">
                  <c:v>0</c:v>
                </c:pt>
                <c:pt idx="26">
                  <c:v>0.13424657500000001</c:v>
                </c:pt>
                <c:pt idx="27">
                  <c:v>1.7432646999999999E-2</c:v>
                </c:pt>
                <c:pt idx="28">
                  <c:v>2.8277634999999999E-2</c:v>
                </c:pt>
                <c:pt idx="29">
                  <c:v>1.2106538E-2</c:v>
                </c:pt>
                <c:pt idx="30">
                  <c:v>0</c:v>
                </c:pt>
                <c:pt idx="31">
                  <c:v>0</c:v>
                </c:pt>
                <c:pt idx="32">
                  <c:v>0.30075188000000003</c:v>
                </c:pt>
                <c:pt idx="33">
                  <c:v>0</c:v>
                </c:pt>
                <c:pt idx="34">
                  <c:v>0</c:v>
                </c:pt>
                <c:pt idx="35">
                  <c:v>8.1491643000000002E-2</c:v>
                </c:pt>
                <c:pt idx="36">
                  <c:v>0.46511627900000002</c:v>
                </c:pt>
                <c:pt idx="37">
                  <c:v>0.200787402</c:v>
                </c:pt>
                <c:pt idx="38">
                  <c:v>3.3898304999999997E-2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E-4D29-9533-DA4852C5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3752"/>
        <c:axId val="1005790472"/>
      </c:scatterChart>
      <c:valAx>
        <c:axId val="10057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0472"/>
        <c:crosses val="autoZero"/>
        <c:crossBetween val="midCat"/>
      </c:valAx>
      <c:valAx>
        <c:axId val="10057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84772</xdr:rowOff>
    </xdr:from>
    <xdr:to>
      <xdr:col>6</xdr:col>
      <xdr:colOff>161925</xdr:colOff>
      <xdr:row>25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74EE7-9235-4324-B06E-9427084F0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12</xdr:row>
      <xdr:rowOff>41910</xdr:rowOff>
    </xdr:from>
    <xdr:to>
      <xdr:col>16</xdr:col>
      <xdr:colOff>556260</xdr:colOff>
      <xdr:row>27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72661-5FA7-45D9-9B7E-82C758B0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EF9B-D2EB-4746-8BA2-446389458560}">
  <dimension ref="A1:J40"/>
  <sheetViews>
    <sheetView tabSelected="1" topLeftCell="F1" workbookViewId="0">
      <selection activeCell="I40" sqref="H1:I40"/>
    </sheetView>
  </sheetViews>
  <sheetFormatPr defaultRowHeight="14.4" x14ac:dyDescent="0.3"/>
  <cols>
    <col min="1" max="1" width="19.88671875" customWidth="1"/>
  </cols>
  <sheetData>
    <row r="1" spans="1:10" x14ac:dyDescent="0.3">
      <c r="A1" t="s">
        <v>0</v>
      </c>
      <c r="B1" t="s">
        <v>10</v>
      </c>
      <c r="H1" t="s">
        <v>11</v>
      </c>
      <c r="I1" t="s">
        <v>12</v>
      </c>
      <c r="J1">
        <f>PEARSON(H2:H40,I2:I40)</f>
        <v>0.14066713280166707</v>
      </c>
    </row>
    <row r="2" spans="1:10" x14ac:dyDescent="0.3">
      <c r="A2">
        <v>1</v>
      </c>
      <c r="B2">
        <f>13/39</f>
        <v>0.33333333333333331</v>
      </c>
      <c r="C2" t="s">
        <v>1</v>
      </c>
      <c r="H2">
        <v>996</v>
      </c>
      <c r="I2">
        <v>0.88755020100000004</v>
      </c>
    </row>
    <row r="3" spans="1:10" x14ac:dyDescent="0.3">
      <c r="A3">
        <v>100</v>
      </c>
      <c r="B3">
        <f>10/21</f>
        <v>0.47619047619047616</v>
      </c>
      <c r="C3" t="s">
        <v>9</v>
      </c>
      <c r="H3">
        <v>202</v>
      </c>
      <c r="I3">
        <v>0.13366336600000001</v>
      </c>
    </row>
    <row r="4" spans="1:10" x14ac:dyDescent="0.3">
      <c r="A4">
        <v>200</v>
      </c>
      <c r="B4">
        <f>9/18</f>
        <v>0.5</v>
      </c>
      <c r="C4" t="s">
        <v>2</v>
      </c>
      <c r="H4">
        <v>86</v>
      </c>
      <c r="I4">
        <v>6.9767441999999999E-2</v>
      </c>
    </row>
    <row r="5" spans="1:10" x14ac:dyDescent="0.3">
      <c r="A5">
        <v>300</v>
      </c>
      <c r="B5">
        <f>6/13</f>
        <v>0.46153846153846156</v>
      </c>
      <c r="C5" t="s">
        <v>3</v>
      </c>
      <c r="H5">
        <v>84</v>
      </c>
      <c r="I5">
        <v>0</v>
      </c>
    </row>
    <row r="6" spans="1:10" x14ac:dyDescent="0.3">
      <c r="A6">
        <v>400</v>
      </c>
      <c r="B6">
        <f>2/7</f>
        <v>0.2857142857142857</v>
      </c>
      <c r="C6" t="s">
        <v>4</v>
      </c>
      <c r="H6">
        <v>26</v>
      </c>
      <c r="I6">
        <v>7.6923077000000006E-2</v>
      </c>
    </row>
    <row r="7" spans="1:10" x14ac:dyDescent="0.3">
      <c r="A7">
        <v>700</v>
      </c>
      <c r="B7">
        <f>2/6</f>
        <v>0.33333333333333331</v>
      </c>
      <c r="C7" t="s">
        <v>5</v>
      </c>
      <c r="H7">
        <v>899</v>
      </c>
      <c r="I7">
        <v>0.111234705</v>
      </c>
    </row>
    <row r="8" spans="1:10" x14ac:dyDescent="0.3">
      <c r="A8">
        <v>900</v>
      </c>
      <c r="B8">
        <f>2/4</f>
        <v>0.5</v>
      </c>
      <c r="C8" t="s">
        <v>6</v>
      </c>
      <c r="H8">
        <v>52</v>
      </c>
      <c r="I8">
        <v>0.134615385</v>
      </c>
    </row>
    <row r="9" spans="1:10" x14ac:dyDescent="0.3">
      <c r="A9">
        <v>1000</v>
      </c>
      <c r="B9">
        <f>1/3</f>
        <v>0.33333333333333331</v>
      </c>
      <c r="C9" t="s">
        <v>7</v>
      </c>
      <c r="H9">
        <v>1905</v>
      </c>
      <c r="I9">
        <v>0.18372703400000001</v>
      </c>
    </row>
    <row r="10" spans="1:10" x14ac:dyDescent="0.3">
      <c r="A10">
        <v>1500</v>
      </c>
      <c r="B10">
        <f>0/2</f>
        <v>0</v>
      </c>
      <c r="C10" t="s">
        <v>8</v>
      </c>
      <c r="H10">
        <v>307</v>
      </c>
      <c r="I10">
        <v>0.107491857</v>
      </c>
    </row>
    <row r="11" spans="1:10" x14ac:dyDescent="0.3">
      <c r="H11">
        <v>63</v>
      </c>
      <c r="I11">
        <v>0.253968254</v>
      </c>
    </row>
    <row r="12" spans="1:10" x14ac:dyDescent="0.3">
      <c r="H12">
        <v>12</v>
      </c>
      <c r="I12">
        <v>8.3333332999999996E-2</v>
      </c>
    </row>
    <row r="13" spans="1:10" x14ac:dyDescent="0.3">
      <c r="H13">
        <v>84</v>
      </c>
      <c r="I13">
        <v>0.184826036</v>
      </c>
    </row>
    <row r="14" spans="1:10" x14ac:dyDescent="0.3">
      <c r="H14">
        <f>SUM(4020-4308)*-1 + 1</f>
        <v>289</v>
      </c>
      <c r="I14">
        <v>0.23875432499999999</v>
      </c>
    </row>
    <row r="15" spans="1:10" x14ac:dyDescent="0.3">
      <c r="H15">
        <f>SUM(5530-5854)*-1 + 1</f>
        <v>325</v>
      </c>
      <c r="I15">
        <v>9.5384615000000006E-2</v>
      </c>
    </row>
    <row r="16" spans="1:10" x14ac:dyDescent="0.3">
      <c r="H16">
        <f>SUM(7342-7419)*-1 + 1</f>
        <v>78</v>
      </c>
      <c r="I16">
        <v>0</v>
      </c>
    </row>
    <row r="17" spans="8:9" x14ac:dyDescent="0.3">
      <c r="H17">
        <f>(8631-10642)*-1+1</f>
        <v>2012</v>
      </c>
      <c r="I17">
        <v>2.3359840999999999E-2</v>
      </c>
    </row>
    <row r="18" spans="8:9" x14ac:dyDescent="0.3">
      <c r="H18">
        <f>(12652-12742)*-1+1</f>
        <v>91</v>
      </c>
      <c r="I18">
        <v>0</v>
      </c>
    </row>
    <row r="19" spans="8:9" x14ac:dyDescent="0.3">
      <c r="H19">
        <f>(13578-13600)*-1+1</f>
        <v>23</v>
      </c>
      <c r="I19">
        <v>0.56521739100000001</v>
      </c>
    </row>
    <row r="20" spans="8:9" x14ac:dyDescent="0.3">
      <c r="H20">
        <f>(13967-14313)*-1+1</f>
        <v>347</v>
      </c>
      <c r="I20">
        <v>0.29682997100000003</v>
      </c>
    </row>
    <row r="21" spans="8:9" x14ac:dyDescent="0.3">
      <c r="H21">
        <f>(14710-14763)*-1+1</f>
        <v>54</v>
      </c>
      <c r="I21">
        <v>1.8518519000000001E-2</v>
      </c>
    </row>
    <row r="22" spans="8:9" x14ac:dyDescent="0.3">
      <c r="H22">
        <f>(15835-16852)*-1+1</f>
        <v>1018</v>
      </c>
      <c r="I22">
        <v>0.18860510799999999</v>
      </c>
    </row>
    <row r="23" spans="8:9" x14ac:dyDescent="0.3">
      <c r="H23">
        <f>(16886-16918)*-1+1</f>
        <v>33</v>
      </c>
      <c r="I23">
        <v>3.0303030000000002E-2</v>
      </c>
    </row>
    <row r="24" spans="8:9" x14ac:dyDescent="0.3">
      <c r="H24">
        <f>(18661-18750)*-1+1</f>
        <v>90</v>
      </c>
      <c r="I24">
        <v>0</v>
      </c>
    </row>
    <row r="25" spans="8:9" x14ac:dyDescent="0.3">
      <c r="H25">
        <f>(19149-19459)*-1+1</f>
        <v>311</v>
      </c>
      <c r="I25">
        <v>0.112540193</v>
      </c>
    </row>
    <row r="26" spans="8:9" x14ac:dyDescent="0.3">
      <c r="H26">
        <f>SUM(19885-20004)*-1 + 1</f>
        <v>120</v>
      </c>
      <c r="I26">
        <v>0</v>
      </c>
    </row>
    <row r="27" spans="8:9" x14ac:dyDescent="0.3">
      <c r="H27">
        <f>SUM(22427-22494)*-1 + 1</f>
        <v>68</v>
      </c>
      <c r="I27">
        <v>0</v>
      </c>
    </row>
    <row r="28" spans="8:9" x14ac:dyDescent="0.3">
      <c r="H28">
        <f>SUM(22859-23223)*-1 + 1</f>
        <v>365</v>
      </c>
      <c r="I28">
        <v>0.13424657500000001</v>
      </c>
    </row>
    <row r="29" spans="8:9" x14ac:dyDescent="0.3">
      <c r="H29">
        <f>(24212-24842)*-1+1</f>
        <v>631</v>
      </c>
      <c r="I29">
        <v>1.7432646999999999E-2</v>
      </c>
    </row>
    <row r="30" spans="8:9" x14ac:dyDescent="0.3">
      <c r="H30">
        <f>(25540-25928)*-1+1</f>
        <v>389</v>
      </c>
      <c r="I30">
        <v>2.8277634999999999E-2</v>
      </c>
    </row>
    <row r="31" spans="8:9" x14ac:dyDescent="0.3">
      <c r="H31">
        <f>(26841-27666)*-1+1</f>
        <v>826</v>
      </c>
      <c r="I31">
        <v>1.2106538E-2</v>
      </c>
    </row>
    <row r="32" spans="8:9" x14ac:dyDescent="0.3">
      <c r="H32">
        <f>(28653-28815)*-1+1</f>
        <v>163</v>
      </c>
      <c r="I32">
        <v>0</v>
      </c>
    </row>
    <row r="33" spans="8:9" x14ac:dyDescent="0.3">
      <c r="H33">
        <f>(29004-29027)*-1+1</f>
        <v>24</v>
      </c>
      <c r="I33">
        <v>0</v>
      </c>
    </row>
    <row r="34" spans="8:9" x14ac:dyDescent="0.3">
      <c r="H34">
        <f>(29183-29315)*-1+1</f>
        <v>133</v>
      </c>
      <c r="I34">
        <v>0.30075188000000003</v>
      </c>
    </row>
    <row r="35" spans="8:9" x14ac:dyDescent="0.3">
      <c r="H35">
        <f>(33251-33507)*-1+1</f>
        <v>257</v>
      </c>
      <c r="I35">
        <v>0</v>
      </c>
    </row>
    <row r="36" spans="8:9" x14ac:dyDescent="0.3">
      <c r="H36">
        <f>(35234-35313)*-1+1</f>
        <v>80</v>
      </c>
      <c r="I36">
        <v>0</v>
      </c>
    </row>
    <row r="37" spans="8:9" x14ac:dyDescent="0.3">
      <c r="H37">
        <f>(35604-35819)*-1+1</f>
        <v>216</v>
      </c>
      <c r="I37">
        <v>8.1491643000000002E-2</v>
      </c>
    </row>
    <row r="38" spans="8:9" x14ac:dyDescent="0.3">
      <c r="H38">
        <f>(36937-36979)*-1+1</f>
        <v>43</v>
      </c>
      <c r="I38">
        <v>0.46511627900000002</v>
      </c>
    </row>
    <row r="39" spans="8:9" x14ac:dyDescent="0.3">
      <c r="H39">
        <f>(37224-37477)*-1+1</f>
        <v>254</v>
      </c>
      <c r="I39">
        <v>0.200787402</v>
      </c>
    </row>
    <row r="40" spans="8:9" x14ac:dyDescent="0.3">
      <c r="H40">
        <f>(53679-53737)*-1+1</f>
        <v>59</v>
      </c>
      <c r="I40">
        <v>3.3898304999999997E-2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2019-06-25T11:29:54Z</dcterms:created>
  <dcterms:modified xsi:type="dcterms:W3CDTF">2019-06-25T12:06:46Z</dcterms:modified>
</cp:coreProperties>
</file>