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ntrouidoux/Documents/GitHub/ids_svm_slidingwindow/"/>
    </mc:Choice>
  </mc:AlternateContent>
  <xr:revisionPtr revIDLastSave="0" documentId="13_ncr:1_{84501131-F138-1541-BB9C-71DD9ADF461D}" xr6:coauthVersionLast="36" xr6:coauthVersionMax="43" xr10:uidLastSave="{00000000-0000-0000-0000-000000000000}"/>
  <bookViews>
    <workbookView xWindow="0" yWindow="460" windowWidth="23260" windowHeight="12580" xr2:uid="{5C4F43CE-2409-4D88-9D30-22745FD8D8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2" i="1" s="1"/>
</calcChain>
</file>

<file path=xl/sharedStrings.xml><?xml version="1.0" encoding="utf-8"?>
<sst xmlns="http://schemas.openxmlformats.org/spreadsheetml/2006/main" count="19" uniqueCount="19">
  <si>
    <t>Length</t>
  </si>
  <si>
    <t>TPR</t>
  </si>
  <si>
    <t>Correlation</t>
  </si>
  <si>
    <t>Attack Length Threshold</t>
  </si>
  <si>
    <t>Percent With TPR &gt; Baseline</t>
  </si>
  <si>
    <t>Actual Numbers</t>
  </si>
  <si>
    <t>11 out of 29</t>
  </si>
  <si>
    <t>8 out of 25</t>
  </si>
  <si>
    <t>7 out of 24</t>
  </si>
  <si>
    <t>6 out of 20</t>
  </si>
  <si>
    <t>6 out of 18</t>
  </si>
  <si>
    <t>6 out of 17</t>
  </si>
  <si>
    <t>4 out of 14</t>
  </si>
  <si>
    <t>3 out of 12</t>
  </si>
  <si>
    <t>2 out of 9</t>
  </si>
  <si>
    <t>1 out of 8</t>
  </si>
  <si>
    <t>1 out of 4</t>
  </si>
  <si>
    <t>1 out of 2</t>
  </si>
  <si>
    <t>0 out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</si>
</sst>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of Attack Length and TPR for PROBE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Sheet1!$H$2:$H$30</c:f>
              <c:numCache>
                <c:formatCode>General</c:formatCode>
                <c:ptCount val="29"/>
                <c:pt idx="0">
                  <c:v>651</c:v>
                </c:pt>
                <c:pt idx="1">
                  <c:v>584</c:v>
                </c:pt>
                <c:pt idx="2">
                  <c:v>900</c:v>
                </c:pt>
                <c:pt idx="3">
                  <c:v>574</c:v>
                </c:pt>
                <c:pt idx="4">
                  <c:v>970</c:v>
                </c:pt>
                <c:pt idx="5">
                  <c:v>92</c:v>
                </c:pt>
                <c:pt idx="6">
                  <c:v>972</c:v>
                </c:pt>
                <c:pt idx="7">
                  <c:v>133</c:v>
                </c:pt>
                <c:pt idx="8">
                  <c:v>63</c:v>
                </c:pt>
                <c:pt idx="9">
                  <c:v>32</c:v>
                </c:pt>
                <c:pt idx="10">
                  <c:v>1029</c:v>
                </c:pt>
                <c:pt idx="11">
                  <c:v>1073</c:v>
                </c:pt>
                <c:pt idx="12">
                  <c:v>778</c:v>
                </c:pt>
                <c:pt idx="13">
                  <c:v>1177</c:v>
                </c:pt>
                <c:pt idx="14">
                  <c:v>242</c:v>
                </c:pt>
                <c:pt idx="15">
                  <c:v>302</c:v>
                </c:pt>
                <c:pt idx="16">
                  <c:v>301</c:v>
                </c:pt>
                <c:pt idx="17">
                  <c:v>682</c:v>
                </c:pt>
                <c:pt idx="18">
                  <c:v>450</c:v>
                </c:pt>
                <c:pt idx="19">
                  <c:v>771</c:v>
                </c:pt>
                <c:pt idx="20">
                  <c:v>747</c:v>
                </c:pt>
                <c:pt idx="21">
                  <c:v>272</c:v>
                </c:pt>
                <c:pt idx="22">
                  <c:v>6</c:v>
                </c:pt>
                <c:pt idx="23">
                  <c:v>2538</c:v>
                </c:pt>
                <c:pt idx="24">
                  <c:v>520</c:v>
                </c:pt>
                <c:pt idx="25">
                  <c:v>878</c:v>
                </c:pt>
                <c:pt idx="26">
                  <c:v>922</c:v>
                </c:pt>
                <c:pt idx="27">
                  <c:v>232</c:v>
                </c:pt>
                <c:pt idx="28">
                  <c:v>225</c:v>
                </c:pt>
              </c:numCache>
            </c:numRef>
          </c:xVal>
          <c:yVal>
            <c:numRef>
              <c:f>Sheet1!$I$2:$I$30</c:f>
              <c:numCache>
                <c:formatCode>General</c:formatCode>
                <c:ptCount val="29"/>
                <c:pt idx="0">
                  <c:v>2.3041474999999999E-2</c:v>
                </c:pt>
                <c:pt idx="1">
                  <c:v>0.58219178100000002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0.89130434800000002</c:v>
                </c:pt>
                <c:pt idx="6">
                  <c:v>2.0576129999999998E-3</c:v>
                </c:pt>
                <c:pt idx="7">
                  <c:v>0.90225563900000005</c:v>
                </c:pt>
                <c:pt idx="8">
                  <c:v>0.47619047599999997</c:v>
                </c:pt>
                <c:pt idx="9">
                  <c:v>1.3637250000000001E-3</c:v>
                </c:pt>
                <c:pt idx="10">
                  <c:v>0</c:v>
                </c:pt>
                <c:pt idx="11">
                  <c:v>0</c:v>
                </c:pt>
                <c:pt idx="12">
                  <c:v>6.4267350000000003E-3</c:v>
                </c:pt>
                <c:pt idx="13">
                  <c:v>0.19711129999999999</c:v>
                </c:pt>
                <c:pt idx="14">
                  <c:v>4.1322310000000001E-3</c:v>
                </c:pt>
                <c:pt idx="15">
                  <c:v>3.3112583000000001E-2</c:v>
                </c:pt>
                <c:pt idx="16">
                  <c:v>4.6511627999999999E-2</c:v>
                </c:pt>
                <c:pt idx="17">
                  <c:v>0.107038123</c:v>
                </c:pt>
                <c:pt idx="18">
                  <c:v>7.3333333000000001E-2</c:v>
                </c:pt>
                <c:pt idx="19">
                  <c:v>0.20622568099999999</c:v>
                </c:pt>
                <c:pt idx="20">
                  <c:v>2.677376E-3</c:v>
                </c:pt>
                <c:pt idx="21">
                  <c:v>0.180147059</c:v>
                </c:pt>
                <c:pt idx="22">
                  <c:v>1</c:v>
                </c:pt>
                <c:pt idx="23">
                  <c:v>5.8313632999999997E-2</c:v>
                </c:pt>
                <c:pt idx="24">
                  <c:v>0.136538462</c:v>
                </c:pt>
                <c:pt idx="25">
                  <c:v>0.21298405500000001</c:v>
                </c:pt>
                <c:pt idx="26">
                  <c:v>3.3622560000000003E-2</c:v>
                </c:pt>
                <c:pt idx="27">
                  <c:v>2.5862069000000001E-2</c:v>
                </c:pt>
                <c:pt idx="28">
                  <c:v>8.4444443999999994E-2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F-490A-86FD-38961031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98344"/>
        <c:axId val="1005791784"/>
      </c:scatterChart>
      <c:valAx>
        <c:axId val="100579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1784"/>
        <c:crosses val="autoZero"/>
        <c:crossBetween val="midCat"/>
      </c:valAx>
      <c:valAx>
        <c:axId val="100579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PROBE</a:t>
            </a:r>
            <a:r>
              <a:rPr lang="en-US" baseline="0"/>
              <a:t> Attack Length vs Classification ROC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Sheet1!$B$2:$B$14</c:f>
              <c:strCache>
                <c:ptCount val="13"/>
                <c:pt idx="0">
                  <c:v>0.379310345</c:v>
                </c:pt>
                <c:pt idx="1">
                  <c:v>0.32</c:v>
                </c:pt>
                <c:pt idx="2">
                  <c:v>0.291666667</c:v>
                </c:pt>
                <c:pt idx="3">
                  <c:v>0.3</c:v>
                </c:pt>
                <c:pt idx="4">
                  <c:v>0.333333333</c:v>
                </c:pt>
                <c:pt idx="5">
                  <c:v>0.352941176</c:v>
                </c:pt>
                <c:pt idx="6">
                  <c:v>0.285714286</c:v>
                </c:pt>
                <c:pt idx="7">
                  <c:v>0.25</c:v>
                </c:pt>
                <c:pt idx="8">
                  <c:v>0.222222222</c:v>
                </c:pt>
                <c:pt idx="9">
                  <c:v>0.125</c:v>
                </c:pt>
                <c:pt idx="10">
                  <c:v>0.25</c:v>
                </c:pt>
                <c:pt idx="11">
                  <c:v>0.5</c:v>
                </c:pt>
                <c:pt idx="12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0.37931034482758619</c:v>
                </c:pt>
                <c:pt idx="1">
                  <c:v>0.32</c:v>
                </c:pt>
                <c:pt idx="2">
                  <c:v>0.29166666666666669</c:v>
                </c:pt>
                <c:pt idx="3">
                  <c:v>0.3</c:v>
                </c:pt>
                <c:pt idx="4">
                  <c:v>0.33333333333333331</c:v>
                </c:pt>
                <c:pt idx="5">
                  <c:v>0.35294117647058826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0.125</c:v>
                </c:pt>
                <c:pt idx="10">
                  <c:v>0.25</c:v>
                </c:pt>
                <c:pt idx="11">
                  <c:v>0.5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5-44AA-B837-7A7F0B569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221816"/>
        <c:axId val="1163222144"/>
      </c:lineChart>
      <c:catAx>
        <c:axId val="11632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22144"/>
        <c:crosses val="autoZero"/>
        <c:auto val="1"/>
        <c:lblAlgn val="ctr"/>
        <c:lblOffset val="100"/>
        <c:noMultiLvlLbl val="0"/>
      </c:catAx>
      <c:valAx>
        <c:axId val="11632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2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8</xdr:row>
      <xdr:rowOff>26670</xdr:rowOff>
    </xdr:from>
    <xdr:to>
      <xdr:col>16</xdr:col>
      <xdr:colOff>556260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03179-11B2-4C8F-BC83-7D930DFEA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14</xdr:row>
      <xdr:rowOff>41910</xdr:rowOff>
    </xdr:from>
    <xdr:to>
      <xdr:col>6</xdr:col>
      <xdr:colOff>259080</xdr:colOff>
      <xdr:row>29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DA2C30-76CE-4E42-9EB9-B9B2C6DDD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E265-293D-44FE-AB97-D448D807B775}">
  <dimension ref="A1:J30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3" max="4" width="14" customWidth="1"/>
  </cols>
  <sheetData>
    <row r="1" spans="1:10" x14ac:dyDescent="0.2">
      <c r="A1" t="s">
        <v>3</v>
      </c>
      <c r="B1" t="s">
        <v>4</v>
      </c>
      <c r="C1" t="s">
        <v>5</v>
      </c>
      <c r="H1" t="s">
        <v>0</v>
      </c>
      <c r="I1" t="s">
        <v>1</v>
      </c>
      <c r="J1" t="s">
        <v>2</v>
      </c>
    </row>
    <row r="2" spans="1:10" x14ac:dyDescent="0.2">
      <c r="A2">
        <v>1</v>
      </c>
      <c r="B2">
        <f>11/29</f>
        <v>0.37931034482758619</v>
      </c>
      <c r="C2" t="s">
        <v>6</v>
      </c>
      <c r="F2">
        <v>3.4567000000000001E-2</v>
      </c>
      <c r="G2">
        <v>1</v>
      </c>
      <c r="H2">
        <f>SUM(407-1057)*-1 + 1</f>
        <v>651</v>
      </c>
      <c r="I2">
        <v>2.3041474999999999E-2</v>
      </c>
      <c r="J2">
        <f>PEARSON(H2:H30,I2:I30)</f>
        <v>-0.39729140940376129</v>
      </c>
    </row>
    <row r="3" spans="1:10" x14ac:dyDescent="0.2">
      <c r="A3">
        <v>100</v>
      </c>
      <c r="B3">
        <f>8/25</f>
        <v>0.32</v>
      </c>
      <c r="C3" t="s">
        <v>7</v>
      </c>
      <c r="G3">
        <v>1</v>
      </c>
      <c r="H3">
        <f>SUM(3140-3723)*-1 + 1</f>
        <v>584</v>
      </c>
      <c r="I3">
        <v>0.58219178100000002</v>
      </c>
    </row>
    <row r="4" spans="1:10" x14ac:dyDescent="0.2">
      <c r="A4">
        <v>200</v>
      </c>
      <c r="B4">
        <f>7/24</f>
        <v>0.29166666666666669</v>
      </c>
      <c r="C4" t="s">
        <v>8</v>
      </c>
      <c r="G4">
        <v>1</v>
      </c>
      <c r="H4">
        <f>SUM(17662-18561)*-1 + 1</f>
        <v>900</v>
      </c>
      <c r="I4">
        <v>0</v>
      </c>
    </row>
    <row r="5" spans="1:10" x14ac:dyDescent="0.2">
      <c r="A5">
        <v>300</v>
      </c>
      <c r="B5">
        <f>6/20</f>
        <v>0.3</v>
      </c>
      <c r="C5" t="s">
        <v>9</v>
      </c>
      <c r="G5">
        <v>1</v>
      </c>
      <c r="H5">
        <f>SUM(20034-20607)*-1 + 1</f>
        <v>574</v>
      </c>
      <c r="I5">
        <v>0</v>
      </c>
    </row>
    <row r="6" spans="1:10" x14ac:dyDescent="0.2">
      <c r="A6">
        <v>400</v>
      </c>
      <c r="B6">
        <f>6/18</f>
        <v>0.33333333333333331</v>
      </c>
      <c r="C6" t="s">
        <v>10</v>
      </c>
      <c r="G6">
        <v>1</v>
      </c>
      <c r="H6">
        <f>SUM(30412-31381)*-1 + 1</f>
        <v>970</v>
      </c>
      <c r="I6">
        <v>0</v>
      </c>
    </row>
    <row r="7" spans="1:10" x14ac:dyDescent="0.2">
      <c r="A7">
        <v>500</v>
      </c>
      <c r="B7">
        <f>6/17</f>
        <v>0.35294117647058826</v>
      </c>
      <c r="C7" t="s">
        <v>11</v>
      </c>
      <c r="G7">
        <v>1</v>
      </c>
      <c r="H7">
        <f>SUM(32031-32122)*-1 + 1</f>
        <v>92</v>
      </c>
      <c r="I7">
        <v>0.89130434800000002</v>
      </c>
    </row>
    <row r="8" spans="1:10" x14ac:dyDescent="0.2">
      <c r="A8">
        <v>600</v>
      </c>
      <c r="B8">
        <f>4/14</f>
        <v>0.2857142857142857</v>
      </c>
      <c r="C8" t="s">
        <v>12</v>
      </c>
      <c r="G8">
        <v>1</v>
      </c>
      <c r="H8">
        <f>SUM(34101-35072)*-1 + 1</f>
        <v>972</v>
      </c>
      <c r="I8">
        <v>2.0576129999999998E-3</v>
      </c>
    </row>
    <row r="9" spans="1:10" x14ac:dyDescent="0.2">
      <c r="A9">
        <v>700</v>
      </c>
      <c r="B9">
        <f>3/12</f>
        <v>0.25</v>
      </c>
      <c r="C9" t="s">
        <v>13</v>
      </c>
      <c r="G9">
        <v>1</v>
      </c>
      <c r="H9">
        <f>SUM(43938-44070)*-1 + 1</f>
        <v>133</v>
      </c>
      <c r="I9">
        <v>0.90225563900000005</v>
      </c>
    </row>
    <row r="10" spans="1:10" x14ac:dyDescent="0.2">
      <c r="A10">
        <v>800</v>
      </c>
      <c r="B10">
        <f>2/9</f>
        <v>0.22222222222222221</v>
      </c>
      <c r="C10" t="s">
        <v>14</v>
      </c>
      <c r="G10">
        <v>1</v>
      </c>
      <c r="H10">
        <f>SUM(47434-47496)*-1 + 1</f>
        <v>63</v>
      </c>
      <c r="I10">
        <v>0.47619047599999997</v>
      </c>
    </row>
    <row r="11" spans="1:10" x14ac:dyDescent="0.2">
      <c r="A11">
        <v>900</v>
      </c>
      <c r="B11">
        <f>1/8</f>
        <v>0.125</v>
      </c>
      <c r="C11" t="s">
        <v>15</v>
      </c>
      <c r="G11">
        <v>1</v>
      </c>
      <c r="H11">
        <f>SUM(47581-47612)*-1 + 1</f>
        <v>32</v>
      </c>
      <c r="I11">
        <v>1.3637250000000001E-3</v>
      </c>
    </row>
    <row r="12" spans="1:10" x14ac:dyDescent="0.2">
      <c r="A12">
        <v>1000</v>
      </c>
      <c r="B12">
        <f>1/4</f>
        <v>0.25</v>
      </c>
      <c r="C12" t="s">
        <v>16</v>
      </c>
      <c r="G12">
        <v>1</v>
      </c>
      <c r="H12">
        <f>SUM(55435-56463)*-1 + 1</f>
        <v>1029</v>
      </c>
      <c r="I12">
        <v>0</v>
      </c>
    </row>
    <row r="13" spans="1:10" x14ac:dyDescent="0.2">
      <c r="A13">
        <v>1100</v>
      </c>
      <c r="B13">
        <f>1/2</f>
        <v>0.5</v>
      </c>
      <c r="C13" t="s">
        <v>17</v>
      </c>
      <c r="G13">
        <v>1</v>
      </c>
      <c r="H13">
        <f>SUM(60677-61749)*-1 + 1</f>
        <v>1073</v>
      </c>
      <c r="I13">
        <v>0</v>
      </c>
    </row>
    <row r="14" spans="1:10" x14ac:dyDescent="0.2">
      <c r="A14">
        <v>1200</v>
      </c>
      <c r="B14">
        <f>0/1</f>
        <v>0</v>
      </c>
      <c r="C14" t="s">
        <v>18</v>
      </c>
      <c r="G14">
        <v>1</v>
      </c>
      <c r="H14">
        <f>SUM(62202-62979)*-1 + 1</f>
        <v>778</v>
      </c>
      <c r="I14">
        <v>6.4267350000000003E-3</v>
      </c>
    </row>
    <row r="15" spans="1:10" x14ac:dyDescent="0.2">
      <c r="F15">
        <v>0.103922</v>
      </c>
      <c r="H15">
        <f>SUM(4365-5541)*-1 + 1</f>
        <v>1177</v>
      </c>
      <c r="I15">
        <v>0.19711129999999999</v>
      </c>
    </row>
    <row r="16" spans="1:10" x14ac:dyDescent="0.2">
      <c r="G16">
        <v>1</v>
      </c>
      <c r="H16">
        <f>SUM(7038-7279)*-1 + 1</f>
        <v>242</v>
      </c>
      <c r="I16">
        <v>4.1322310000000001E-3</v>
      </c>
    </row>
    <row r="17" spans="7:9" x14ac:dyDescent="0.2">
      <c r="G17">
        <v>1</v>
      </c>
      <c r="H17">
        <f>SUM(10994-11295)*-1 + 1</f>
        <v>302</v>
      </c>
      <c r="I17">
        <v>3.3112583000000001E-2</v>
      </c>
    </row>
    <row r="18" spans="7:9" x14ac:dyDescent="0.2">
      <c r="G18">
        <v>1</v>
      </c>
      <c r="H18">
        <f>SUM(13122-13422)*-1 + 1</f>
        <v>301</v>
      </c>
      <c r="I18">
        <v>4.6511627999999999E-2</v>
      </c>
    </row>
    <row r="19" spans="7:9" x14ac:dyDescent="0.2">
      <c r="G19">
        <v>1</v>
      </c>
      <c r="H19">
        <f>SUM(17603-18284)*-1 + 1</f>
        <v>682</v>
      </c>
      <c r="I19">
        <v>0.107038123</v>
      </c>
    </row>
    <row r="20" spans="7:9" x14ac:dyDescent="0.2">
      <c r="G20">
        <v>1</v>
      </c>
      <c r="H20">
        <f>SUM(20592-21041)*-1 + 1</f>
        <v>450</v>
      </c>
      <c r="I20">
        <v>7.3333333000000001E-2</v>
      </c>
    </row>
    <row r="21" spans="7:9" x14ac:dyDescent="0.2">
      <c r="G21">
        <v>1</v>
      </c>
      <c r="H21">
        <f>SUM(32553-33323)*-1 + 1</f>
        <v>771</v>
      </c>
      <c r="I21">
        <v>0.20622568099999999</v>
      </c>
    </row>
    <row r="22" spans="7:9" x14ac:dyDescent="0.2">
      <c r="G22">
        <v>1</v>
      </c>
      <c r="H22">
        <f>SUM(34376-35122)*-1 + 1</f>
        <v>747</v>
      </c>
      <c r="I22">
        <v>2.677376E-3</v>
      </c>
    </row>
    <row r="23" spans="7:9" x14ac:dyDescent="0.2">
      <c r="G23">
        <v>1</v>
      </c>
      <c r="H23">
        <f>SUM(37258-37529)*-1 + 1</f>
        <v>272</v>
      </c>
      <c r="I23">
        <v>0.180147059</v>
      </c>
    </row>
    <row r="24" spans="7:9" x14ac:dyDescent="0.2">
      <c r="G24">
        <v>1</v>
      </c>
      <c r="H24">
        <f>SUM(47947-47952)*-1 + 1</f>
        <v>6</v>
      </c>
      <c r="I24">
        <v>1</v>
      </c>
    </row>
    <row r="25" spans="7:9" x14ac:dyDescent="0.2">
      <c r="H25">
        <f>SUM(50523-53060)*-1 + 1</f>
        <v>2538</v>
      </c>
      <c r="I25">
        <v>5.8313632999999997E-2</v>
      </c>
    </row>
    <row r="26" spans="7:9" x14ac:dyDescent="0.2">
      <c r="G26">
        <v>1</v>
      </c>
      <c r="H26">
        <f>SUM(55468-55987)*-1 + 1</f>
        <v>520</v>
      </c>
      <c r="I26">
        <v>0.136538462</v>
      </c>
    </row>
    <row r="27" spans="7:9" x14ac:dyDescent="0.2">
      <c r="G27">
        <v>1</v>
      </c>
      <c r="H27">
        <f>SUM(57364-58241)*-1 + 1</f>
        <v>878</v>
      </c>
      <c r="I27">
        <v>0.21298405500000001</v>
      </c>
    </row>
    <row r="28" spans="7:9" x14ac:dyDescent="0.2">
      <c r="G28">
        <v>1</v>
      </c>
      <c r="H28">
        <f>SUM(61222-62143)*-1 + 1</f>
        <v>922</v>
      </c>
      <c r="I28">
        <v>3.3622560000000003E-2</v>
      </c>
    </row>
    <row r="29" spans="7:9" x14ac:dyDescent="0.2">
      <c r="G29">
        <v>1</v>
      </c>
      <c r="H29">
        <f>SUM(69186-69417)*-1 + 1</f>
        <v>232</v>
      </c>
      <c r="I29">
        <v>2.5862069000000001E-2</v>
      </c>
    </row>
    <row r="30" spans="7:9" x14ac:dyDescent="0.2">
      <c r="G30">
        <v>1</v>
      </c>
      <c r="H30">
        <f>SUM(70248-70472)*-1 + 1</f>
        <v>225</v>
      </c>
      <c r="I30">
        <v>8.4444443999999994E-2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Xenia Mountrouidou</cp:lastModifiedBy>
  <dcterms:created xsi:type="dcterms:W3CDTF">2019-06-25T13:09:02Z</dcterms:created>
  <dcterms:modified xsi:type="dcterms:W3CDTF">2019-06-28T01:20:19Z</dcterms:modified>
</cp:coreProperties>
</file>