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13_ncr:1_{A79279D9-AF02-4A3C-9F0C-F3390FFB15F4}" xr6:coauthVersionLast="45" xr6:coauthVersionMax="45" xr10:uidLastSave="{00000000-0000-0000-0000-000000000000}"/>
  <bookViews>
    <workbookView xWindow="47100" yWindow="1755" windowWidth="21600" windowHeight="11385" activeTab="1" xr2:uid="{160096AD-B1F0-47D3-B072-52F0427C5E47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G2" i="1" l="1"/>
  <c r="P24" i="1"/>
  <c r="P29" i="1"/>
  <c r="P28" i="1"/>
  <c r="P26" i="1" l="1"/>
  <c r="P27" i="1"/>
  <c r="P7" i="1" l="1"/>
  <c r="P25" i="1"/>
  <c r="P23" i="1"/>
  <c r="P22" i="1"/>
  <c r="P21" i="1"/>
  <c r="P20" i="1"/>
  <c r="P19" i="1"/>
  <c r="P18" i="1"/>
  <c r="P17" i="1"/>
  <c r="P16" i="1"/>
  <c r="P15" i="1"/>
  <c r="P14" i="1"/>
  <c r="P8" i="1"/>
  <c r="P9" i="1"/>
  <c r="P13" i="1"/>
  <c r="P12" i="1"/>
  <c r="P11" i="1"/>
  <c r="P10" i="1"/>
  <c r="P6" i="1"/>
  <c r="P5" i="1"/>
  <c r="P4" i="1"/>
  <c r="P3" i="1"/>
  <c r="Q2" i="1" s="1"/>
  <c r="B10" i="1" l="1"/>
  <c r="B11" i="1"/>
</calcChain>
</file>

<file path=xl/sharedStrings.xml><?xml version="1.0" encoding="utf-8"?>
<sst xmlns="http://schemas.openxmlformats.org/spreadsheetml/2006/main" count="23" uniqueCount="21">
  <si>
    <t>Attack Length</t>
  </si>
  <si>
    <t>TPR</t>
  </si>
  <si>
    <t>Percent With TPR &gt; Baseline</t>
  </si>
  <si>
    <t>Attack Length Threshold</t>
  </si>
  <si>
    <t>Actual Numbers</t>
  </si>
  <si>
    <t>6 out of 8</t>
  </si>
  <si>
    <t>4 out of 6</t>
  </si>
  <si>
    <t>0 out of 2</t>
  </si>
  <si>
    <t>1 out of 3</t>
  </si>
  <si>
    <t>Pearson Correlation for attack length and TPR</t>
  </si>
  <si>
    <t>Pearson Correlation for attack length and Predicted Positive ratio</t>
  </si>
  <si>
    <t>This measure says the longer the attack is, the better it does proportionally compared to baseline predicted positive ratio</t>
  </si>
  <si>
    <t>This measure says the longer the attack is, the better internal TPR (PATPR) it will have</t>
  </si>
  <si>
    <t>These percentages say that an attack passed the baseline threshold for its own dataset</t>
  </si>
  <si>
    <t>Alternate ROC Removing Outliers?</t>
  </si>
  <si>
    <t>9 out of 28</t>
  </si>
  <si>
    <t>8 out of 16</t>
  </si>
  <si>
    <t>8 out of 13</t>
  </si>
  <si>
    <t>7 out of 10</t>
  </si>
  <si>
    <t>7 out of 9</t>
  </si>
  <si>
    <t>Predicted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</si>
</sst>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Attack Length vs Classification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03-BC60-FCEA8620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00-4103-BC60-FCEA8620B092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</a:t>
                </a:r>
                <a:r>
                  <a:rPr lang="en-US" baseline="0"/>
                  <a:t> </a:t>
                </a:r>
                <a:r>
                  <a:rPr lang="en-US"/>
                  <a:t>Threshold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[2]Sheet1!$A$2:$A$10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700</c:v>
                </c:pt>
                <c:pt idx="6">
                  <c:v>900</c:v>
                </c:pt>
                <c:pt idx="7">
                  <c:v>1000</c:v>
                </c:pt>
                <c:pt idx="8">
                  <c:v>1500</c:v>
                </c:pt>
              </c:numCache>
            </c:numRef>
          </c:cat>
          <c:val>
            <c:numRef>
              <c:f>[2]Sheet1!$B$2:$B$10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0.47619047619047616</c:v>
                </c:pt>
                <c:pt idx="2">
                  <c:v>0.5</c:v>
                </c:pt>
                <c:pt idx="3">
                  <c:v>0.46153846153846156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3-C94C-A393-455CE456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61096"/>
        <c:axId val="669962080"/>
      </c:lineChart>
      <c:catAx>
        <c:axId val="66996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2080"/>
        <c:crosses val="autoZero"/>
        <c:auto val="1"/>
        <c:lblAlgn val="ctr"/>
        <c:lblOffset val="100"/>
        <c:noMultiLvlLbl val="0"/>
      </c:catAx>
      <c:valAx>
        <c:axId val="66996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</a:rPr>
                  <a:t>% of Attacks with TPR &gt; Baseline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[3]Sheet1!$A$2:$A$11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2900</c:v>
                </c:pt>
              </c:numCache>
            </c:numRef>
          </c:cat>
          <c:val>
            <c:numRef>
              <c:f>[3]Sheet1!$B$2:$B$11</c:f>
              <c:numCache>
                <c:formatCode>General</c:formatCode>
                <c:ptCount val="10"/>
                <c:pt idx="0">
                  <c:v>0.52631578947368418</c:v>
                </c:pt>
                <c:pt idx="1">
                  <c:v>0.58823529411764708</c:v>
                </c:pt>
                <c:pt idx="2">
                  <c:v>0.625</c:v>
                </c:pt>
                <c:pt idx="3">
                  <c:v>0.6428571428571429</c:v>
                </c:pt>
                <c:pt idx="4">
                  <c:v>0.61538461538461542</c:v>
                </c:pt>
                <c:pt idx="5">
                  <c:v>0.66666666666666663</c:v>
                </c:pt>
                <c:pt idx="6">
                  <c:v>0.5</c:v>
                </c:pt>
                <c:pt idx="7">
                  <c:v>0.66666666666666663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7-E34D-9A40-AF402FD3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60392"/>
        <c:axId val="722559080"/>
      </c:lineChart>
      <c:catAx>
        <c:axId val="72256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9080"/>
        <c:crosses val="autoZero"/>
        <c:auto val="1"/>
        <c:lblAlgn val="ctr"/>
        <c:lblOffset val="100"/>
        <c:noMultiLvlLbl val="0"/>
      </c:catAx>
      <c:valAx>
        <c:axId val="7225590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%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Attacks with TPR &gt; Baseline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 Length and TPR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979-9E0E-27B04B22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Positve Rate (Per Attack)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</a:t>
            </a:r>
            <a:r>
              <a:rPr lang="en-US" baseline="0"/>
              <a:t> Length and Predicted Positive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Predicted Positive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Sheet1!$P$2:$P$29</c:f>
              <c:numCache>
                <c:formatCode>General</c:formatCode>
                <c:ptCount val="2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27.663469804671383</c:v>
                </c:pt>
                <c:pt idx="6">
                  <c:v>0.21375710876570561</c:v>
                </c:pt>
                <c:pt idx="7">
                  <c:v>1.3523182891343344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0.54613563952082966</c:v>
                </c:pt>
                <c:pt idx="12">
                  <c:v>0</c:v>
                </c:pt>
                <c:pt idx="13">
                  <c:v>0</c:v>
                </c:pt>
                <c:pt idx="14">
                  <c:v>1.6005736455945812</c:v>
                </c:pt>
                <c:pt idx="15">
                  <c:v>0</c:v>
                </c:pt>
                <c:pt idx="16">
                  <c:v>1.811004263928192</c:v>
                </c:pt>
                <c:pt idx="17">
                  <c:v>8.1259843527920417</c:v>
                </c:pt>
                <c:pt idx="18">
                  <c:v>0</c:v>
                </c:pt>
                <c:pt idx="19">
                  <c:v>0</c:v>
                </c:pt>
                <c:pt idx="20">
                  <c:v>1.1341152669116612</c:v>
                </c:pt>
                <c:pt idx="21">
                  <c:v>0</c:v>
                </c:pt>
                <c:pt idx="22">
                  <c:v>6.8684840646887846</c:v>
                </c:pt>
                <c:pt idx="23">
                  <c:v>0</c:v>
                </c:pt>
                <c:pt idx="24">
                  <c:v>0.63952520583377082</c:v>
                </c:pt>
                <c:pt idx="25">
                  <c:v>0</c:v>
                </c:pt>
                <c:pt idx="26">
                  <c:v>1.3756994506831248</c:v>
                </c:pt>
                <c:pt idx="27">
                  <c:v>2.7507970856755062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0AA-8E3F-0EAE51E3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1560"/>
        <c:axId val="633869920"/>
      </c:scatterChart>
      <c:valAx>
        <c:axId val="6338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9920"/>
        <c:crosses val="autoZero"/>
        <c:crossBetween val="midCat"/>
      </c:valAx>
      <c:valAx>
        <c:axId val="6338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E-AD45-8467-671536C3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[1]Sheet1!$H$2:$H$30</c:f>
              <c:numCache>
                <c:formatCode>General</c:formatCode>
                <c:ptCount val="29"/>
                <c:pt idx="0">
                  <c:v>651</c:v>
                </c:pt>
                <c:pt idx="1">
                  <c:v>584</c:v>
                </c:pt>
                <c:pt idx="2">
                  <c:v>900</c:v>
                </c:pt>
                <c:pt idx="3">
                  <c:v>574</c:v>
                </c:pt>
                <c:pt idx="4">
                  <c:v>970</c:v>
                </c:pt>
                <c:pt idx="5">
                  <c:v>92</c:v>
                </c:pt>
                <c:pt idx="6">
                  <c:v>972</c:v>
                </c:pt>
                <c:pt idx="7">
                  <c:v>133</c:v>
                </c:pt>
                <c:pt idx="8">
                  <c:v>63</c:v>
                </c:pt>
                <c:pt idx="9">
                  <c:v>32</c:v>
                </c:pt>
                <c:pt idx="10">
                  <c:v>1029</c:v>
                </c:pt>
                <c:pt idx="11">
                  <c:v>1073</c:v>
                </c:pt>
                <c:pt idx="12">
                  <c:v>778</c:v>
                </c:pt>
                <c:pt idx="13">
                  <c:v>1177</c:v>
                </c:pt>
                <c:pt idx="14">
                  <c:v>242</c:v>
                </c:pt>
                <c:pt idx="15">
                  <c:v>302</c:v>
                </c:pt>
                <c:pt idx="16">
                  <c:v>301</c:v>
                </c:pt>
                <c:pt idx="17">
                  <c:v>682</c:v>
                </c:pt>
                <c:pt idx="18">
                  <c:v>450</c:v>
                </c:pt>
                <c:pt idx="19">
                  <c:v>771</c:v>
                </c:pt>
                <c:pt idx="20">
                  <c:v>747</c:v>
                </c:pt>
                <c:pt idx="21">
                  <c:v>272</c:v>
                </c:pt>
                <c:pt idx="22">
                  <c:v>6</c:v>
                </c:pt>
                <c:pt idx="23">
                  <c:v>2538</c:v>
                </c:pt>
                <c:pt idx="24">
                  <c:v>520</c:v>
                </c:pt>
                <c:pt idx="25">
                  <c:v>878</c:v>
                </c:pt>
                <c:pt idx="26">
                  <c:v>922</c:v>
                </c:pt>
                <c:pt idx="27">
                  <c:v>232</c:v>
                </c:pt>
                <c:pt idx="28">
                  <c:v>225</c:v>
                </c:pt>
              </c:numCache>
            </c:numRef>
          </c:xVal>
          <c:yVal>
            <c:numRef>
              <c:f>[1]Sheet1!$I$2:$I$30</c:f>
              <c:numCache>
                <c:formatCode>General</c:formatCode>
                <c:ptCount val="29"/>
                <c:pt idx="0">
                  <c:v>2.3041474999999999E-2</c:v>
                </c:pt>
                <c:pt idx="1">
                  <c:v>0.58219178100000002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0.89130434800000002</c:v>
                </c:pt>
                <c:pt idx="6">
                  <c:v>2.0576129999999998E-3</c:v>
                </c:pt>
                <c:pt idx="7">
                  <c:v>0.90225563900000005</c:v>
                </c:pt>
                <c:pt idx="8">
                  <c:v>0.47619047599999997</c:v>
                </c:pt>
                <c:pt idx="9">
                  <c:v>1.3637250000000001E-3</c:v>
                </c:pt>
                <c:pt idx="10">
                  <c:v>0</c:v>
                </c:pt>
                <c:pt idx="11">
                  <c:v>0</c:v>
                </c:pt>
                <c:pt idx="12">
                  <c:v>6.4267350000000003E-3</c:v>
                </c:pt>
                <c:pt idx="13">
                  <c:v>0.19711129999999999</c:v>
                </c:pt>
                <c:pt idx="14">
                  <c:v>4.1322310000000001E-3</c:v>
                </c:pt>
                <c:pt idx="15">
                  <c:v>3.3112583000000001E-2</c:v>
                </c:pt>
                <c:pt idx="16">
                  <c:v>4.6511627999999999E-2</c:v>
                </c:pt>
                <c:pt idx="17">
                  <c:v>0.107038123</c:v>
                </c:pt>
                <c:pt idx="18">
                  <c:v>7.3333333000000001E-2</c:v>
                </c:pt>
                <c:pt idx="19">
                  <c:v>0.20622568099999999</c:v>
                </c:pt>
                <c:pt idx="20">
                  <c:v>2.677376E-3</c:v>
                </c:pt>
                <c:pt idx="21">
                  <c:v>0.180147059</c:v>
                </c:pt>
                <c:pt idx="22">
                  <c:v>1</c:v>
                </c:pt>
                <c:pt idx="23">
                  <c:v>5.8313632999999997E-2</c:v>
                </c:pt>
                <c:pt idx="24">
                  <c:v>0.136538462</c:v>
                </c:pt>
                <c:pt idx="25">
                  <c:v>0.21298405500000001</c:v>
                </c:pt>
                <c:pt idx="26">
                  <c:v>3.3622560000000003E-2</c:v>
                </c:pt>
                <c:pt idx="27">
                  <c:v>2.5862069000000001E-2</c:v>
                </c:pt>
                <c:pt idx="28">
                  <c:v>8.4444443999999994E-2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7-DD42-AF74-1AF514D3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8344"/>
        <c:axId val="1005791784"/>
      </c:scatterChart>
      <c:valAx>
        <c:axId val="10057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Length (seconds)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1784"/>
        <c:crosses val="autoZero"/>
        <c:crossBetween val="midCat"/>
      </c:valAx>
      <c:valAx>
        <c:axId val="10057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[2]Sheet1!$H$2:$H$40</c:f>
              <c:numCache>
                <c:formatCode>General</c:formatCode>
                <c:ptCount val="39"/>
                <c:pt idx="0">
                  <c:v>996</c:v>
                </c:pt>
                <c:pt idx="1">
                  <c:v>202</c:v>
                </c:pt>
                <c:pt idx="2">
                  <c:v>86</c:v>
                </c:pt>
                <c:pt idx="3">
                  <c:v>84</c:v>
                </c:pt>
                <c:pt idx="4">
                  <c:v>26</c:v>
                </c:pt>
                <c:pt idx="5">
                  <c:v>899</c:v>
                </c:pt>
                <c:pt idx="6">
                  <c:v>52</c:v>
                </c:pt>
                <c:pt idx="7">
                  <c:v>1905</c:v>
                </c:pt>
                <c:pt idx="8">
                  <c:v>307</c:v>
                </c:pt>
                <c:pt idx="9">
                  <c:v>63</c:v>
                </c:pt>
                <c:pt idx="10">
                  <c:v>12</c:v>
                </c:pt>
                <c:pt idx="11">
                  <c:v>84</c:v>
                </c:pt>
                <c:pt idx="12">
                  <c:v>289</c:v>
                </c:pt>
                <c:pt idx="13">
                  <c:v>325</c:v>
                </c:pt>
                <c:pt idx="14">
                  <c:v>78</c:v>
                </c:pt>
                <c:pt idx="15">
                  <c:v>2012</c:v>
                </c:pt>
                <c:pt idx="16">
                  <c:v>91</c:v>
                </c:pt>
                <c:pt idx="17">
                  <c:v>23</c:v>
                </c:pt>
                <c:pt idx="18">
                  <c:v>347</c:v>
                </c:pt>
                <c:pt idx="19">
                  <c:v>54</c:v>
                </c:pt>
                <c:pt idx="20">
                  <c:v>1018</c:v>
                </c:pt>
                <c:pt idx="21">
                  <c:v>33</c:v>
                </c:pt>
                <c:pt idx="22">
                  <c:v>90</c:v>
                </c:pt>
                <c:pt idx="23">
                  <c:v>311</c:v>
                </c:pt>
                <c:pt idx="24">
                  <c:v>120</c:v>
                </c:pt>
                <c:pt idx="25">
                  <c:v>68</c:v>
                </c:pt>
                <c:pt idx="26">
                  <c:v>365</c:v>
                </c:pt>
                <c:pt idx="27">
                  <c:v>631</c:v>
                </c:pt>
                <c:pt idx="28">
                  <c:v>389</c:v>
                </c:pt>
                <c:pt idx="29">
                  <c:v>826</c:v>
                </c:pt>
                <c:pt idx="30">
                  <c:v>163</c:v>
                </c:pt>
                <c:pt idx="31">
                  <c:v>24</c:v>
                </c:pt>
                <c:pt idx="32">
                  <c:v>133</c:v>
                </c:pt>
                <c:pt idx="33">
                  <c:v>257</c:v>
                </c:pt>
                <c:pt idx="34">
                  <c:v>80</c:v>
                </c:pt>
                <c:pt idx="35">
                  <c:v>216</c:v>
                </c:pt>
                <c:pt idx="36">
                  <c:v>43</c:v>
                </c:pt>
                <c:pt idx="37">
                  <c:v>254</c:v>
                </c:pt>
                <c:pt idx="38">
                  <c:v>59</c:v>
                </c:pt>
              </c:numCache>
            </c:numRef>
          </c:xVal>
          <c:yVal>
            <c:numRef>
              <c:f>[2]Sheet1!$I$2:$I$40</c:f>
              <c:numCache>
                <c:formatCode>General</c:formatCode>
                <c:ptCount val="39"/>
                <c:pt idx="0">
                  <c:v>0.88755020100000004</c:v>
                </c:pt>
                <c:pt idx="1">
                  <c:v>0.13366336600000001</c:v>
                </c:pt>
                <c:pt idx="2">
                  <c:v>6.9767441999999999E-2</c:v>
                </c:pt>
                <c:pt idx="3">
                  <c:v>0</c:v>
                </c:pt>
                <c:pt idx="4">
                  <c:v>7.6923077000000006E-2</c:v>
                </c:pt>
                <c:pt idx="5">
                  <c:v>0.111234705</c:v>
                </c:pt>
                <c:pt idx="6">
                  <c:v>0.134615385</c:v>
                </c:pt>
                <c:pt idx="7">
                  <c:v>0.18372703400000001</c:v>
                </c:pt>
                <c:pt idx="8">
                  <c:v>0.107491857</c:v>
                </c:pt>
                <c:pt idx="9">
                  <c:v>0.253968254</c:v>
                </c:pt>
                <c:pt idx="10">
                  <c:v>8.3333332999999996E-2</c:v>
                </c:pt>
                <c:pt idx="11">
                  <c:v>0.184826036</c:v>
                </c:pt>
                <c:pt idx="12">
                  <c:v>0.23875432499999999</c:v>
                </c:pt>
                <c:pt idx="13">
                  <c:v>9.5384615000000006E-2</c:v>
                </c:pt>
                <c:pt idx="14">
                  <c:v>0</c:v>
                </c:pt>
                <c:pt idx="15">
                  <c:v>2.3359840999999999E-2</c:v>
                </c:pt>
                <c:pt idx="16">
                  <c:v>0</c:v>
                </c:pt>
                <c:pt idx="17">
                  <c:v>0.56521739100000001</c:v>
                </c:pt>
                <c:pt idx="18">
                  <c:v>0.29682997100000003</c:v>
                </c:pt>
                <c:pt idx="19">
                  <c:v>1.8518519000000001E-2</c:v>
                </c:pt>
                <c:pt idx="20">
                  <c:v>0.18860510799999999</c:v>
                </c:pt>
                <c:pt idx="21">
                  <c:v>3.0303030000000002E-2</c:v>
                </c:pt>
                <c:pt idx="22">
                  <c:v>0</c:v>
                </c:pt>
                <c:pt idx="23">
                  <c:v>0.112540193</c:v>
                </c:pt>
                <c:pt idx="24">
                  <c:v>0</c:v>
                </c:pt>
                <c:pt idx="25">
                  <c:v>0</c:v>
                </c:pt>
                <c:pt idx="26">
                  <c:v>0.13424657500000001</c:v>
                </c:pt>
                <c:pt idx="27">
                  <c:v>1.7432646999999999E-2</c:v>
                </c:pt>
                <c:pt idx="28">
                  <c:v>2.8277634999999999E-2</c:v>
                </c:pt>
                <c:pt idx="29">
                  <c:v>1.2106538E-2</c:v>
                </c:pt>
                <c:pt idx="30">
                  <c:v>0</c:v>
                </c:pt>
                <c:pt idx="31">
                  <c:v>0</c:v>
                </c:pt>
                <c:pt idx="32">
                  <c:v>0.30075188000000003</c:v>
                </c:pt>
                <c:pt idx="33">
                  <c:v>0</c:v>
                </c:pt>
                <c:pt idx="34">
                  <c:v>0</c:v>
                </c:pt>
                <c:pt idx="35">
                  <c:v>8.1491643000000002E-2</c:v>
                </c:pt>
                <c:pt idx="36">
                  <c:v>0.46511627900000002</c:v>
                </c:pt>
                <c:pt idx="37">
                  <c:v>0.200787402</c:v>
                </c:pt>
                <c:pt idx="38">
                  <c:v>3.3898304999999997E-2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B-9E47-9731-A30F946D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3752"/>
        <c:axId val="1005790472"/>
      </c:scatterChart>
      <c:valAx>
        <c:axId val="10057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0472"/>
        <c:crosses val="autoZero"/>
        <c:crossBetween val="midCat"/>
      </c:valAx>
      <c:valAx>
        <c:axId val="10057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[3]Sheet1!$F$1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[3]Sheet1!$E$2:$E$20</c:f>
              <c:numCache>
                <c:formatCode>General</c:formatCode>
                <c:ptCount val="19"/>
                <c:pt idx="0">
                  <c:v>2766</c:v>
                </c:pt>
                <c:pt idx="1">
                  <c:v>342</c:v>
                </c:pt>
                <c:pt idx="2">
                  <c:v>2712</c:v>
                </c:pt>
                <c:pt idx="3">
                  <c:v>1173</c:v>
                </c:pt>
                <c:pt idx="4">
                  <c:v>2979</c:v>
                </c:pt>
                <c:pt idx="5">
                  <c:v>1120</c:v>
                </c:pt>
                <c:pt idx="6">
                  <c:v>1716</c:v>
                </c:pt>
                <c:pt idx="7">
                  <c:v>1268</c:v>
                </c:pt>
                <c:pt idx="8">
                  <c:v>323</c:v>
                </c:pt>
                <c:pt idx="9">
                  <c:v>181</c:v>
                </c:pt>
                <c:pt idx="10">
                  <c:v>181</c:v>
                </c:pt>
                <c:pt idx="11">
                  <c:v>1904</c:v>
                </c:pt>
                <c:pt idx="12">
                  <c:v>409</c:v>
                </c:pt>
                <c:pt idx="13">
                  <c:v>1317</c:v>
                </c:pt>
                <c:pt idx="14">
                  <c:v>530</c:v>
                </c:pt>
                <c:pt idx="15">
                  <c:v>259</c:v>
                </c:pt>
                <c:pt idx="16">
                  <c:v>2261</c:v>
                </c:pt>
                <c:pt idx="17">
                  <c:v>2627</c:v>
                </c:pt>
                <c:pt idx="18">
                  <c:v>2412</c:v>
                </c:pt>
              </c:numCache>
            </c:numRef>
          </c:xVal>
          <c:yVal>
            <c:numRef>
              <c:f>[3]Sheet1!$F$2:$F$20</c:f>
              <c:numCache>
                <c:formatCode>General</c:formatCode>
                <c:ptCount val="19"/>
                <c:pt idx="0">
                  <c:v>0.227404194</c:v>
                </c:pt>
                <c:pt idx="1">
                  <c:v>0.175438596</c:v>
                </c:pt>
                <c:pt idx="2">
                  <c:v>0.19616500000000001</c:v>
                </c:pt>
                <c:pt idx="3">
                  <c:v>0.54559999999999997</c:v>
                </c:pt>
                <c:pt idx="4">
                  <c:v>0.21752265900000001</c:v>
                </c:pt>
                <c:pt idx="5">
                  <c:v>0.29499999999999998</c:v>
                </c:pt>
                <c:pt idx="6">
                  <c:v>0.14979999999999999</c:v>
                </c:pt>
                <c:pt idx="7">
                  <c:v>0.29499999999999998</c:v>
                </c:pt>
                <c:pt idx="8">
                  <c:v>0.25700000000000001</c:v>
                </c:pt>
                <c:pt idx="9">
                  <c:v>0.182</c:v>
                </c:pt>
                <c:pt idx="10">
                  <c:v>0.19900000000000001</c:v>
                </c:pt>
                <c:pt idx="11">
                  <c:v>0.216</c:v>
                </c:pt>
                <c:pt idx="12">
                  <c:v>0.24</c:v>
                </c:pt>
                <c:pt idx="13">
                  <c:v>0.24099999999999999</c:v>
                </c:pt>
                <c:pt idx="14">
                  <c:v>0.183</c:v>
                </c:pt>
                <c:pt idx="15">
                  <c:v>0.16200000000000001</c:v>
                </c:pt>
                <c:pt idx="16">
                  <c:v>0.26500000000000001</c:v>
                </c:pt>
                <c:pt idx="17">
                  <c:v>0.218</c:v>
                </c:pt>
                <c:pt idx="18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5-DB40-B590-979177BF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0000"/>
        <c:axId val="751734424"/>
      </c:scatterChart>
      <c:valAx>
        <c:axId val="751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4424"/>
        <c:crosses val="autoZero"/>
        <c:crossBetween val="midCat"/>
      </c:valAx>
      <c:valAx>
        <c:axId val="75173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F-794E-A585-8FB1A540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0F-794E-A585-8FB1A540F36F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Attack Length</a:t>
                </a:r>
                <a:r>
                  <a:rPr lang="en-US" sz="1200" baseline="0"/>
                  <a:t>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[1]Sheet1!$B$2:$B$14</c:f>
              <c:strCache>
                <c:ptCount val="13"/>
                <c:pt idx="0">
                  <c:v>0.379310345</c:v>
                </c:pt>
                <c:pt idx="1">
                  <c:v>0.32</c:v>
                </c:pt>
                <c:pt idx="2">
                  <c:v>0.291666667</c:v>
                </c:pt>
                <c:pt idx="3">
                  <c:v>0.3</c:v>
                </c:pt>
                <c:pt idx="4">
                  <c:v>0.333333333</c:v>
                </c:pt>
                <c:pt idx="5">
                  <c:v>0.352941176</c:v>
                </c:pt>
                <c:pt idx="6">
                  <c:v>0.285714286</c:v>
                </c:pt>
                <c:pt idx="7">
                  <c:v>0.25</c:v>
                </c:pt>
                <c:pt idx="8">
                  <c:v>0.222222222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cat>
          <c:val>
            <c:numRef>
              <c:f>[1]Sheet1!$B$2:$B$14</c:f>
              <c:numCache>
                <c:formatCode>General</c:formatCode>
                <c:ptCount val="13"/>
                <c:pt idx="0">
                  <c:v>0.37931034482758619</c:v>
                </c:pt>
                <c:pt idx="1">
                  <c:v>0.32</c:v>
                </c:pt>
                <c:pt idx="2">
                  <c:v>0.29166666666666669</c:v>
                </c:pt>
                <c:pt idx="3">
                  <c:v>0.3</c:v>
                </c:pt>
                <c:pt idx="4">
                  <c:v>0.33333333333333331</c:v>
                </c:pt>
                <c:pt idx="5">
                  <c:v>0.35294117647058826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B944-8753-D2E70D5F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21816"/>
        <c:axId val="1163222144"/>
      </c:lineChart>
      <c:catAx>
        <c:axId val="11632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2144"/>
        <c:crosses val="autoZero"/>
        <c:auto val="1"/>
        <c:lblAlgn val="ctr"/>
        <c:lblOffset val="100"/>
        <c:noMultiLvlLbl val="0"/>
      </c:catAx>
      <c:valAx>
        <c:axId val="116322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</a:rPr>
                  <a:t>% of Attacks with TPR &gt; Baseline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27622</xdr:rowOff>
    </xdr:from>
    <xdr:to>
      <xdr:col>3</xdr:col>
      <xdr:colOff>141923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E6B29-3F91-4A9A-8F4A-14455B16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3</xdr:row>
      <xdr:rowOff>71437</xdr:rowOff>
    </xdr:from>
    <xdr:to>
      <xdr:col>13</xdr:col>
      <xdr:colOff>300037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3973C-97D2-43C2-A43B-FC39311C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9</xdr:row>
      <xdr:rowOff>42862</xdr:rowOff>
    </xdr:from>
    <xdr:to>
      <xdr:col>24</xdr:col>
      <xdr:colOff>104775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9AB93-1BA8-4924-9FF9-636FDF74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65BA8-E3A4-3840-8E96-BBAE6403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0</xdr:row>
      <xdr:rowOff>25400</xdr:rowOff>
    </xdr:from>
    <xdr:to>
      <xdr:col>13</xdr:col>
      <xdr:colOff>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C4F9E-BA80-4248-B2C4-998A40F93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15</xdr:row>
      <xdr:rowOff>12700</xdr:rowOff>
    </xdr:from>
    <xdr:to>
      <xdr:col>6</xdr:col>
      <xdr:colOff>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EB6B9-2E87-6848-BF13-1520867B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15</xdr:row>
      <xdr:rowOff>12700</xdr:rowOff>
    </xdr:from>
    <xdr:to>
      <xdr:col>13</xdr:col>
      <xdr:colOff>12701</xdr:colOff>
      <xdr:row>30</xdr:row>
      <xdr:rowOff>33655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36B43-11C4-B849-A2EF-D3F58972C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787400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2D80-31DC-B14F-A0D5-0D4F0DB9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812800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645AF-CD8F-E343-A7E7-34D937B73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812800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DCE20-628E-D54D-BA6D-3F0764E8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819368</xdr:colOff>
      <xdr:row>18</xdr:row>
      <xdr:rowOff>0</xdr:rowOff>
    </xdr:from>
    <xdr:to>
      <xdr:col>14</xdr:col>
      <xdr:colOff>817470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0ED67-0F01-EE43-BEBC-C929A56C2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probe_attack_length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r2l_attack_length_sta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u2r_attack_length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TPR</v>
          </cell>
        </row>
        <row r="2">
          <cell r="A2">
            <v>1</v>
          </cell>
          <cell r="B2">
            <v>0.37931034482758619</v>
          </cell>
          <cell r="H2">
            <v>651</v>
          </cell>
          <cell r="I2">
            <v>2.3041474999999999E-2</v>
          </cell>
        </row>
        <row r="3">
          <cell r="A3">
            <v>100</v>
          </cell>
          <cell r="B3">
            <v>0.32</v>
          </cell>
          <cell r="H3">
            <v>584</v>
          </cell>
          <cell r="I3">
            <v>0.58219178100000002</v>
          </cell>
        </row>
        <row r="4">
          <cell r="A4">
            <v>200</v>
          </cell>
          <cell r="B4">
            <v>0.29166666666666669</v>
          </cell>
          <cell r="H4">
            <v>900</v>
          </cell>
          <cell r="I4">
            <v>0</v>
          </cell>
        </row>
        <row r="5">
          <cell r="A5">
            <v>300</v>
          </cell>
          <cell r="B5">
            <v>0.3</v>
          </cell>
          <cell r="H5">
            <v>574</v>
          </cell>
          <cell r="I5">
            <v>0</v>
          </cell>
        </row>
        <row r="6">
          <cell r="A6">
            <v>400</v>
          </cell>
          <cell r="B6">
            <v>0.33333333333333331</v>
          </cell>
          <cell r="H6">
            <v>970</v>
          </cell>
          <cell r="I6">
            <v>0</v>
          </cell>
        </row>
        <row r="7">
          <cell r="A7">
            <v>500</v>
          </cell>
          <cell r="B7">
            <v>0.35294117647058826</v>
          </cell>
          <cell r="H7">
            <v>92</v>
          </cell>
          <cell r="I7">
            <v>0.89130434800000002</v>
          </cell>
        </row>
        <row r="8">
          <cell r="A8">
            <v>600</v>
          </cell>
          <cell r="B8">
            <v>0.2857142857142857</v>
          </cell>
          <cell r="H8">
            <v>972</v>
          </cell>
          <cell r="I8">
            <v>2.0576129999999998E-3</v>
          </cell>
        </row>
        <row r="9">
          <cell r="A9">
            <v>700</v>
          </cell>
          <cell r="B9">
            <v>0.25</v>
          </cell>
          <cell r="H9">
            <v>133</v>
          </cell>
          <cell r="I9">
            <v>0.90225563900000005</v>
          </cell>
        </row>
        <row r="10">
          <cell r="A10">
            <v>800</v>
          </cell>
          <cell r="B10">
            <v>0.22222222222222221</v>
          </cell>
          <cell r="H10">
            <v>63</v>
          </cell>
          <cell r="I10">
            <v>0.47619047599999997</v>
          </cell>
        </row>
        <row r="11">
          <cell r="A11">
            <v>900</v>
          </cell>
          <cell r="B11">
            <v>0.125</v>
          </cell>
          <cell r="H11">
            <v>32</v>
          </cell>
          <cell r="I11">
            <v>1.3637250000000001E-3</v>
          </cell>
        </row>
        <row r="12">
          <cell r="A12">
            <v>1000</v>
          </cell>
          <cell r="B12">
            <v>0.25</v>
          </cell>
          <cell r="H12">
            <v>1029</v>
          </cell>
          <cell r="I12">
            <v>0</v>
          </cell>
        </row>
        <row r="13">
          <cell r="A13">
            <v>1100</v>
          </cell>
          <cell r="B13">
            <v>0.5</v>
          </cell>
          <cell r="H13">
            <v>1073</v>
          </cell>
          <cell r="I13">
            <v>0</v>
          </cell>
        </row>
        <row r="14">
          <cell r="A14">
            <v>1200</v>
          </cell>
          <cell r="B14">
            <v>0</v>
          </cell>
          <cell r="H14">
            <v>778</v>
          </cell>
          <cell r="I14">
            <v>6.4267350000000003E-3</v>
          </cell>
        </row>
        <row r="15">
          <cell r="H15">
            <v>1177</v>
          </cell>
          <cell r="I15">
            <v>0.19711129999999999</v>
          </cell>
        </row>
        <row r="16">
          <cell r="H16">
            <v>242</v>
          </cell>
          <cell r="I16">
            <v>4.1322310000000001E-3</v>
          </cell>
        </row>
        <row r="17">
          <cell r="H17">
            <v>302</v>
          </cell>
          <cell r="I17">
            <v>3.3112583000000001E-2</v>
          </cell>
        </row>
        <row r="18">
          <cell r="H18">
            <v>301</v>
          </cell>
          <cell r="I18">
            <v>4.6511627999999999E-2</v>
          </cell>
        </row>
        <row r="19">
          <cell r="H19">
            <v>682</v>
          </cell>
          <cell r="I19">
            <v>0.107038123</v>
          </cell>
        </row>
        <row r="20">
          <cell r="H20">
            <v>450</v>
          </cell>
          <cell r="I20">
            <v>7.3333333000000001E-2</v>
          </cell>
        </row>
        <row r="21">
          <cell r="H21">
            <v>771</v>
          </cell>
          <cell r="I21">
            <v>0.20622568099999999</v>
          </cell>
        </row>
        <row r="22">
          <cell r="H22">
            <v>747</v>
          </cell>
          <cell r="I22">
            <v>2.677376E-3</v>
          </cell>
        </row>
        <row r="23">
          <cell r="H23">
            <v>272</v>
          </cell>
          <cell r="I23">
            <v>0.180147059</v>
          </cell>
        </row>
        <row r="24">
          <cell r="H24">
            <v>6</v>
          </cell>
          <cell r="I24">
            <v>1</v>
          </cell>
        </row>
        <row r="25">
          <cell r="H25">
            <v>2538</v>
          </cell>
          <cell r="I25">
            <v>5.8313632999999997E-2</v>
          </cell>
        </row>
        <row r="26">
          <cell r="H26">
            <v>520</v>
          </cell>
          <cell r="I26">
            <v>0.136538462</v>
          </cell>
        </row>
        <row r="27">
          <cell r="H27">
            <v>878</v>
          </cell>
          <cell r="I27">
            <v>0.21298405500000001</v>
          </cell>
        </row>
        <row r="28">
          <cell r="H28">
            <v>922</v>
          </cell>
          <cell r="I28">
            <v>3.3622560000000003E-2</v>
          </cell>
        </row>
        <row r="29">
          <cell r="H29">
            <v>232</v>
          </cell>
          <cell r="I29">
            <v>2.5862069000000001E-2</v>
          </cell>
        </row>
        <row r="30">
          <cell r="H30">
            <v>225</v>
          </cell>
          <cell r="I30">
            <v>8.4444443999999994E-2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TPR</v>
          </cell>
        </row>
        <row r="2">
          <cell r="A2">
            <v>1</v>
          </cell>
          <cell r="B2">
            <v>0.33333333333333331</v>
          </cell>
          <cell r="H2">
            <v>996</v>
          </cell>
          <cell r="I2">
            <v>0.88755020100000004</v>
          </cell>
        </row>
        <row r="3">
          <cell r="A3">
            <v>100</v>
          </cell>
          <cell r="B3">
            <v>0.47619047619047616</v>
          </cell>
          <cell r="H3">
            <v>202</v>
          </cell>
          <cell r="I3">
            <v>0.13366336600000001</v>
          </cell>
        </row>
        <row r="4">
          <cell r="A4">
            <v>200</v>
          </cell>
          <cell r="B4">
            <v>0.5</v>
          </cell>
          <cell r="H4">
            <v>86</v>
          </cell>
          <cell r="I4">
            <v>6.9767441999999999E-2</v>
          </cell>
        </row>
        <row r="5">
          <cell r="A5">
            <v>300</v>
          </cell>
          <cell r="B5">
            <v>0.46153846153846156</v>
          </cell>
          <cell r="H5">
            <v>84</v>
          </cell>
          <cell r="I5">
            <v>0</v>
          </cell>
        </row>
        <row r="6">
          <cell r="A6">
            <v>400</v>
          </cell>
          <cell r="B6">
            <v>0.2857142857142857</v>
          </cell>
          <cell r="H6">
            <v>26</v>
          </cell>
          <cell r="I6">
            <v>7.6923077000000006E-2</v>
          </cell>
        </row>
        <row r="7">
          <cell r="A7">
            <v>700</v>
          </cell>
          <cell r="B7">
            <v>0.33333333333333331</v>
          </cell>
          <cell r="H7">
            <v>899</v>
          </cell>
          <cell r="I7">
            <v>0.111234705</v>
          </cell>
        </row>
        <row r="8">
          <cell r="A8">
            <v>900</v>
          </cell>
          <cell r="B8">
            <v>0.5</v>
          </cell>
          <cell r="H8">
            <v>52</v>
          </cell>
          <cell r="I8">
            <v>0.134615385</v>
          </cell>
        </row>
        <row r="9">
          <cell r="A9">
            <v>1000</v>
          </cell>
          <cell r="B9">
            <v>0.33333333333333331</v>
          </cell>
          <cell r="H9">
            <v>1905</v>
          </cell>
          <cell r="I9">
            <v>0.18372703400000001</v>
          </cell>
        </row>
        <row r="10">
          <cell r="A10">
            <v>1500</v>
          </cell>
          <cell r="B10">
            <v>0</v>
          </cell>
          <cell r="H10">
            <v>307</v>
          </cell>
          <cell r="I10">
            <v>0.107491857</v>
          </cell>
        </row>
        <row r="11">
          <cell r="H11">
            <v>63</v>
          </cell>
          <cell r="I11">
            <v>0.253968254</v>
          </cell>
        </row>
        <row r="12">
          <cell r="H12">
            <v>12</v>
          </cell>
          <cell r="I12">
            <v>8.3333332999999996E-2</v>
          </cell>
        </row>
        <row r="13">
          <cell r="H13">
            <v>84</v>
          </cell>
          <cell r="I13">
            <v>0.184826036</v>
          </cell>
        </row>
        <row r="14">
          <cell r="H14">
            <v>289</v>
          </cell>
          <cell r="I14">
            <v>0.23875432499999999</v>
          </cell>
        </row>
        <row r="15">
          <cell r="H15">
            <v>325</v>
          </cell>
          <cell r="I15">
            <v>9.5384615000000006E-2</v>
          </cell>
        </row>
        <row r="16">
          <cell r="H16">
            <v>78</v>
          </cell>
          <cell r="I16">
            <v>0</v>
          </cell>
        </row>
        <row r="17">
          <cell r="H17">
            <v>2012</v>
          </cell>
          <cell r="I17">
            <v>2.3359840999999999E-2</v>
          </cell>
        </row>
        <row r="18">
          <cell r="H18">
            <v>91</v>
          </cell>
          <cell r="I18">
            <v>0</v>
          </cell>
        </row>
        <row r="19">
          <cell r="H19">
            <v>23</v>
          </cell>
          <cell r="I19">
            <v>0.56521739100000001</v>
          </cell>
        </row>
        <row r="20">
          <cell r="H20">
            <v>347</v>
          </cell>
          <cell r="I20">
            <v>0.29682997100000003</v>
          </cell>
        </row>
        <row r="21">
          <cell r="H21">
            <v>54</v>
          </cell>
          <cell r="I21">
            <v>1.8518519000000001E-2</v>
          </cell>
        </row>
        <row r="22">
          <cell r="H22">
            <v>1018</v>
          </cell>
          <cell r="I22">
            <v>0.18860510799999999</v>
          </cell>
        </row>
        <row r="23">
          <cell r="H23">
            <v>33</v>
          </cell>
          <cell r="I23">
            <v>3.0303030000000002E-2</v>
          </cell>
        </row>
        <row r="24">
          <cell r="H24">
            <v>90</v>
          </cell>
          <cell r="I24">
            <v>0</v>
          </cell>
        </row>
        <row r="25">
          <cell r="H25">
            <v>311</v>
          </cell>
          <cell r="I25">
            <v>0.112540193</v>
          </cell>
        </row>
        <row r="26">
          <cell r="H26">
            <v>120</v>
          </cell>
          <cell r="I26">
            <v>0</v>
          </cell>
        </row>
        <row r="27">
          <cell r="H27">
            <v>68</v>
          </cell>
          <cell r="I27">
            <v>0</v>
          </cell>
        </row>
        <row r="28">
          <cell r="H28">
            <v>365</v>
          </cell>
          <cell r="I28">
            <v>0.13424657500000001</v>
          </cell>
        </row>
        <row r="29">
          <cell r="H29">
            <v>631</v>
          </cell>
          <cell r="I29">
            <v>1.7432646999999999E-2</v>
          </cell>
        </row>
        <row r="30">
          <cell r="H30">
            <v>389</v>
          </cell>
          <cell r="I30">
            <v>2.8277634999999999E-2</v>
          </cell>
        </row>
        <row r="31">
          <cell r="H31">
            <v>826</v>
          </cell>
          <cell r="I31">
            <v>1.2106538E-2</v>
          </cell>
        </row>
        <row r="32">
          <cell r="H32">
            <v>163</v>
          </cell>
          <cell r="I32">
            <v>0</v>
          </cell>
        </row>
        <row r="33">
          <cell r="H33">
            <v>24</v>
          </cell>
          <cell r="I33">
            <v>0</v>
          </cell>
        </row>
        <row r="34">
          <cell r="H34">
            <v>133</v>
          </cell>
          <cell r="I34">
            <v>0.30075188000000003</v>
          </cell>
        </row>
        <row r="35">
          <cell r="H35">
            <v>257</v>
          </cell>
          <cell r="I35">
            <v>0</v>
          </cell>
        </row>
        <row r="36">
          <cell r="H36">
            <v>80</v>
          </cell>
          <cell r="I36">
            <v>0</v>
          </cell>
        </row>
        <row r="37">
          <cell r="H37">
            <v>216</v>
          </cell>
          <cell r="I37">
            <v>8.1491643000000002E-2</v>
          </cell>
        </row>
        <row r="38">
          <cell r="H38">
            <v>43</v>
          </cell>
          <cell r="I38">
            <v>0.46511627900000002</v>
          </cell>
        </row>
        <row r="39">
          <cell r="H39">
            <v>254</v>
          </cell>
          <cell r="I39">
            <v>0.200787402</v>
          </cell>
        </row>
        <row r="40">
          <cell r="H40">
            <v>59</v>
          </cell>
          <cell r="I40">
            <v>3.3898304999999997E-2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TPR</v>
          </cell>
        </row>
        <row r="2">
          <cell r="A2">
            <v>100</v>
          </cell>
          <cell r="B2">
            <v>0.52631578947368418</v>
          </cell>
          <cell r="E2">
            <v>2766</v>
          </cell>
          <cell r="F2">
            <v>0.227404194</v>
          </cell>
        </row>
        <row r="3">
          <cell r="A3">
            <v>200</v>
          </cell>
          <cell r="B3">
            <v>0.58823529411764708</v>
          </cell>
          <cell r="E3">
            <v>342</v>
          </cell>
          <cell r="F3">
            <v>0.175438596</v>
          </cell>
        </row>
        <row r="4">
          <cell r="A4">
            <v>300</v>
          </cell>
          <cell r="B4">
            <v>0.625</v>
          </cell>
          <cell r="E4">
            <v>2712</v>
          </cell>
          <cell r="F4">
            <v>0.19616500000000001</v>
          </cell>
        </row>
        <row r="5">
          <cell r="A5">
            <v>400</v>
          </cell>
          <cell r="B5">
            <v>0.6428571428571429</v>
          </cell>
          <cell r="E5">
            <v>1173</v>
          </cell>
          <cell r="F5">
            <v>0.54559999999999997</v>
          </cell>
        </row>
        <row r="6">
          <cell r="A6">
            <v>500</v>
          </cell>
          <cell r="B6">
            <v>0.61538461538461542</v>
          </cell>
          <cell r="E6">
            <v>2979</v>
          </cell>
          <cell r="F6">
            <v>0.21752265900000001</v>
          </cell>
        </row>
        <row r="7">
          <cell r="A7">
            <v>1000</v>
          </cell>
          <cell r="B7">
            <v>0.66666666666666663</v>
          </cell>
          <cell r="E7">
            <v>1120</v>
          </cell>
          <cell r="F7">
            <v>0.29499999999999998</v>
          </cell>
        </row>
        <row r="8">
          <cell r="A8">
            <v>1500</v>
          </cell>
          <cell r="B8">
            <v>0.5</v>
          </cell>
          <cell r="E8">
            <v>1716</v>
          </cell>
          <cell r="F8">
            <v>0.14979999999999999</v>
          </cell>
        </row>
        <row r="9">
          <cell r="A9">
            <v>2000</v>
          </cell>
          <cell r="B9">
            <v>0.66666666666666663</v>
          </cell>
          <cell r="E9">
            <v>1268</v>
          </cell>
          <cell r="F9">
            <v>0.29499999999999998</v>
          </cell>
        </row>
        <row r="10">
          <cell r="A10">
            <v>2500</v>
          </cell>
          <cell r="B10">
            <v>0.75</v>
          </cell>
          <cell r="E10">
            <v>323</v>
          </cell>
          <cell r="F10">
            <v>0.25700000000000001</v>
          </cell>
        </row>
        <row r="11">
          <cell r="A11">
            <v>2900</v>
          </cell>
          <cell r="B11">
            <v>1</v>
          </cell>
          <cell r="E11">
            <v>181</v>
          </cell>
          <cell r="F11">
            <v>0.182</v>
          </cell>
        </row>
        <row r="12">
          <cell r="E12">
            <v>181</v>
          </cell>
          <cell r="F12">
            <v>0.19900000000000001</v>
          </cell>
        </row>
        <row r="13">
          <cell r="E13">
            <v>1904</v>
          </cell>
          <cell r="F13">
            <v>0.216</v>
          </cell>
        </row>
        <row r="14">
          <cell r="E14">
            <v>409</v>
          </cell>
          <cell r="F14">
            <v>0.24</v>
          </cell>
        </row>
        <row r="15">
          <cell r="E15">
            <v>1317</v>
          </cell>
          <cell r="F15">
            <v>0.24099999999999999</v>
          </cell>
        </row>
        <row r="16">
          <cell r="E16">
            <v>530</v>
          </cell>
          <cell r="F16">
            <v>0.183</v>
          </cell>
        </row>
        <row r="17">
          <cell r="E17">
            <v>259</v>
          </cell>
          <cell r="F17">
            <v>0.16200000000000001</v>
          </cell>
        </row>
        <row r="18">
          <cell r="E18">
            <v>2261</v>
          </cell>
          <cell r="F18">
            <v>0.26500000000000001</v>
          </cell>
        </row>
        <row r="19">
          <cell r="E19">
            <v>2627</v>
          </cell>
          <cell r="F19">
            <v>0.218</v>
          </cell>
        </row>
        <row r="20">
          <cell r="E20">
            <v>2412</v>
          </cell>
          <cell r="F20">
            <v>0.20499999999999999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2A15-5A1C-4ED9-8828-3D4969ECA46A}">
  <dimension ref="A1:AA30"/>
  <sheetViews>
    <sheetView workbookViewId="0">
      <selection activeCell="P2" sqref="P2"/>
    </sheetView>
  </sheetViews>
  <sheetFormatPr defaultColWidth="8.85546875" defaultRowHeight="15" x14ac:dyDescent="0.25"/>
  <cols>
    <col min="1" max="1" width="24.42578125" customWidth="1"/>
    <col min="2" max="2" width="25.7109375" customWidth="1"/>
    <col min="3" max="3" width="20.85546875" customWidth="1"/>
    <col min="5" max="5" width="13.7109375" customWidth="1"/>
    <col min="7" max="7" width="12" customWidth="1"/>
    <col min="15" max="15" width="13" customWidth="1"/>
    <col min="16" max="16" width="21.85546875" customWidth="1"/>
  </cols>
  <sheetData>
    <row r="1" spans="1:27" x14ac:dyDescent="0.25">
      <c r="A1" t="s">
        <v>3</v>
      </c>
      <c r="B1" t="s">
        <v>2</v>
      </c>
      <c r="C1" t="s">
        <v>4</v>
      </c>
      <c r="E1" t="s">
        <v>0</v>
      </c>
      <c r="F1" t="s">
        <v>1</v>
      </c>
      <c r="G1" t="s">
        <v>9</v>
      </c>
      <c r="O1" t="s">
        <v>0</v>
      </c>
      <c r="P1" t="s">
        <v>20</v>
      </c>
      <c r="Q1" t="s">
        <v>10</v>
      </c>
      <c r="AA1" t="s">
        <v>14</v>
      </c>
    </row>
    <row r="2" spans="1:27" x14ac:dyDescent="0.25">
      <c r="A2">
        <v>1</v>
      </c>
      <c r="B2">
        <f>9/28</f>
        <v>0.32142857142857145</v>
      </c>
      <c r="C2" t="s">
        <v>15</v>
      </c>
      <c r="E2">
        <v>94</v>
      </c>
      <c r="F2">
        <v>0</v>
      </c>
      <c r="G2">
        <f>PEARSON(E2:E29,F2:F29)</f>
        <v>0.50769554773565517</v>
      </c>
      <c r="O2">
        <v>94</v>
      </c>
      <c r="Q2">
        <f>PEARSON(O2:O29,P2:P29)</f>
        <v>0.39424186441701148</v>
      </c>
    </row>
    <row r="3" spans="1:27" x14ac:dyDescent="0.25">
      <c r="A3">
        <v>50</v>
      </c>
      <c r="B3">
        <f>8/16</f>
        <v>0.5</v>
      </c>
      <c r="C3" t="s">
        <v>16</v>
      </c>
      <c r="E3">
        <v>206</v>
      </c>
      <c r="F3">
        <v>0</v>
      </c>
      <c r="G3" t="s">
        <v>12</v>
      </c>
      <c r="O3">
        <v>206</v>
      </c>
      <c r="P3">
        <f>(0/0.035212864)</f>
        <v>0</v>
      </c>
      <c r="Q3" t="s">
        <v>11</v>
      </c>
    </row>
    <row r="4" spans="1:27" x14ac:dyDescent="0.25">
      <c r="A4">
        <v>100</v>
      </c>
      <c r="B4">
        <f>8/13</f>
        <v>0.61538461538461542</v>
      </c>
      <c r="C4" t="s">
        <v>17</v>
      </c>
      <c r="E4">
        <v>100</v>
      </c>
      <c r="F4">
        <v>0</v>
      </c>
      <c r="O4">
        <v>100</v>
      </c>
      <c r="P4">
        <f>(0/0.035212864)</f>
        <v>0</v>
      </c>
    </row>
    <row r="5" spans="1:27" x14ac:dyDescent="0.25">
      <c r="A5">
        <v>200</v>
      </c>
      <c r="B5">
        <f>7/10</f>
        <v>0.7</v>
      </c>
      <c r="C5" t="s">
        <v>18</v>
      </c>
      <c r="E5">
        <v>3</v>
      </c>
      <c r="F5">
        <v>0</v>
      </c>
      <c r="O5">
        <v>3</v>
      </c>
      <c r="P5">
        <f>(0/0.035212864)</f>
        <v>0</v>
      </c>
    </row>
    <row r="6" spans="1:27" x14ac:dyDescent="0.25">
      <c r="A6">
        <v>300</v>
      </c>
      <c r="B6">
        <f>7/9</f>
        <v>0.77777777777777779</v>
      </c>
      <c r="C6" t="s">
        <v>19</v>
      </c>
      <c r="E6">
        <v>5</v>
      </c>
      <c r="F6">
        <v>0</v>
      </c>
      <c r="O6">
        <v>5</v>
      </c>
      <c r="P6">
        <f>(0/0.035212864)</f>
        <v>0</v>
      </c>
    </row>
    <row r="7" spans="1:27" x14ac:dyDescent="0.25">
      <c r="A7">
        <v>400</v>
      </c>
      <c r="B7">
        <f>7/9</f>
        <v>0.77777777777777779</v>
      </c>
      <c r="C7" t="s">
        <v>19</v>
      </c>
      <c r="E7">
        <v>618</v>
      </c>
      <c r="F7">
        <v>0.97411003200000001</v>
      </c>
      <c r="O7">
        <v>618</v>
      </c>
      <c r="P7">
        <f>(0.97411/0.035212864)</f>
        <v>27.663469804671383</v>
      </c>
    </row>
    <row r="8" spans="1:27" x14ac:dyDescent="0.25">
      <c r="A8">
        <v>500</v>
      </c>
      <c r="B8">
        <f>6/8</f>
        <v>0.75</v>
      </c>
      <c r="C8" t="s">
        <v>5</v>
      </c>
      <c r="E8">
        <v>930</v>
      </c>
      <c r="F8">
        <v>7.5268820000000004E-3</v>
      </c>
      <c r="O8">
        <v>930</v>
      </c>
      <c r="P8">
        <f>(0.007527/0.035212864)</f>
        <v>0.21375710876570561</v>
      </c>
    </row>
    <row r="9" spans="1:27" x14ac:dyDescent="0.25">
      <c r="A9">
        <v>600</v>
      </c>
      <c r="B9">
        <f>4/6</f>
        <v>0.66666666666666663</v>
      </c>
      <c r="C9" t="s">
        <v>6</v>
      </c>
      <c r="E9">
        <v>42</v>
      </c>
      <c r="F9">
        <v>4.7619047999999997E-2</v>
      </c>
      <c r="O9">
        <v>42</v>
      </c>
      <c r="P9">
        <f>(0.047619/0.035212864)</f>
        <v>1.3523182891343344</v>
      </c>
    </row>
    <row r="10" spans="1:27" x14ac:dyDescent="0.25">
      <c r="A10">
        <v>700</v>
      </c>
      <c r="B10">
        <f>1/3</f>
        <v>0.33333333333333331</v>
      </c>
      <c r="C10" t="s">
        <v>8</v>
      </c>
      <c r="E10">
        <v>2</v>
      </c>
      <c r="F10">
        <v>0</v>
      </c>
      <c r="O10">
        <v>2</v>
      </c>
      <c r="P10">
        <f>(0/0.035212864)</f>
        <v>0</v>
      </c>
    </row>
    <row r="11" spans="1:27" x14ac:dyDescent="0.25">
      <c r="A11">
        <v>800</v>
      </c>
      <c r="B11">
        <f>0/2</f>
        <v>0</v>
      </c>
      <c r="C11" t="s">
        <v>7</v>
      </c>
      <c r="E11">
        <v>10</v>
      </c>
      <c r="F11">
        <v>0</v>
      </c>
      <c r="O11">
        <v>10</v>
      </c>
      <c r="P11">
        <f>(0/0.035212864)</f>
        <v>0</v>
      </c>
    </row>
    <row r="12" spans="1:27" x14ac:dyDescent="0.25">
      <c r="E12">
        <v>46</v>
      </c>
      <c r="F12">
        <v>0</v>
      </c>
      <c r="O12">
        <v>46</v>
      </c>
      <c r="P12">
        <f>(0/0.035212864)</f>
        <v>0</v>
      </c>
    </row>
    <row r="13" spans="1:27" x14ac:dyDescent="0.25">
      <c r="E13">
        <v>52</v>
      </c>
      <c r="F13">
        <v>1.9230769000000002E-2</v>
      </c>
      <c r="O13">
        <v>52</v>
      </c>
      <c r="P13">
        <f>(0.019231/0.035212864)</f>
        <v>0.54613563952082966</v>
      </c>
    </row>
    <row r="14" spans="1:27" x14ac:dyDescent="0.25">
      <c r="E14">
        <v>1</v>
      </c>
      <c r="F14">
        <v>0</v>
      </c>
      <c r="O14">
        <v>1</v>
      </c>
      <c r="P14">
        <f>0/0.78097</f>
        <v>0</v>
      </c>
    </row>
    <row r="15" spans="1:27" x14ac:dyDescent="0.25">
      <c r="E15">
        <v>47</v>
      </c>
      <c r="F15">
        <v>0</v>
      </c>
      <c r="O15">
        <v>47</v>
      </c>
      <c r="P15">
        <f>(0/0.078097)</f>
        <v>0</v>
      </c>
    </row>
    <row r="16" spans="1:27" x14ac:dyDescent="0.25">
      <c r="E16">
        <v>608</v>
      </c>
      <c r="F16">
        <v>0.125</v>
      </c>
      <c r="O16">
        <v>608</v>
      </c>
      <c r="P16">
        <f>(0.125/0.078097)</f>
        <v>1.6005736455945812</v>
      </c>
    </row>
    <row r="17" spans="1:16" x14ac:dyDescent="0.25">
      <c r="E17">
        <v>93</v>
      </c>
      <c r="F17">
        <v>0</v>
      </c>
      <c r="O17">
        <v>93</v>
      </c>
      <c r="P17">
        <f>(0/0.078097)</f>
        <v>0</v>
      </c>
    </row>
    <row r="18" spans="1:16" x14ac:dyDescent="0.25">
      <c r="E18">
        <v>502</v>
      </c>
      <c r="F18">
        <v>0.141434</v>
      </c>
      <c r="O18">
        <v>502</v>
      </c>
      <c r="P18">
        <f>(0.141434/0.078097)</f>
        <v>1.811004263928192</v>
      </c>
    </row>
    <row r="19" spans="1:16" x14ac:dyDescent="0.25">
      <c r="E19">
        <v>780</v>
      </c>
      <c r="F19">
        <v>0.63461500000000004</v>
      </c>
      <c r="O19">
        <v>780</v>
      </c>
      <c r="P19">
        <f>(0.634615/0.078097)</f>
        <v>8.1259843527920417</v>
      </c>
    </row>
    <row r="20" spans="1:16" x14ac:dyDescent="0.25">
      <c r="E20">
        <v>11</v>
      </c>
      <c r="F20">
        <v>0</v>
      </c>
      <c r="O20">
        <v>11</v>
      </c>
      <c r="P20">
        <f>(0/0.078097)</f>
        <v>0</v>
      </c>
    </row>
    <row r="21" spans="1:16" x14ac:dyDescent="0.25">
      <c r="E21">
        <v>2</v>
      </c>
      <c r="F21">
        <v>0</v>
      </c>
      <c r="O21">
        <v>2</v>
      </c>
      <c r="P21">
        <f>(0/0.078097)</f>
        <v>0</v>
      </c>
    </row>
    <row r="22" spans="1:16" x14ac:dyDescent="0.25">
      <c r="E22">
        <v>670</v>
      </c>
      <c r="F22">
        <v>8.8570999999999997E-2</v>
      </c>
      <c r="O22">
        <v>670</v>
      </c>
      <c r="P22">
        <f>(0.088571/0.078097)</f>
        <v>1.1341152669116612</v>
      </c>
    </row>
    <row r="23" spans="1:16" x14ac:dyDescent="0.25">
      <c r="E23">
        <v>1</v>
      </c>
      <c r="F23">
        <v>0</v>
      </c>
      <c r="O23">
        <v>1</v>
      </c>
      <c r="P23">
        <f>(0/0.078097)</f>
        <v>0</v>
      </c>
    </row>
    <row r="24" spans="1:16" x14ac:dyDescent="0.25">
      <c r="E24">
        <v>412</v>
      </c>
      <c r="F24">
        <v>0.536408</v>
      </c>
      <c r="O24">
        <v>412</v>
      </c>
      <c r="P24">
        <f>(0.536408/0.078097)</f>
        <v>6.8684840646887846</v>
      </c>
    </row>
    <row r="25" spans="1:16" x14ac:dyDescent="0.25">
      <c r="E25">
        <v>102</v>
      </c>
      <c r="F25">
        <v>0</v>
      </c>
      <c r="O25">
        <v>102</v>
      </c>
      <c r="P25">
        <f>(0/0.078097)</f>
        <v>0</v>
      </c>
    </row>
    <row r="26" spans="1:16" x14ac:dyDescent="0.25">
      <c r="E26">
        <v>901</v>
      </c>
      <c r="F26">
        <v>4.9945000000000003E-2</v>
      </c>
      <c r="O26">
        <v>901</v>
      </c>
      <c r="P26">
        <f>(0.049945/0.078097)</f>
        <v>0.63952520583377082</v>
      </c>
    </row>
    <row r="27" spans="1:16" x14ac:dyDescent="0.25">
      <c r="E27">
        <v>42</v>
      </c>
      <c r="F27">
        <v>0</v>
      </c>
      <c r="O27">
        <v>42</v>
      </c>
      <c r="P27">
        <f>(0/0.078097)</f>
        <v>0</v>
      </c>
    </row>
    <row r="28" spans="1:16" x14ac:dyDescent="0.25">
      <c r="E28">
        <v>121</v>
      </c>
      <c r="F28">
        <v>0.10743800000000001</v>
      </c>
      <c r="O28">
        <v>121</v>
      </c>
      <c r="P28">
        <f>0.107438/0.078097</f>
        <v>1.3756994506831248</v>
      </c>
    </row>
    <row r="29" spans="1:16" x14ac:dyDescent="0.25">
      <c r="E29">
        <v>526</v>
      </c>
      <c r="F29">
        <v>0.21482899999999999</v>
      </c>
      <c r="O29">
        <v>526</v>
      </c>
      <c r="P29">
        <f>0.214829/0.078097</f>
        <v>2.7507970856755062</v>
      </c>
    </row>
    <row r="30" spans="1:16" x14ac:dyDescent="0.25">
      <c r="A30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700D-FFC0-6E4D-9903-126573582F4B}">
  <dimension ref="A1"/>
  <sheetViews>
    <sheetView tabSelected="1" zoomScale="120" zoomScaleNormal="120" workbookViewId="0">
      <selection activeCell="R13" sqref="R13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4280-4C26-DB4C-BEF6-1E404D6D1C25}">
  <dimension ref="A1"/>
  <sheetViews>
    <sheetView topLeftCell="A5" zoomScaleNormal="100" workbookViewId="0">
      <selection activeCell="I19" sqref="I19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4 H Y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+ B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d h O K I p H u A 4 A A A A R A A A A E w A c A E Z v c m 1 1 b G F z L 1 N l Y 3 R p b 2 4 x L m 0 g o h g A K K A U A A A A A A A A A A A A A A A A A A A A A A A A A A A A K 0 5 N L s n M z 1 M I h t C G 1 g B Q S w E C L Q A U A A I A C A C P g d h O 3 C w x i q g A A A D 4 A A A A E g A A A A A A A A A A A A A A A A A A A A A A Q 2 9 u Z m l n L 1 B h Y 2 t h Z 2 U u e G 1 s U E s B A i 0 A F A A C A A g A j 4 H Y T g / K 6 a u k A A A A 6 Q A A A B M A A A A A A A A A A A A A A A A A 9 A A A A F t D b 2 5 0 Z W 5 0 X 1 R 5 c G V z X S 5 4 b W x Q S w E C L Q A U A A I A C A C P g d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d B W 9 6 H C c k m 7 i w V / x i l S 8 w A A A A A C A A A A A A A Q Z g A A A A E A A C A A A A A M Q A j f a + 9 X 6 7 X 8 A x Y u K h P / E 7 s R C v M 5 I H e M W 1 k 5 9 7 t o S g A A A A A O g A A A A A I A A C A A A A A J D e O O o A 9 1 W T 8 Y s Q o C C F C i j d S 6 f W l P r + 8 g 1 1 B r + f K N M 1 A A A A A A t K b W z H L 8 n j / A l + i m B d v d U M P x 3 e R + M V c / 3 P F 3 c + k j X w W 5 W h 6 r 6 q U R u T z 7 g 9 h k f A H f d / 3 p J 4 D 9 e J T X X 5 G k 6 L c K t h l Z V 0 I 1 c m 8 r e g H C 3 w Z k I U A A A A A r i O M m 1 5 A u c U H 9 E p n I W I P Y i O P z A P T F 5 1 u j J d 3 7 I V a x Y X L j f m e f J e P z b z g W i F D f Y B x b B d H D r b Z o f c v y / h x o D C E g < / D a t a M a s h u p > 
</file>

<file path=customXml/itemProps1.xml><?xml version="1.0" encoding="utf-8"?>
<ds:datastoreItem xmlns:ds="http://schemas.openxmlformats.org/officeDocument/2006/customXml" ds:itemID="{B9F34A8F-1918-4F95-9E7F-A5826DCF6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2019-06-24T18:56:34Z</dcterms:created>
  <dcterms:modified xsi:type="dcterms:W3CDTF">2019-09-27T21:58:43Z</dcterms:modified>
</cp:coreProperties>
</file>