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  <sheet state="visible" name="Vegetables" sheetId="2" r:id="rId5"/>
    <sheet state="visible" name="Fruits" sheetId="3" r:id="rId6"/>
  </sheets>
  <definedNames/>
  <calcPr/>
  <extLst>
    <ext uri="GoogleSheetsCustomDataVersion1">
      <go:sheetsCustomData xmlns:go="http://customooxmlschemas.google.com/" r:id="rId7" roundtripDataSignature="AMtx7mhY2/86LztSP+X+MctPUf3KWFRgXw=="/>
    </ext>
  </extLst>
</workbook>
</file>

<file path=xl/sharedStrings.xml><?xml version="1.0" encoding="utf-8"?>
<sst xmlns="http://schemas.openxmlformats.org/spreadsheetml/2006/main" count="276" uniqueCount="59">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</sst>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6">
        <f t="shared" ref="C45:N45" si="1">SUM(C2:C43)</f>
        <v>156.75</v>
      </c>
      <c r="D45" s="6">
        <f t="shared" si="1"/>
        <v>179</v>
      </c>
      <c r="E45" s="6">
        <f t="shared" si="1"/>
        <v>171</v>
      </c>
      <c r="F45" s="6">
        <f t="shared" si="1"/>
        <v>162.5</v>
      </c>
      <c r="G45" s="6">
        <f t="shared" si="1"/>
        <v>167</v>
      </c>
      <c r="H45" s="6">
        <f t="shared" si="1"/>
        <v>192.5</v>
      </c>
      <c r="I45" s="6">
        <f t="shared" si="1"/>
        <v>174.25</v>
      </c>
      <c r="J45" s="6">
        <f t="shared" si="1"/>
        <v>190</v>
      </c>
      <c r="K45" s="6">
        <f t="shared" si="1"/>
        <v>195.25</v>
      </c>
      <c r="L45" s="6">
        <f t="shared" si="1"/>
        <v>207.25</v>
      </c>
      <c r="M45" s="6">
        <f t="shared" si="1"/>
        <v>211.5</v>
      </c>
      <c r="N45" s="6">
        <f t="shared" si="1"/>
        <v>257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4" t="str">
        <f>IFERROR(__xludf.DUMMYFUNCTION("FILTER(C2:D43,C2:C43=""V"")"),"V")</f>
        <v>V</v>
      </c>
      <c r="B2" s="4" t="str">
        <f>IFERROR(__xludf.DUMMYFUNCTION("""COMPUTED_VALUE"""),"lettuce")</f>
        <v>lettuce</v>
      </c>
      <c r="C2" s="3" t="s">
        <v>14</v>
      </c>
      <c r="D2" s="4" t="s">
        <v>15</v>
      </c>
    </row>
    <row r="3">
      <c r="A3" s="4" t="str">
        <f>IFERROR(__xludf.DUMMYFUNCTION("""COMPUTED_VALUE"""),"V")</f>
        <v>V</v>
      </c>
      <c r="B3" s="4" t="str">
        <f>IFERROR(__xludf.DUMMYFUNCTION("""COMPUTED_VALUE"""),"beans")</f>
        <v>beans</v>
      </c>
      <c r="C3" s="3" t="s">
        <v>16</v>
      </c>
      <c r="D3" s="4" t="s">
        <v>17</v>
      </c>
    </row>
    <row r="4">
      <c r="A4" s="4" t="str">
        <f>IFERROR(__xludf.DUMMYFUNCTION("""COMPUTED_VALUE"""),"V")</f>
        <v>V</v>
      </c>
      <c r="B4" s="4" t="str">
        <f>IFERROR(__xludf.DUMMYFUNCTION("""COMPUTED_VALUE"""),"Cumcumbers")</f>
        <v>Cumcumbers</v>
      </c>
      <c r="C4" s="3" t="s">
        <v>14</v>
      </c>
      <c r="D4" s="4" t="s">
        <v>18</v>
      </c>
    </row>
    <row r="5">
      <c r="A5" s="4" t="str">
        <f>IFERROR(__xludf.DUMMYFUNCTION("""COMPUTED_VALUE"""),"V")</f>
        <v>V</v>
      </c>
      <c r="B5" s="4" t="str">
        <f>IFERROR(__xludf.DUMMYFUNCTION("""COMPUTED_VALUE"""),"Onions")</f>
        <v>Onions</v>
      </c>
      <c r="C5" s="3" t="s">
        <v>14</v>
      </c>
      <c r="D5" s="4" t="s">
        <v>19</v>
      </c>
    </row>
    <row r="6">
      <c r="A6" s="4" t="str">
        <f>IFERROR(__xludf.DUMMYFUNCTION("""COMPUTED_VALUE"""),"V")</f>
        <v>V</v>
      </c>
      <c r="B6" s="4" t="str">
        <f>IFERROR(__xludf.DUMMYFUNCTION("""COMPUTED_VALUE"""),"Corn")</f>
        <v>Corn</v>
      </c>
      <c r="C6" s="3" t="s">
        <v>14</v>
      </c>
      <c r="D6" s="4" t="s">
        <v>20</v>
      </c>
    </row>
    <row r="7">
      <c r="A7" s="4" t="str">
        <f>IFERROR(__xludf.DUMMYFUNCTION("""COMPUTED_VALUE"""),"V")</f>
        <v>V</v>
      </c>
      <c r="B7" s="4" t="str">
        <f>IFERROR(__xludf.DUMMYFUNCTION("""COMPUTED_VALUE"""),"Tomatoes")</f>
        <v>Tomatoes</v>
      </c>
      <c r="C7" s="3" t="s">
        <v>14</v>
      </c>
      <c r="D7" s="4" t="s">
        <v>21</v>
      </c>
    </row>
    <row r="8">
      <c r="A8" s="4" t="str">
        <f>IFERROR(__xludf.DUMMYFUNCTION("""COMPUTED_VALUE"""),"V")</f>
        <v>V</v>
      </c>
      <c r="B8" s="4" t="str">
        <f>IFERROR(__xludf.DUMMYFUNCTION("""COMPUTED_VALUE"""),"Carrots")</f>
        <v>Carrots</v>
      </c>
      <c r="C8" s="3" t="s">
        <v>16</v>
      </c>
      <c r="D8" s="4" t="s">
        <v>22</v>
      </c>
    </row>
    <row r="9">
      <c r="A9" s="4" t="str">
        <f>IFERROR(__xludf.DUMMYFUNCTION("""COMPUTED_VALUE"""),"V")</f>
        <v>V</v>
      </c>
      <c r="B9" s="4" t="str">
        <f>IFERROR(__xludf.DUMMYFUNCTION("""COMPUTED_VALUE"""),"plantains bannan")</f>
        <v>plantains bannan</v>
      </c>
      <c r="C9" s="3" t="s">
        <v>14</v>
      </c>
      <c r="D9" s="4" t="s">
        <v>23</v>
      </c>
    </row>
    <row r="10">
      <c r="A10" s="4" t="str">
        <f>IFERROR(__xludf.DUMMYFUNCTION("""COMPUTED_VALUE"""),"V")</f>
        <v>V</v>
      </c>
      <c r="B10" s="4" t="str">
        <f>IFERROR(__xludf.DUMMYFUNCTION("""COMPUTED_VALUE"""),"Pumpkin")</f>
        <v>Pumpkin</v>
      </c>
      <c r="C10" s="3" t="s">
        <v>14</v>
      </c>
      <c r="D10" s="4" t="s">
        <v>24</v>
      </c>
    </row>
    <row r="11">
      <c r="A11" s="4" t="str">
        <f>IFERROR(__xludf.DUMMYFUNCTION("""COMPUTED_VALUE"""),"V")</f>
        <v>V</v>
      </c>
      <c r="B11" s="4" t="str">
        <f>IFERROR(__xludf.DUMMYFUNCTION("""COMPUTED_VALUE"""),"Garlic")</f>
        <v>Garlic</v>
      </c>
      <c r="C11" s="3" t="s">
        <v>14</v>
      </c>
      <c r="D11" s="4" t="s">
        <v>25</v>
      </c>
    </row>
    <row r="12">
      <c r="A12" s="4" t="str">
        <f>IFERROR(__xludf.DUMMYFUNCTION("""COMPUTED_VALUE"""),"V")</f>
        <v>V</v>
      </c>
      <c r="B12" s="4" t="str">
        <f>IFERROR(__xludf.DUMMYFUNCTION("""COMPUTED_VALUE"""),"Potatoes")</f>
        <v>Potatoes</v>
      </c>
      <c r="C12" s="3" t="s">
        <v>16</v>
      </c>
      <c r="D12" s="4" t="s">
        <v>26</v>
      </c>
    </row>
    <row r="13">
      <c r="A13" s="4" t="str">
        <f>IFERROR(__xludf.DUMMYFUNCTION("""COMPUTED_VALUE"""),"V")</f>
        <v>V</v>
      </c>
      <c r="B13" s="4" t="str">
        <f>IFERROR(__xludf.DUMMYFUNCTION("""COMPUTED_VALUE"""),"Peppers")</f>
        <v>Peppers</v>
      </c>
      <c r="C13" s="3" t="s">
        <v>14</v>
      </c>
      <c r="D13" s="4" t="s">
        <v>27</v>
      </c>
    </row>
    <row r="14">
      <c r="C14" s="3" t="s">
        <v>14</v>
      </c>
      <c r="D14" s="4" t="s">
        <v>28</v>
      </c>
    </row>
    <row r="15">
      <c r="C15" s="3" t="s">
        <v>14</v>
      </c>
      <c r="D15" s="4" t="s">
        <v>29</v>
      </c>
    </row>
    <row r="16">
      <c r="C16" s="3" t="s">
        <v>16</v>
      </c>
      <c r="D16" s="4" t="s">
        <v>30</v>
      </c>
    </row>
    <row r="17">
      <c r="C17" s="3" t="s">
        <v>14</v>
      </c>
      <c r="D17" s="4" t="s">
        <v>31</v>
      </c>
    </row>
    <row r="18">
      <c r="C18" s="3" t="s">
        <v>14</v>
      </c>
      <c r="D18" s="4" t="s">
        <v>32</v>
      </c>
    </row>
    <row r="19">
      <c r="C19" s="3" t="s">
        <v>14</v>
      </c>
      <c r="D19" s="4" t="s">
        <v>33</v>
      </c>
    </row>
    <row r="20">
      <c r="C20" s="3" t="s">
        <v>14</v>
      </c>
      <c r="D20" s="4" t="s">
        <v>34</v>
      </c>
    </row>
    <row r="21">
      <c r="C21" s="3" t="s">
        <v>14</v>
      </c>
      <c r="D21" s="4" t="s">
        <v>35</v>
      </c>
    </row>
    <row r="22">
      <c r="C22" s="3" t="s">
        <v>14</v>
      </c>
      <c r="D22" s="4" t="s">
        <v>36</v>
      </c>
    </row>
    <row r="23">
      <c r="C23" s="3" t="s">
        <v>16</v>
      </c>
      <c r="D23" s="4" t="s">
        <v>37</v>
      </c>
    </row>
    <row r="24">
      <c r="C24" s="3" t="s">
        <v>14</v>
      </c>
      <c r="D24" s="4" t="s">
        <v>38</v>
      </c>
    </row>
    <row r="25">
      <c r="C25" s="3" t="s">
        <v>14</v>
      </c>
      <c r="D25" s="4" t="s">
        <v>39</v>
      </c>
    </row>
    <row r="26">
      <c r="C26" s="3" t="s">
        <v>14</v>
      </c>
      <c r="D26" s="4" t="s">
        <v>40</v>
      </c>
    </row>
    <row r="27">
      <c r="C27" s="3" t="s">
        <v>14</v>
      </c>
      <c r="D27" s="4" t="s">
        <v>41</v>
      </c>
    </row>
    <row r="28">
      <c r="C28" s="3" t="s">
        <v>16</v>
      </c>
      <c r="D28" s="4" t="s">
        <v>42</v>
      </c>
    </row>
    <row r="29">
      <c r="C29" s="3" t="s">
        <v>14</v>
      </c>
      <c r="D29" s="4" t="s">
        <v>43</v>
      </c>
    </row>
    <row r="30">
      <c r="C30" s="3" t="s">
        <v>16</v>
      </c>
      <c r="D30" s="4" t="s">
        <v>44</v>
      </c>
    </row>
    <row r="31">
      <c r="C31" s="3" t="s">
        <v>16</v>
      </c>
      <c r="D31" s="4" t="s">
        <v>45</v>
      </c>
    </row>
    <row r="32">
      <c r="C32" s="3" t="s">
        <v>14</v>
      </c>
      <c r="D32" s="4" t="s">
        <v>46</v>
      </c>
    </row>
    <row r="33">
      <c r="C33" s="3" t="s">
        <v>14</v>
      </c>
      <c r="D33" s="4" t="s">
        <v>47</v>
      </c>
    </row>
    <row r="34">
      <c r="C34" s="3" t="s">
        <v>16</v>
      </c>
      <c r="D34" s="4" t="s">
        <v>48</v>
      </c>
    </row>
    <row r="35">
      <c r="C35" s="3" t="s">
        <v>14</v>
      </c>
      <c r="D35" s="4" t="s">
        <v>49</v>
      </c>
    </row>
    <row r="36">
      <c r="C36" s="3" t="s">
        <v>14</v>
      </c>
      <c r="D36" s="4" t="s">
        <v>50</v>
      </c>
    </row>
    <row r="37">
      <c r="C37" s="3" t="s">
        <v>14</v>
      </c>
      <c r="D37" s="4" t="s">
        <v>51</v>
      </c>
    </row>
    <row r="38">
      <c r="C38" s="3" t="s">
        <v>16</v>
      </c>
      <c r="D38" s="4" t="s">
        <v>52</v>
      </c>
    </row>
    <row r="39">
      <c r="C39" s="3" t="s">
        <v>16</v>
      </c>
      <c r="D39" s="4" t="s">
        <v>53</v>
      </c>
    </row>
    <row r="40">
      <c r="C40" s="3" t="s">
        <v>14</v>
      </c>
      <c r="D40" s="4" t="s">
        <v>54</v>
      </c>
    </row>
    <row r="41">
      <c r="C41" s="3" t="s">
        <v>14</v>
      </c>
      <c r="D41" s="4" t="s">
        <v>55</v>
      </c>
    </row>
    <row r="42">
      <c r="C42" s="3" t="s">
        <v>16</v>
      </c>
      <c r="D42" s="4" t="s">
        <v>56</v>
      </c>
    </row>
    <row r="43">
      <c r="C43" s="3" t="s">
        <v>14</v>
      </c>
      <c r="D43" s="4" t="s">
        <v>57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4" t="str">
        <f>IFERROR(__xludf.DUMMYFUNCTION("FILTER(C2:D43,C2:C43=""F"")"),"F")</f>
        <v>F</v>
      </c>
      <c r="B2" s="4" t="str">
        <f>IFERROR(__xludf.DUMMYFUNCTION("""COMPUTED_VALUE"""),"Caimite")</f>
        <v>Caimite</v>
      </c>
      <c r="C2" s="3" t="s">
        <v>14</v>
      </c>
      <c r="D2" s="4" t="s">
        <v>15</v>
      </c>
    </row>
    <row r="3">
      <c r="A3" s="4" t="str">
        <f>IFERROR(__xludf.DUMMYFUNCTION("""COMPUTED_VALUE"""),"F")</f>
        <v>F</v>
      </c>
      <c r="B3" s="4" t="str">
        <f>IFERROR(__xludf.DUMMYFUNCTION("""COMPUTED_VALUE"""),"Papaya")</f>
        <v>Papaya</v>
      </c>
      <c r="C3" s="3" t="s">
        <v>16</v>
      </c>
      <c r="D3" s="4" t="s">
        <v>17</v>
      </c>
    </row>
    <row r="4">
      <c r="A4" s="4" t="str">
        <f>IFERROR(__xludf.DUMMYFUNCTION("""COMPUTED_VALUE"""),"F")</f>
        <v>F</v>
      </c>
      <c r="B4" s="4" t="str">
        <f>IFERROR(__xludf.DUMMYFUNCTION("""COMPUTED_VALUE"""),"Plums ")</f>
        <v>Plums </v>
      </c>
      <c r="C4" s="3" t="s">
        <v>14</v>
      </c>
      <c r="D4" s="4" t="s">
        <v>18</v>
      </c>
    </row>
    <row r="5">
      <c r="A5" s="4" t="str">
        <f>IFERROR(__xludf.DUMMYFUNCTION("""COMPUTED_VALUE"""),"F")</f>
        <v>F</v>
      </c>
      <c r="B5" s="4" t="str">
        <f>IFERROR(__xludf.DUMMYFUNCTION("""COMPUTED_VALUE"""),"Soursop")</f>
        <v>Soursop</v>
      </c>
      <c r="C5" s="3" t="s">
        <v>14</v>
      </c>
      <c r="D5" s="4" t="s">
        <v>19</v>
      </c>
    </row>
    <row r="6">
      <c r="A6" s="4" t="str">
        <f>IFERROR(__xludf.DUMMYFUNCTION("""COMPUTED_VALUE"""),"F")</f>
        <v>F</v>
      </c>
      <c r="B6" s="4" t="str">
        <f>IFERROR(__xludf.DUMMYFUNCTION("""COMPUTED_VALUE"""),"Lemons")</f>
        <v>Lemons</v>
      </c>
      <c r="C6" s="3" t="s">
        <v>14</v>
      </c>
      <c r="D6" s="4" t="s">
        <v>20</v>
      </c>
    </row>
    <row r="7">
      <c r="A7" s="4" t="str">
        <f>IFERROR(__xludf.DUMMYFUNCTION("""COMPUTED_VALUE"""),"F")</f>
        <v>F</v>
      </c>
      <c r="B7" s="4" t="str">
        <f>IFERROR(__xludf.DUMMYFUNCTION("""COMPUTED_VALUE"""),"Pacay")</f>
        <v>Pacay</v>
      </c>
      <c r="C7" s="3" t="s">
        <v>14</v>
      </c>
      <c r="D7" s="4" t="s">
        <v>21</v>
      </c>
    </row>
    <row r="8">
      <c r="A8" s="4" t="str">
        <f>IFERROR(__xludf.DUMMYFUNCTION("""COMPUTED_VALUE"""),"F")</f>
        <v>F</v>
      </c>
      <c r="B8" s="4" t="str">
        <f>IFERROR(__xludf.DUMMYFUNCTION("""COMPUTED_VALUE"""),"Sugar cane")</f>
        <v>Sugar cane</v>
      </c>
      <c r="C8" s="3" t="s">
        <v>16</v>
      </c>
      <c r="D8" s="4" t="s">
        <v>22</v>
      </c>
    </row>
    <row r="9">
      <c r="A9" s="4" t="str">
        <f>IFERROR(__xludf.DUMMYFUNCTION("""COMPUTED_VALUE"""),"F")</f>
        <v>F</v>
      </c>
      <c r="B9" s="4" t="str">
        <f>IFERROR(__xludf.DUMMYFUNCTION("""COMPUTED_VALUE"""),"Grapefruits")</f>
        <v>Grapefruits</v>
      </c>
      <c r="C9" s="3" t="s">
        <v>14</v>
      </c>
      <c r="D9" s="4" t="s">
        <v>23</v>
      </c>
    </row>
    <row r="10">
      <c r="A10" s="4" t="str">
        <f>IFERROR(__xludf.DUMMYFUNCTION("""COMPUTED_VALUE"""),"F")</f>
        <v>F</v>
      </c>
      <c r="B10" s="4" t="str">
        <f>IFERROR(__xludf.DUMMYFUNCTION("""COMPUTED_VALUE"""),"Dew Berry")</f>
        <v>Dew Berry</v>
      </c>
      <c r="C10" s="3" t="s">
        <v>14</v>
      </c>
      <c r="D10" s="4" t="s">
        <v>24</v>
      </c>
    </row>
    <row r="11">
      <c r="A11" s="4" t="str">
        <f>IFERROR(__xludf.DUMMYFUNCTION("""COMPUTED_VALUE"""),"F")</f>
        <v>F</v>
      </c>
      <c r="B11" s="4" t="str">
        <f>IFERROR(__xludf.DUMMYFUNCTION("""COMPUTED_VALUE"""),"Oranges")</f>
        <v>Oranges</v>
      </c>
      <c r="C11" s="3" t="s">
        <v>14</v>
      </c>
      <c r="D11" s="4" t="s">
        <v>25</v>
      </c>
    </row>
    <row r="12">
      <c r="A12" s="4" t="str">
        <f>IFERROR(__xludf.DUMMYFUNCTION("""COMPUTED_VALUE"""),"F")</f>
        <v>F</v>
      </c>
      <c r="B12" s="4" t="str">
        <f>IFERROR(__xludf.DUMMYFUNCTION("""COMPUTED_VALUE"""),"Cherries")</f>
        <v>Cherries</v>
      </c>
      <c r="C12" s="3" t="s">
        <v>16</v>
      </c>
      <c r="D12" s="4" t="s">
        <v>26</v>
      </c>
    </row>
    <row r="13">
      <c r="A13" s="4" t="str">
        <f>IFERROR(__xludf.DUMMYFUNCTION("""COMPUTED_VALUE"""),"F")</f>
        <v>F</v>
      </c>
      <c r="B13" s="4" t="str">
        <f>IFERROR(__xludf.DUMMYFUNCTION("""COMPUTED_VALUE"""),"Cashew gombo")</f>
        <v>Cashew gombo</v>
      </c>
      <c r="C13" s="3" t="s">
        <v>14</v>
      </c>
      <c r="D13" s="4" t="s">
        <v>27</v>
      </c>
    </row>
    <row r="14">
      <c r="A14" s="4" t="str">
        <f>IFERROR(__xludf.DUMMYFUNCTION("""COMPUTED_VALUE"""),"F")</f>
        <v>F</v>
      </c>
      <c r="B14" s="4" t="str">
        <f>IFERROR(__xludf.DUMMYFUNCTION("""COMPUTED_VALUE"""),"Kenep")</f>
        <v>Kenep</v>
      </c>
      <c r="C14" s="3" t="s">
        <v>14</v>
      </c>
      <c r="D14" s="4" t="s">
        <v>28</v>
      </c>
    </row>
    <row r="15">
      <c r="A15" s="4" t="str">
        <f>IFERROR(__xludf.DUMMYFUNCTION("""COMPUTED_VALUE"""),"F")</f>
        <v>F</v>
      </c>
      <c r="B15" s="4" t="str">
        <f>IFERROR(__xludf.DUMMYFUNCTION("""COMPUTED_VALUE"""),"Kumquat")</f>
        <v>Kumquat</v>
      </c>
      <c r="C15" s="3" t="s">
        <v>14</v>
      </c>
      <c r="D15" s="4" t="s">
        <v>29</v>
      </c>
    </row>
    <row r="16">
      <c r="A16" s="4" t="str">
        <f>IFERROR(__xludf.DUMMYFUNCTION("""COMPUTED_VALUE"""),"F")</f>
        <v>F</v>
      </c>
      <c r="B16" s="4" t="str">
        <f>IFERROR(__xludf.DUMMYFUNCTION("""COMPUTED_VALUE"""),"Tamarind")</f>
        <v>Tamarind</v>
      </c>
      <c r="C16" s="3" t="s">
        <v>16</v>
      </c>
      <c r="D16" s="4" t="s">
        <v>30</v>
      </c>
    </row>
    <row r="17">
      <c r="A17" s="4" t="str">
        <f>IFERROR(__xludf.DUMMYFUNCTION("""COMPUTED_VALUE"""),"F")</f>
        <v>F</v>
      </c>
      <c r="B17" s="4" t="str">
        <f>IFERROR(__xludf.DUMMYFUNCTION("""COMPUTED_VALUE"""),"Passion Fruit")</f>
        <v>Passion Fruit</v>
      </c>
      <c r="C17" s="3" t="s">
        <v>14</v>
      </c>
      <c r="D17" s="4" t="s">
        <v>31</v>
      </c>
    </row>
    <row r="18">
      <c r="A18" s="4" t="str">
        <f>IFERROR(__xludf.DUMMYFUNCTION("""COMPUTED_VALUE"""),"F")</f>
        <v>F</v>
      </c>
      <c r="B18" s="4" t="str">
        <f>IFERROR(__xludf.DUMMYFUNCTION("""COMPUTED_VALUE"""),"Star Apple")</f>
        <v>Star Apple</v>
      </c>
      <c r="C18" s="3" t="s">
        <v>14</v>
      </c>
      <c r="D18" s="4" t="s">
        <v>32</v>
      </c>
    </row>
    <row r="19">
      <c r="A19" s="4" t="str">
        <f>IFERROR(__xludf.DUMMYFUNCTION("""COMPUTED_VALUE"""),"F")</f>
        <v>F</v>
      </c>
      <c r="B19" s="4" t="str">
        <f>IFERROR(__xludf.DUMMYFUNCTION("""COMPUTED_VALUE"""),"Sugar Apples")</f>
        <v>Sugar Apples</v>
      </c>
      <c r="C19" s="3" t="s">
        <v>14</v>
      </c>
      <c r="D19" s="4" t="s">
        <v>33</v>
      </c>
    </row>
    <row r="20">
      <c r="A20" s="4" t="str">
        <f>IFERROR(__xludf.DUMMYFUNCTION("""COMPUTED_VALUE"""),"F")</f>
        <v>F</v>
      </c>
      <c r="B20" s="4" t="str">
        <f>IFERROR(__xludf.DUMMYFUNCTION("""COMPUTED_VALUE"""),"Pomengranate")</f>
        <v>Pomengranate</v>
      </c>
      <c r="C20" s="3" t="s">
        <v>14</v>
      </c>
      <c r="D20" s="4" t="s">
        <v>34</v>
      </c>
    </row>
    <row r="21">
      <c r="A21" s="4" t="str">
        <f>IFERROR(__xludf.DUMMYFUNCTION("""COMPUTED_VALUE"""),"F")</f>
        <v>F</v>
      </c>
      <c r="B21" s="4" t="str">
        <f>IFERROR(__xludf.DUMMYFUNCTION("""COMPUTED_VALUE"""),"Coconut")</f>
        <v>Coconut</v>
      </c>
      <c r="C21" s="3" t="s">
        <v>14</v>
      </c>
      <c r="D21" s="4" t="s">
        <v>35</v>
      </c>
    </row>
    <row r="22">
      <c r="A22" s="4" t="str">
        <f>IFERROR(__xludf.DUMMYFUNCTION("""COMPUTED_VALUE"""),"F")</f>
        <v>F</v>
      </c>
      <c r="B22" s="4" t="str">
        <f>IFERROR(__xludf.DUMMYFUNCTION("""COMPUTED_VALUE"""),"Goose Berry")</f>
        <v>Goose Berry</v>
      </c>
      <c r="C22" s="3" t="s">
        <v>14</v>
      </c>
      <c r="D22" s="4" t="s">
        <v>36</v>
      </c>
    </row>
    <row r="23">
      <c r="A23" s="4" t="str">
        <f>IFERROR(__xludf.DUMMYFUNCTION("""COMPUTED_VALUE"""),"F")</f>
        <v>F</v>
      </c>
      <c r="B23" s="4" t="str">
        <f>IFERROR(__xludf.DUMMYFUNCTION("""COMPUTED_VALUE"""),"Pineapple")</f>
        <v>Pineapple</v>
      </c>
      <c r="C23" s="3" t="s">
        <v>16</v>
      </c>
      <c r="D23" s="4" t="s">
        <v>37</v>
      </c>
    </row>
    <row r="24">
      <c r="A24" s="4" t="str">
        <f>IFERROR(__xludf.DUMMYFUNCTION("""COMPUTED_VALUE"""),"F")</f>
        <v>F</v>
      </c>
      <c r="B24" s="4" t="str">
        <f>IFERROR(__xludf.DUMMYFUNCTION("""COMPUTED_VALUE"""),"zaboca")</f>
        <v>zaboca</v>
      </c>
      <c r="C24" s="3" t="s">
        <v>14</v>
      </c>
      <c r="D24" s="4" t="s">
        <v>38</v>
      </c>
    </row>
    <row r="25">
      <c r="A25" s="4" t="str">
        <f>IFERROR(__xludf.DUMMYFUNCTION("""COMPUTED_VALUE"""),"F")</f>
        <v>F</v>
      </c>
      <c r="B25" s="4" t="str">
        <f>IFERROR(__xludf.DUMMYFUNCTION("""COMPUTED_VALUE"""),"Mamey Sapote")</f>
        <v>Mamey Sapote</v>
      </c>
      <c r="C25" s="3" t="s">
        <v>14</v>
      </c>
      <c r="D25" s="4" t="s">
        <v>39</v>
      </c>
    </row>
    <row r="26">
      <c r="A26" s="4" t="str">
        <f>IFERROR(__xludf.DUMMYFUNCTION("""COMPUTED_VALUE"""),"F")</f>
        <v>F</v>
      </c>
      <c r="B26" s="4" t="str">
        <f>IFERROR(__xludf.DUMMYFUNCTION("""COMPUTED_VALUE"""),"Jack Fruit")</f>
        <v>Jack Fruit</v>
      </c>
      <c r="C26" s="3" t="s">
        <v>14</v>
      </c>
      <c r="D26" s="4" t="s">
        <v>40</v>
      </c>
    </row>
    <row r="27">
      <c r="A27" s="4" t="str">
        <f>IFERROR(__xludf.DUMMYFUNCTION("""COMPUTED_VALUE"""),"F")</f>
        <v>F</v>
      </c>
      <c r="B27" s="4" t="str">
        <f>IFERROR(__xludf.DUMMYFUNCTION("""COMPUTED_VALUE"""),"Mangoes")</f>
        <v>Mangoes</v>
      </c>
      <c r="C27" s="3" t="s">
        <v>14</v>
      </c>
      <c r="D27" s="4" t="s">
        <v>41</v>
      </c>
    </row>
    <row r="28">
      <c r="A28" s="4" t="str">
        <f>IFERROR(__xludf.DUMMYFUNCTION("""COMPUTED_VALUE"""),"F")</f>
        <v>F</v>
      </c>
      <c r="B28" s="4" t="str">
        <f>IFERROR(__xludf.DUMMYFUNCTION("""COMPUTED_VALUE"""),"Fig Bananas")</f>
        <v>Fig Bananas</v>
      </c>
      <c r="C28" s="3" t="s">
        <v>16</v>
      </c>
      <c r="D28" s="4" t="s">
        <v>42</v>
      </c>
    </row>
    <row r="29">
      <c r="A29" s="4" t="str">
        <f>IFERROR(__xludf.DUMMYFUNCTION("""COMPUTED_VALUE"""),"F")</f>
        <v>F</v>
      </c>
      <c r="B29" s="4" t="str">
        <f>IFERROR(__xludf.DUMMYFUNCTION("""COMPUTED_VALUE"""),"Ackee")</f>
        <v>Ackee</v>
      </c>
      <c r="C29" s="3" t="s">
        <v>14</v>
      </c>
      <c r="D29" s="4" t="s">
        <v>43</v>
      </c>
    </row>
    <row r="30">
      <c r="A30" s="4" t="str">
        <f>IFERROR(__xludf.DUMMYFUNCTION("""COMPUTED_VALUE"""),"F")</f>
        <v>F</v>
      </c>
      <c r="B30" s="4" t="str">
        <f>IFERROR(__xludf.DUMMYFUNCTION("""COMPUTED_VALUE"""),"Limes")</f>
        <v>Limes</v>
      </c>
      <c r="C30" s="3" t="s">
        <v>16</v>
      </c>
      <c r="D30" s="4" t="s">
        <v>44</v>
      </c>
    </row>
    <row r="31">
      <c r="A31" s="4" t="str">
        <f>IFERROR(__xludf.DUMMYFUNCTION("""COMPUTED_VALUE"""),"F")</f>
        <v>F</v>
      </c>
      <c r="B31" s="4" t="str">
        <f>IFERROR(__xludf.DUMMYFUNCTION("""COMPUTED_VALUE"""),"Breadfruit")</f>
        <v>Breadfruit</v>
      </c>
      <c r="C31" s="3" t="s">
        <v>16</v>
      </c>
      <c r="D31" s="4" t="s">
        <v>45</v>
      </c>
    </row>
    <row r="32">
      <c r="C32" s="3" t="s">
        <v>14</v>
      </c>
      <c r="D32" s="4" t="s">
        <v>46</v>
      </c>
    </row>
    <row r="33">
      <c r="C33" s="3" t="s">
        <v>14</v>
      </c>
      <c r="D33" s="4" t="s">
        <v>47</v>
      </c>
    </row>
    <row r="34">
      <c r="C34" s="3" t="s">
        <v>16</v>
      </c>
      <c r="D34" s="4" t="s">
        <v>48</v>
      </c>
    </row>
    <row r="35">
      <c r="C35" s="3" t="s">
        <v>14</v>
      </c>
      <c r="D35" s="4" t="s">
        <v>49</v>
      </c>
    </row>
    <row r="36">
      <c r="C36" s="3" t="s">
        <v>14</v>
      </c>
      <c r="D36" s="4" t="s">
        <v>50</v>
      </c>
    </row>
    <row r="37">
      <c r="C37" s="3" t="s">
        <v>14</v>
      </c>
      <c r="D37" s="4" t="s">
        <v>51</v>
      </c>
    </row>
    <row r="38">
      <c r="C38" s="3" t="s">
        <v>16</v>
      </c>
      <c r="D38" s="4" t="s">
        <v>52</v>
      </c>
    </row>
    <row r="39">
      <c r="C39" s="3" t="s">
        <v>16</v>
      </c>
      <c r="D39" s="4" t="s">
        <v>53</v>
      </c>
    </row>
    <row r="40">
      <c r="C40" s="3" t="s">
        <v>14</v>
      </c>
      <c r="D40" s="4" t="s">
        <v>54</v>
      </c>
    </row>
    <row r="41">
      <c r="C41" s="3" t="s">
        <v>14</v>
      </c>
      <c r="D41" s="4" t="s">
        <v>55</v>
      </c>
    </row>
    <row r="42">
      <c r="C42" s="3" t="s">
        <v>16</v>
      </c>
      <c r="D42" s="4" t="s">
        <v>56</v>
      </c>
    </row>
    <row r="43">
      <c r="C43" s="3" t="s">
        <v>14</v>
      </c>
      <c r="D43" s="4" t="s">
        <v>57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