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ikhil\Excel\"/>
    </mc:Choice>
  </mc:AlternateContent>
  <xr:revisionPtr revIDLastSave="0" documentId="8_{49B8B355-29BB-46AA-AD7D-30BE1CA7A41C}" xr6:coauthVersionLast="47" xr6:coauthVersionMax="47" xr10:uidLastSave="{00000000-0000-0000-0000-000000000000}"/>
  <bookViews>
    <workbookView xWindow="-120" yWindow="330" windowWidth="20730" windowHeight="11310" xr2:uid="{EA605BE8-6BE7-4B15-A42C-1E195951D3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95" i="1" l="1"/>
  <c r="G184" i="1"/>
  <c r="F178" i="1"/>
  <c r="G175" i="1"/>
  <c r="G174" i="1"/>
  <c r="G173" i="1"/>
  <c r="F167" i="1"/>
  <c r="G164" i="1"/>
  <c r="G163" i="1"/>
  <c r="G144" i="1"/>
  <c r="G143" i="1"/>
  <c r="G142" i="1"/>
  <c r="G121" i="1"/>
  <c r="G120" i="1"/>
  <c r="G119" i="1"/>
  <c r="G98" i="1"/>
  <c r="G97" i="1"/>
  <c r="G96" i="1"/>
  <c r="G71" i="1"/>
  <c r="G70" i="1"/>
  <c r="G69" i="1"/>
  <c r="G68" i="1"/>
  <c r="G67" i="1"/>
  <c r="G66" i="1"/>
  <c r="G58" i="1"/>
  <c r="F58" i="1"/>
  <c r="F57" i="1"/>
  <c r="G43" i="1"/>
  <c r="G42" i="1"/>
  <c r="G41" i="1"/>
  <c r="G40" i="1"/>
  <c r="G39" i="1"/>
  <c r="G38" i="1"/>
  <c r="G37" i="1"/>
  <c r="G36" i="1"/>
  <c r="G13" i="1"/>
  <c r="G12" i="1"/>
  <c r="G11" i="1"/>
  <c r="G10" i="1"/>
  <c r="G9" i="1"/>
  <c r="G8" i="1"/>
  <c r="G7" i="1"/>
  <c r="G6" i="1"/>
  <c r="F164" i="1"/>
  <c r="F144" i="1"/>
  <c r="F142" i="1"/>
  <c r="F120" i="1"/>
  <c r="F98" i="1"/>
  <c r="F96" i="1"/>
  <c r="F70" i="1"/>
  <c r="F68" i="1"/>
  <c r="F66" i="1"/>
  <c r="F184" i="1"/>
  <c r="F163" i="1"/>
  <c r="F143" i="1"/>
  <c r="F121" i="1"/>
  <c r="F119" i="1"/>
  <c r="F97" i="1"/>
  <c r="F71" i="1"/>
  <c r="F69" i="1"/>
  <c r="F67" i="1"/>
  <c r="F175" i="1"/>
  <c r="F173" i="1"/>
  <c r="F43" i="1"/>
  <c r="F41" i="1"/>
  <c r="F39" i="1"/>
  <c r="F37" i="1"/>
  <c r="F13" i="1"/>
  <c r="F11" i="1"/>
  <c r="F9" i="1"/>
  <c r="F7" i="1"/>
  <c r="F174" i="1"/>
  <c r="F42" i="1"/>
  <c r="F40" i="1"/>
  <c r="F38" i="1"/>
  <c r="F36" i="1"/>
  <c r="F12" i="1"/>
  <c r="F10" i="1"/>
  <c r="F8" i="1"/>
  <c r="F6" i="1"/>
</calcChain>
</file>

<file path=xl/sharedStrings.xml><?xml version="1.0" encoding="utf-8"?>
<sst xmlns="http://schemas.openxmlformats.org/spreadsheetml/2006/main" count="227" uniqueCount="91">
  <si>
    <t>=AVERAGEIF(range, criteria, [average_range])</t>
  </si>
  <si>
    <t>Finds average (arithmetic mean) for the cells specified by a given condition or criteria</t>
  </si>
  <si>
    <t>Region</t>
  </si>
  <si>
    <t>Sales</t>
  </si>
  <si>
    <t>Formula</t>
  </si>
  <si>
    <t>Result</t>
  </si>
  <si>
    <t>Remarks</t>
  </si>
  <si>
    <t>East</t>
  </si>
  <si>
    <t>Average of all the Sales for East region.</t>
  </si>
  <si>
    <t>West</t>
  </si>
  <si>
    <t>Average of all the Sales for North region.</t>
  </si>
  <si>
    <t>North</t>
  </si>
  <si>
    <t>Average of all the Sales for North region (including North (New Office) region).</t>
  </si>
  <si>
    <t>South</t>
  </si>
  <si>
    <t>Average of all the Sales for the New Offices.</t>
  </si>
  <si>
    <t>Mid West</t>
  </si>
  <si>
    <t>Average of all the Sales for the values greater than or equal to 4.</t>
  </si>
  <si>
    <t>South New Office</t>
  </si>
  <si>
    <t>Average of all the Sales for the values equal to 5.</t>
  </si>
  <si>
    <t>Average of all the Sales for the values equal to TRUE statement.</t>
  </si>
  <si>
    <t>Average of all the Sales for the values equal to FALSE statement.</t>
  </si>
  <si>
    <t>North New Office</t>
  </si>
  <si>
    <t>Back to LIST OF FUNCTIONS</t>
  </si>
  <si>
    <t>=SUMIF(range, criteria, [sum_range])</t>
  </si>
  <si>
    <t>Adds the cells specified by a given condition or criteria</t>
  </si>
  <si>
    <t>Sum of all the Sales for East region.</t>
  </si>
  <si>
    <t>Sum of all the Sales for North region.</t>
  </si>
  <si>
    <t>Sum of all the Sales for North region (including North (New Office) region).</t>
  </si>
  <si>
    <t>Sum of all the Sales for the New Offices.</t>
  </si>
  <si>
    <t>Sum of all the Sales for the values greater than or equal to 4.</t>
  </si>
  <si>
    <t>Sum of all the Sales for the values equal to 5.</t>
  </si>
  <si>
    <t>Sum of all the Sales for the values equal to TRUE statement.</t>
  </si>
  <si>
    <t>Sum of all the Sales for the values equal to FALSE statement.</t>
  </si>
  <si>
    <t>COUNTIF(range, criteria)</t>
  </si>
  <si>
    <t>Counts the number of cells within a range that meet the given condition</t>
  </si>
  <si>
    <t>Count the number of cells with East in cells B66 through B87.</t>
  </si>
  <si>
    <t>Count the number of cells with North in cells B66 through B87.</t>
  </si>
  <si>
    <t>Count the number of cells with values greater than and equal to 100.</t>
  </si>
  <si>
    <t>Count the number of cells with values less than and equal to the value of cell C68.</t>
  </si>
  <si>
    <t>Count the number of cells with values that start with "No" characters.</t>
  </si>
  <si>
    <t>Count the number of cells with values that start with "Ea" characters and then have any two characters.</t>
  </si>
  <si>
    <t>AVERAGEIFS(average_range, criteria_range1, criteria1, [criteria_range2, criteria2], [criteria_range3, criteria3], …)</t>
  </si>
  <si>
    <t>Finds average (arithmetic mean) for the cells specified by a given set of conditions or criteria</t>
  </si>
  <si>
    <t>Product</t>
  </si>
  <si>
    <t>Sales Person</t>
  </si>
  <si>
    <t>Quantity Sold</t>
  </si>
  <si>
    <t>Apple</t>
  </si>
  <si>
    <t>Tom</t>
  </si>
  <si>
    <t>Average Quantity Sold of Apple product by Sales Person Tom.</t>
  </si>
  <si>
    <t>Orange</t>
  </si>
  <si>
    <t>Jon</t>
  </si>
  <si>
    <t>Average Quantity Sold of Banana product by Sales Person Marissa. Marissa didn't sell Banana. So #DIV/0! error is showing in the cell.</t>
  </si>
  <si>
    <t>Marissa</t>
  </si>
  <si>
    <t>Average Quantity Sold of Carrot product by Sales Person Marissa.</t>
  </si>
  <si>
    <t>Carrot</t>
  </si>
  <si>
    <t>Kawser</t>
  </si>
  <si>
    <t>Banana</t>
  </si>
  <si>
    <t>Khan</t>
  </si>
  <si>
    <t>SUMIFS(sum_range, criteria_range1, criteria1, [criteria_range2, criteria2], [criteria_range3, criteria3], …)</t>
  </si>
  <si>
    <t>Adds the cells specified by a given set of conditions or criteria</t>
  </si>
  <si>
    <t>Sums the Quantity Sold of Apple product by Sales Person Tom.</t>
  </si>
  <si>
    <t>Sums the Quantity Sold of Banana product by Sales Person Marissa. Marissa didn't sell Banana. So #DIV/0! error is showing in the cell.</t>
  </si>
  <si>
    <t>Sums the Quantity Sold of Carrot product by Sales Person Marissa.</t>
  </si>
  <si>
    <t>COUNTIFS(criteria_range1, criteria1, [criteria_range2, criteria2], [criteria_range3, criteria3], …)</t>
  </si>
  <si>
    <t>Counts the number of cells specified by a given set of conditions or criteria</t>
  </si>
  <si>
    <t>Count the number of cells in the range D142: D154 that have values greater than or equal to 10, and less than or equal to 25.</t>
  </si>
  <si>
    <t>Count the number of rows from the ranges B142: B154 and C142: C154 that have Apple and Tom values in them respectively.</t>
  </si>
  <si>
    <t>Count the number of rows from the ranges D142: D154 and C142: C154 that have a value greater than or equal to cell D142 and a value Marissa respectively.</t>
  </si>
  <si>
    <t>IF(logical_test, [value_if_true], [value_if_false]</t>
  </si>
  <si>
    <t>Checks whether a condition is met, and returns one value if TRUE, and another value is FALSE</t>
  </si>
  <si>
    <t>Actual Expense</t>
  </si>
  <si>
    <t>Predicted Expense</t>
  </si>
  <si>
    <t>Simple IF formula.</t>
  </si>
  <si>
    <t>Nested IF Formula. At first calculate the return value of the deepest IF function. Deepest IF function means that IF function that does not have no more function inside it.</t>
  </si>
  <si>
    <t>IFERROR(value, value_if_error)</t>
  </si>
  <si>
    <t>Returns value_if_error if expression is an error and the value of the expression itself otherwise</t>
  </si>
  <si>
    <t>Quota</t>
  </si>
  <si>
    <t>Units Sold</t>
  </si>
  <si>
    <t>Returns 6 as the value argument does not return any error.</t>
  </si>
  <si>
    <t>Returns the value_if_error argument as the value argument returns an error.</t>
  </si>
  <si>
    <t>Though the cell B175 has nothing in it, but Excel treats nothing as Zero value, so the formula returns 0.</t>
  </si>
  <si>
    <t>IFNA(value, value_if_na)</t>
  </si>
  <si>
    <t>Returns the value you specify if the expression resolves to #N/A, otherwise returns the result of the expression</t>
  </si>
  <si>
    <t>Post Box</t>
  </si>
  <si>
    <t>Code</t>
  </si>
  <si>
    <t>Rampur</t>
  </si>
  <si>
    <t>VLOOKUP function returns #N/A error when it does not find value. When #N/A is returned, IFNA function returns the value of the value_if_na expression.</t>
  </si>
  <si>
    <t>Gulshan</t>
  </si>
  <si>
    <t>Dhamrai</t>
  </si>
  <si>
    <t>Motijheel</t>
  </si>
  <si>
    <t>Khilgaon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</si>
</sst>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sz val="10"/>
      <color theme="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 applyNumberFormat="0" applyFill="0" applyBorder="0" applyAlignment="0" applyProtection="0"/>
    <xf numFmtId="0" fontId="2" fillId="2" borderId="0" applyNumberFormat="0" applyBorder="0" applyAlignment="0" applyProtection="0"/>
    <xf numFmtId="0" fontId="3" fillId="0" borderId="0" applyNumberFormat="0" applyFill="0" applyBorder="0" applyAlignment="0" applyProtection="0"/>
  </cellStyleXfs>
  <cellXfs count="18">
    <xf numFmtId="0" fontId="0" fillId="0" borderId="0" xfId="0"/>
    <xf numFmtId="0" fontId="4" fillId="0" borderId="0" xfId="0" applyFont="1"/>
    <xf numFmtId="0" fontId="3" fillId="0" borderId="0" xfId="3"/>
    <xf numFmtId="0" fontId="1" fillId="0" borderId="1" xfId="1" applyBorder="1"/>
    <xf numFmtId="0" fontId="4" fillId="0" borderId="2" xfId="0" applyFont="1" applyBorder="1"/>
    <xf numFmtId="0" fontId="5" fillId="0" borderId="2" xfId="0" applyFont="1" applyBorder="1"/>
    <xf numFmtId="0" fontId="4" fillId="0" borderId="3" xfId="0" applyFont="1" applyBorder="1"/>
    <xf numFmtId="0" fontId="6" fillId="0" borderId="4" xfId="0" applyFont="1" applyBorder="1"/>
    <xf numFmtId="0" fontId="6" fillId="0" borderId="5" xfId="0" applyFont="1" applyBorder="1"/>
    <xf numFmtId="0" fontId="6" fillId="0" borderId="6" xfId="0" applyFont="1" applyBorder="1"/>
    <xf numFmtId="0" fontId="7" fillId="2" borderId="7" xfId="2" applyFont="1" applyBorder="1"/>
    <xf numFmtId="0" fontId="4" fillId="0" borderId="7" xfId="0" applyFont="1" applyBorder="1"/>
    <xf numFmtId="0" fontId="4" fillId="0" borderId="7" xfId="0" applyFont="1" applyBorder="1" applyAlignment="1">
      <alignment wrapText="1"/>
    </xf>
    <xf numFmtId="0" fontId="8" fillId="0" borderId="0" xfId="3" applyFont="1" applyAlignment="1">
      <alignment horizontal="center"/>
    </xf>
    <xf numFmtId="0" fontId="4" fillId="0" borderId="7" xfId="0" quotePrefix="1" applyFont="1" applyBorder="1"/>
    <xf numFmtId="0" fontId="0" fillId="0" borderId="0" xfId="0" quotePrefix="1"/>
    <xf numFmtId="0" fontId="9" fillId="0" borderId="7" xfId="0" quotePrefix="1" applyFont="1" applyBorder="1"/>
    <xf numFmtId="0" fontId="0" fillId="0" borderId="7" xfId="0" applyBorder="1" applyAlignment="1">
      <alignment wrapText="1"/>
    </xf>
  </cellXfs>
  <cellStyles count="4">
    <cellStyle name="Accent1" xfId="2" builtinId="29"/>
    <cellStyle name="Hyperlink" xfId="3" builtinId="8"/>
    <cellStyle name="Normal" xfId="0" builtinId="0"/>
    <cellStyle name="Title" xfId="1" builtinId="1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13</xdr:row>
      <xdr:rowOff>123825</xdr:rowOff>
    </xdr:from>
    <xdr:to>
      <xdr:col>8</xdr:col>
      <xdr:colOff>142875</xdr:colOff>
      <xdr:row>27</xdr:row>
      <xdr:rowOff>104775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6C60BD9-EC0D-4701-BE41-A7C0E50537DE}"/>
            </a:ext>
          </a:extLst>
        </xdr:cNvPr>
        <xdr:cNvSpPr txBox="1"/>
      </xdr:nvSpPr>
      <xdr:spPr>
        <a:xfrm>
          <a:off x="2981324" y="2409825"/>
          <a:ext cx="11106151" cy="2247900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 b="0" i="0" u="sng" cap="none" spc="50" baseline="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  <a:latin typeface="+mn-lt"/>
              <a:ea typeface="+mn-ea"/>
              <a:cs typeface="+mn-cs"/>
              <a:sym typeface="Wingdings" panose="05000000000000000000" pitchFamily="2" charset="2"/>
            </a:rPr>
            <a:t>Warnings</a:t>
          </a:r>
          <a:endParaRPr lang="en-GB" sz="1400" b="0" i="0" u="sng" cap="none" spc="0" baseline="0">
            <a:ln w="12700" cmpd="sng">
              <a:solidFill>
                <a:schemeClr val="accent4"/>
              </a:solidFill>
              <a:prstDash val="solid"/>
            </a:ln>
            <a:gradFill>
              <a:gsLst>
                <a:gs pos="0">
                  <a:schemeClr val="accent4"/>
                </a:gs>
                <a:gs pos="4000">
                  <a:schemeClr val="accent4">
                    <a:lumMod val="60000"/>
                    <a:lumOff val="40000"/>
                  </a:schemeClr>
                </a:gs>
                <a:gs pos="87000">
                  <a:schemeClr val="accent4">
                    <a:lumMod val="20000"/>
                    <a:lumOff val="80000"/>
                  </a:schemeClr>
                </a:gs>
              </a:gsLst>
              <a:lin ang="5400000"/>
            </a:gradFill>
            <a:effectLst/>
            <a:latin typeface="+mn-lt"/>
            <a:ea typeface="+mn-ea"/>
            <a:cs typeface="+mn-cs"/>
            <a:sym typeface="Wingdings" panose="05000000000000000000" pitchFamily="2" charset="2"/>
          </a:endParaRPr>
        </a:p>
        <a:p>
          <a:r>
            <a:rPr lang="en-GB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 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Cells in range that contain TRUE or FALSE are ignored.</a:t>
          </a:r>
        </a:p>
        <a:p>
          <a:r>
            <a:rPr lang="en-GB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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  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a cell in average_range is an empty cell, AVERAGEIF ignores it.</a:t>
          </a:r>
        </a:p>
        <a:p>
          <a:r>
            <a:rPr lang="en-GB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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  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range is a blank or text value, AVERAGEIF returns the #DIV0! error value.</a:t>
          </a:r>
        </a:p>
        <a:p>
          <a:r>
            <a:rPr lang="en-GB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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  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a cell in criteria is empty, AVERAGEIF treats it as a 0 value.</a:t>
          </a:r>
        </a:p>
        <a:p>
          <a:r>
            <a:rPr lang="en-GB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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  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no cells in the range meet the criteria, AVERAGEIF returns the #DIV/0! error value.</a:t>
          </a:r>
        </a:p>
        <a:p>
          <a:r>
            <a:rPr lang="en-GB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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  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You can use the wildcard characters, question mark (?) and asterisk (*), in criteria. A question mark matches any single character; an asterisk matches any sequence of characters. If you want to find an actual question mark or asterisk, type a tilde (~) before the character.</a:t>
          </a:r>
        </a:p>
        <a:p>
          <a:r>
            <a:rPr lang="en-GB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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  </a:t>
          </a:r>
          <a:r>
            <a:rPr lang="en-GB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Average_range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does not have to be the same size and shape as </a:t>
          </a:r>
          <a:r>
            <a:rPr lang="en-GB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range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The actual cells that are averaged are determined by using the top, left cell in </a:t>
          </a:r>
          <a:r>
            <a:rPr lang="en-GB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average_range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as the beginning cell, and then including cells that correspond in size and shape to </a:t>
          </a:r>
          <a:r>
            <a:rPr lang="en-GB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range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</a:t>
          </a:r>
          <a:endParaRPr lang="en-GB" sz="1100"/>
        </a:p>
      </xdr:txBody>
    </xdr:sp>
    <xdr:clientData/>
  </xdr:twoCellAnchor>
  <xdr:twoCellAnchor>
    <xdr:from>
      <xdr:col>5</xdr:col>
      <xdr:colOff>9524</xdr:colOff>
      <xdr:row>43</xdr:row>
      <xdr:rowOff>123825</xdr:rowOff>
    </xdr:from>
    <xdr:to>
      <xdr:col>8</xdr:col>
      <xdr:colOff>135674</xdr:colOff>
      <xdr:row>52</xdr:row>
      <xdr:rowOff>106500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D66B8AD-6ED5-49EC-B139-5D947C192BC3}"/>
            </a:ext>
          </a:extLst>
        </xdr:cNvPr>
        <xdr:cNvSpPr txBox="1"/>
      </xdr:nvSpPr>
      <xdr:spPr>
        <a:xfrm>
          <a:off x="2981324" y="7391400"/>
          <a:ext cx="11098950" cy="1440000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 b="0" i="0" u="sng" cap="none" spc="50" baseline="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  <a:latin typeface="+mn-lt"/>
              <a:ea typeface="+mn-ea"/>
              <a:cs typeface="+mn-cs"/>
              <a:sym typeface="Wingdings" panose="05000000000000000000" pitchFamily="2" charset="2"/>
            </a:rPr>
            <a:t>Warnings</a:t>
          </a:r>
          <a:endParaRPr lang="en-GB" sz="1400" b="0" i="0" u="sng" cap="none" spc="0" baseline="0">
            <a:ln w="12700" cmpd="sng">
              <a:solidFill>
                <a:schemeClr val="accent4"/>
              </a:solidFill>
              <a:prstDash val="solid"/>
            </a:ln>
            <a:gradFill>
              <a:gsLst>
                <a:gs pos="0">
                  <a:schemeClr val="accent4"/>
                </a:gs>
                <a:gs pos="4000">
                  <a:schemeClr val="accent4">
                    <a:lumMod val="60000"/>
                    <a:lumOff val="40000"/>
                  </a:schemeClr>
                </a:gs>
                <a:gs pos="87000">
                  <a:schemeClr val="accent4">
                    <a:lumMod val="20000"/>
                    <a:lumOff val="80000"/>
                  </a:schemeClr>
                </a:gs>
              </a:gsLst>
              <a:lin ang="5400000"/>
            </a:gradFill>
            <a:effectLst/>
            <a:latin typeface="+mn-lt"/>
            <a:ea typeface="+mn-ea"/>
            <a:cs typeface="+mn-cs"/>
            <a:sym typeface="Wingdings" panose="05000000000000000000" pitchFamily="2" charset="2"/>
          </a:endParaRPr>
        </a:p>
        <a:p>
          <a:r>
            <a:rPr lang="en-GB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 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SUMIF function returns incorrect results when you use it to match strings longer than 255 characters or to the string #VALUE!.</a:t>
          </a:r>
        </a:p>
        <a:p>
          <a:endParaRPr lang="en-GB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 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 </a:t>
          </a:r>
          <a:r>
            <a:rPr lang="en-GB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sum_range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argument does not have to be the same size and shape as the </a:t>
          </a:r>
          <a:r>
            <a:rPr lang="en-GB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range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argument. The actual cells that are added are determined by using the upper leftmost cell in the </a:t>
          </a:r>
          <a:r>
            <a:rPr lang="en-GB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sum_range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argument as the beginning cell, and then including cells that correspond in size and shape to the </a:t>
          </a:r>
          <a:r>
            <a:rPr lang="en-GB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range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argument.</a:t>
          </a:r>
        </a:p>
        <a:p>
          <a:endParaRPr lang="en-GB" sz="1100"/>
        </a:p>
      </xdr:txBody>
    </xdr:sp>
    <xdr:clientData/>
  </xdr:twoCellAnchor>
  <xdr:twoCellAnchor>
    <xdr:from>
      <xdr:col>5</xdr:col>
      <xdr:colOff>9524</xdr:colOff>
      <xdr:row>73</xdr:row>
      <xdr:rowOff>123825</xdr:rowOff>
    </xdr:from>
    <xdr:to>
      <xdr:col>8</xdr:col>
      <xdr:colOff>135674</xdr:colOff>
      <xdr:row>82</xdr:row>
      <xdr:rowOff>106500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F1C550BB-255B-4107-ACC5-C26573D16A1D}"/>
            </a:ext>
          </a:extLst>
        </xdr:cNvPr>
        <xdr:cNvSpPr txBox="1"/>
      </xdr:nvSpPr>
      <xdr:spPr>
        <a:xfrm>
          <a:off x="2981324" y="12753975"/>
          <a:ext cx="11098950" cy="1440000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 b="0" i="0" u="sng" cap="none" spc="50" baseline="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  <a:latin typeface="+mn-lt"/>
              <a:ea typeface="+mn-ea"/>
              <a:cs typeface="+mn-cs"/>
              <a:sym typeface="Wingdings" panose="05000000000000000000" pitchFamily="2" charset="2"/>
            </a:rPr>
            <a:t>Warnings</a:t>
          </a:r>
          <a:endParaRPr lang="en-GB" sz="1400" b="0" i="0" u="sng" cap="none" spc="0" baseline="0">
            <a:ln w="12700" cmpd="sng">
              <a:solidFill>
                <a:schemeClr val="accent4"/>
              </a:solidFill>
              <a:prstDash val="solid"/>
            </a:ln>
            <a:gradFill>
              <a:gsLst>
                <a:gs pos="0">
                  <a:schemeClr val="accent4"/>
                </a:gs>
                <a:gs pos="4000">
                  <a:schemeClr val="accent4">
                    <a:lumMod val="60000"/>
                    <a:lumOff val="40000"/>
                  </a:schemeClr>
                </a:gs>
                <a:gs pos="87000">
                  <a:schemeClr val="accent4">
                    <a:lumMod val="20000"/>
                    <a:lumOff val="80000"/>
                  </a:schemeClr>
                </a:gs>
              </a:gsLst>
              <a:lin ang="5400000"/>
            </a:gradFill>
            <a:effectLst/>
            <a:latin typeface="+mn-lt"/>
            <a:ea typeface="+mn-ea"/>
            <a:cs typeface="+mn-cs"/>
            <a:sym typeface="Wingdings" panose="05000000000000000000" pitchFamily="2" charset="2"/>
          </a:endParaRPr>
        </a:p>
        <a:p>
          <a:r>
            <a:rPr lang="en-GB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 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The COUNTIF function returns incorrect results when you use it to match strings longer than 255 characters. </a:t>
          </a:r>
        </a:p>
        <a:p>
          <a:endParaRPr lang="en-GB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 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Be sure to enclose the </a:t>
          </a:r>
          <a:r>
            <a:rPr lang="en-GB" sz="1100" b="1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criteria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argument in quotes.</a:t>
          </a:r>
          <a:endParaRPr lang="en-GB" sz="1100"/>
        </a:p>
      </xdr:txBody>
    </xdr:sp>
    <xdr:clientData/>
  </xdr:twoCellAnchor>
  <xdr:twoCellAnchor>
    <xdr:from>
      <xdr:col>5</xdr:col>
      <xdr:colOff>10584</xdr:colOff>
      <xdr:row>99</xdr:row>
      <xdr:rowOff>84666</xdr:rowOff>
    </xdr:from>
    <xdr:to>
      <xdr:col>8</xdr:col>
      <xdr:colOff>137284</xdr:colOff>
      <xdr:row>112</xdr:row>
      <xdr:rowOff>127000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CD2E256-4E64-4DB0-96F0-828CCA9BFC8B}"/>
            </a:ext>
          </a:extLst>
        </xdr:cNvPr>
        <xdr:cNvSpPr txBox="1"/>
      </xdr:nvSpPr>
      <xdr:spPr>
        <a:xfrm>
          <a:off x="2982384" y="17239191"/>
          <a:ext cx="11099500" cy="2204509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 b="0" i="0" u="sng" cap="none" spc="50" baseline="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  <a:latin typeface="+mn-lt"/>
              <a:ea typeface="+mn-ea"/>
              <a:cs typeface="+mn-cs"/>
              <a:sym typeface="Wingdings" panose="05000000000000000000" pitchFamily="2" charset="2"/>
            </a:rPr>
            <a:t>Warnings</a:t>
          </a:r>
          <a:endParaRPr lang="en-GB" sz="1400" b="0" i="0" u="sng" cap="none" spc="0" baseline="0">
            <a:ln w="12700" cmpd="sng">
              <a:solidFill>
                <a:schemeClr val="accent4"/>
              </a:solidFill>
              <a:prstDash val="solid"/>
            </a:ln>
            <a:gradFill>
              <a:gsLst>
                <a:gs pos="0">
                  <a:schemeClr val="accent4"/>
                </a:gs>
                <a:gs pos="4000">
                  <a:schemeClr val="accent4">
                    <a:lumMod val="60000"/>
                    <a:lumOff val="40000"/>
                  </a:schemeClr>
                </a:gs>
                <a:gs pos="87000">
                  <a:schemeClr val="accent4">
                    <a:lumMod val="20000"/>
                    <a:lumOff val="80000"/>
                  </a:schemeClr>
                </a:gs>
              </a:gsLst>
              <a:lin ang="5400000"/>
            </a:gradFill>
            <a:effectLst/>
            <a:latin typeface="+mn-lt"/>
            <a:ea typeface="+mn-ea"/>
            <a:cs typeface="+mn-cs"/>
            <a:sym typeface="Wingdings" panose="05000000000000000000" pitchFamily="2" charset="2"/>
          </a:endParaRPr>
        </a:p>
        <a:p>
          <a:r>
            <a:rPr lang="en-GB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 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average_range is a blank or text value, AVERAGEIFS returns the #DIV0! error value.</a:t>
          </a:r>
        </a:p>
        <a:p>
          <a:r>
            <a:rPr lang="en-GB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 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a cell in a criteria range is empty, AVERAGEIFS treats it as a 0 value.</a:t>
          </a:r>
        </a:p>
        <a:p>
          <a:r>
            <a:rPr lang="en-GB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 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Cells in range that contain TRUE evaluate as 1; cells in range that contain FALSE evaluate as 0 (zero).</a:t>
          </a:r>
          <a:r>
            <a:rPr lang="en-GB" sz="1100" b="0" i="0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 *Remember in AVERAGEIF() function TRUE or FALSE statements were neglected.</a:t>
          </a:r>
          <a:r>
            <a:rPr lang="en-GB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</a:t>
          </a:r>
          <a:endParaRPr lang="en-GB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GB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 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Each cell in average_range is used in the average calculation only if all of the corresponding criteria specified are true for that cell.</a:t>
          </a:r>
        </a:p>
        <a:p>
          <a:r>
            <a:rPr lang="en-GB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 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Unlike the range and criteria arguments in the AVERAGEIF function, in AVERAGEIFS each criteria_range must be the same size and shape as sum_range.</a:t>
          </a:r>
        </a:p>
        <a:p>
          <a:r>
            <a:rPr lang="en-GB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 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cells in average_range cannot be translated into numbers, AVERAGEIFS returns the #DIV0! error value.</a:t>
          </a:r>
        </a:p>
        <a:p>
          <a:r>
            <a:rPr lang="en-GB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 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there are no cells that meet all the criteria, AVERAGEIFS returns the #DIV/0! error value.</a:t>
          </a:r>
        </a:p>
        <a:p>
          <a:r>
            <a:rPr lang="en-GB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 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You can use the wildcard characters, question mark (?) and asterisk (*), in criteria. A question mark matches any single character; an asterisk matches any sequence of characters. If you want to find an actual question mark or asterisk, type a tilde (~) before the character.</a:t>
          </a:r>
        </a:p>
        <a:p>
          <a:endParaRPr lang="en-GB" sz="1100"/>
        </a:p>
      </xdr:txBody>
    </xdr:sp>
    <xdr:clientData/>
  </xdr:twoCellAnchor>
  <xdr:twoCellAnchor>
    <xdr:from>
      <xdr:col>5</xdr:col>
      <xdr:colOff>10584</xdr:colOff>
      <xdr:row>145</xdr:row>
      <xdr:rowOff>84666</xdr:rowOff>
    </xdr:from>
    <xdr:to>
      <xdr:col>8</xdr:col>
      <xdr:colOff>137284</xdr:colOff>
      <xdr:row>154</xdr:row>
      <xdr:rowOff>59916</xdr:rowOff>
    </xdr:to>
    <xdr:sp macro="" textlink="">
      <xdr:nvSpPr>
        <xdr:cNvPr id="6" name="TextBox 5">
          <a:extLst>
            <a:ext uri="{FF2B5EF4-FFF2-40B4-BE49-F238E27FC236}">
              <a16:creationId xmlns:a16="http://schemas.microsoft.com/office/drawing/2014/main" id="{4A89F577-86B5-4F8A-858E-4A1D6D76FAE7}"/>
            </a:ext>
          </a:extLst>
        </xdr:cNvPr>
        <xdr:cNvSpPr txBox="1"/>
      </xdr:nvSpPr>
      <xdr:spPr>
        <a:xfrm>
          <a:off x="2982384" y="25916466"/>
          <a:ext cx="11099500" cy="1432575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 b="0" i="0" u="sng" cap="none" spc="50" baseline="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  <a:latin typeface="+mn-lt"/>
              <a:ea typeface="+mn-ea"/>
              <a:cs typeface="+mn-cs"/>
              <a:sym typeface="Wingdings" panose="05000000000000000000" pitchFamily="2" charset="2"/>
            </a:rPr>
            <a:t>Warnings</a:t>
          </a:r>
          <a:endParaRPr lang="en-GB" sz="1400" b="0" i="0" u="sng" cap="none" spc="0" baseline="0">
            <a:ln w="12700" cmpd="sng">
              <a:solidFill>
                <a:schemeClr val="accent4"/>
              </a:solidFill>
              <a:prstDash val="solid"/>
            </a:ln>
            <a:gradFill>
              <a:gsLst>
                <a:gs pos="0">
                  <a:schemeClr val="accent4"/>
                </a:gs>
                <a:gs pos="4000">
                  <a:schemeClr val="accent4">
                    <a:lumMod val="60000"/>
                    <a:lumOff val="40000"/>
                  </a:schemeClr>
                </a:gs>
                <a:gs pos="87000">
                  <a:schemeClr val="accent4">
                    <a:lumMod val="20000"/>
                    <a:lumOff val="80000"/>
                  </a:schemeClr>
                </a:gs>
              </a:gsLst>
              <a:lin ang="5400000"/>
            </a:gradFill>
            <a:effectLst/>
            <a:latin typeface="+mn-lt"/>
            <a:ea typeface="+mn-ea"/>
            <a:cs typeface="+mn-cs"/>
            <a:sym typeface="Wingdings" panose="05000000000000000000" pitchFamily="2" charset="2"/>
          </a:endParaRPr>
        </a:p>
        <a:p>
          <a:r>
            <a:rPr lang="en-GB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 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Each range's criteria is applied one cell at a time. If all of the first cells meet their associated criteria, the count increases by 1. If all of the second cells meet their associated criteria, the count increases by 1 again, and so on until all of the cells are evaluated.</a:t>
          </a:r>
        </a:p>
        <a:p>
          <a:r>
            <a:rPr lang="en-GB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 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the criteria argument is a reference to an empty cell, the </a:t>
          </a:r>
          <a:r>
            <a:rPr lang="en-GB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COUNTIFS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 function treats the empty cell as a 0 value.</a:t>
          </a:r>
        </a:p>
        <a:p>
          <a:r>
            <a:rPr lang="en-GB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 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You can use the wildcard characters— the question mark (?) and asterisk (*) — in criteria. A question mark matches any single character, and an asterisk matches any sequence of characters. If you want to find an actual question mark or asterisk, type a tilde (</a:t>
          </a:r>
          <a:r>
            <a:rPr lang="en-GB" sz="1100" b="1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~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) before the character.</a:t>
          </a:r>
        </a:p>
        <a:p>
          <a:endParaRPr lang="en-GB" sz="1100"/>
        </a:p>
      </xdr:txBody>
    </xdr:sp>
    <xdr:clientData/>
  </xdr:twoCellAnchor>
  <xdr:twoCellAnchor>
    <xdr:from>
      <xdr:col>4</xdr:col>
      <xdr:colOff>127000</xdr:colOff>
      <xdr:row>185</xdr:row>
      <xdr:rowOff>31750</xdr:rowOff>
    </xdr:from>
    <xdr:to>
      <xdr:col>8</xdr:col>
      <xdr:colOff>116117</xdr:colOff>
      <xdr:row>190</xdr:row>
      <xdr:rowOff>102000</xdr:rowOff>
    </xdr:to>
    <xdr:sp macro="" textlink="">
      <xdr:nvSpPr>
        <xdr:cNvPr id="7" name="TextBox 6">
          <a:extLst>
            <a:ext uri="{FF2B5EF4-FFF2-40B4-BE49-F238E27FC236}">
              <a16:creationId xmlns:a16="http://schemas.microsoft.com/office/drawing/2014/main" id="{B18B2789-9AC7-4AFE-8716-02160A5FDFD2}"/>
            </a:ext>
          </a:extLst>
        </xdr:cNvPr>
        <xdr:cNvSpPr txBox="1"/>
      </xdr:nvSpPr>
      <xdr:spPr>
        <a:xfrm>
          <a:off x="2965450" y="33655000"/>
          <a:ext cx="11095267" cy="879875"/>
        </a:xfrm>
        <a:prstGeom prst="rect">
          <a:avLst/>
        </a:prstGeom>
        <a:ln/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GB" sz="1400" b="0" i="0" u="sng" cap="none" spc="50" baseline="0">
              <a:ln w="9525" cmpd="sng">
                <a:solidFill>
                  <a:schemeClr val="accent1"/>
                </a:solidFill>
                <a:prstDash val="solid"/>
              </a:ln>
              <a:solidFill>
                <a:srgbClr val="70AD47">
                  <a:tint val="1000"/>
                </a:srgbClr>
              </a:solidFill>
              <a:effectLst>
                <a:glow rad="38100">
                  <a:schemeClr val="accent1">
                    <a:alpha val="40000"/>
                  </a:schemeClr>
                </a:glow>
              </a:effectLst>
              <a:latin typeface="+mn-lt"/>
              <a:ea typeface="+mn-ea"/>
              <a:cs typeface="+mn-cs"/>
              <a:sym typeface="Wingdings" panose="05000000000000000000" pitchFamily="2" charset="2"/>
            </a:rPr>
            <a:t>Warnings</a:t>
          </a:r>
          <a:endParaRPr lang="en-GB" sz="1400" b="0" i="0" u="sng" cap="none" spc="0" baseline="0">
            <a:ln w="12700" cmpd="sng">
              <a:solidFill>
                <a:schemeClr val="accent4"/>
              </a:solidFill>
              <a:prstDash val="solid"/>
            </a:ln>
            <a:gradFill>
              <a:gsLst>
                <a:gs pos="0">
                  <a:schemeClr val="accent4"/>
                </a:gs>
                <a:gs pos="4000">
                  <a:schemeClr val="accent4">
                    <a:lumMod val="60000"/>
                    <a:lumOff val="40000"/>
                  </a:schemeClr>
                </a:gs>
                <a:gs pos="87000">
                  <a:schemeClr val="accent4">
                    <a:lumMod val="20000"/>
                    <a:lumOff val="80000"/>
                  </a:schemeClr>
                </a:gs>
              </a:gsLst>
              <a:lin ang="5400000"/>
            </a:gradFill>
            <a:effectLst/>
            <a:latin typeface="+mn-lt"/>
            <a:ea typeface="+mn-ea"/>
            <a:cs typeface="+mn-cs"/>
            <a:sym typeface="Wingdings" panose="05000000000000000000" pitchFamily="2" charset="2"/>
          </a:endParaRPr>
        </a:p>
        <a:p>
          <a:r>
            <a:rPr lang="en-GB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 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Value or Value_if_na is an empty cell, IFNA treats it as an empty string value ("").</a:t>
          </a:r>
        </a:p>
        <a:p>
          <a:r>
            <a:rPr lang="en-GB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  <a:sym typeface="Wingdings" panose="05000000000000000000" pitchFamily="2" charset="2"/>
            </a:rPr>
            <a:t> </a:t>
          </a:r>
          <a:r>
            <a:rPr lang="en-GB" sz="1100" b="0" i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If Value is an array formula, IFNA returns an array of results for each cell in the range specified in value.</a:t>
          </a:r>
        </a:p>
        <a:p>
          <a:endParaRPr lang="en-GB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A2810-2596-4997-A5E1-7C8C953664E6}">
  <dimension ref="B1:M195"/>
  <sheetViews>
    <sheetView tabSelected="1" workbookViewId="0">
      <selection sqref="A1:XFD1048576"/>
    </sheetView>
  </sheetViews>
  <sheetFormatPr defaultRowHeight="12.75" x14ac:dyDescent="0.2"/>
  <cols>
    <col min="1" max="1" width="1.85546875" style="1" customWidth="1"/>
    <col min="2" max="2" width="15.85546875" style="1" customWidth="1"/>
    <col min="3" max="3" width="12.140625" style="1" bestFit="1" customWidth="1"/>
    <col min="4" max="4" width="12.7109375" style="1" bestFit="1" customWidth="1"/>
    <col min="5" max="5" width="2" style="1" customWidth="1"/>
    <col min="6" max="6" width="81" style="1" bestFit="1" customWidth="1"/>
    <col min="7" max="7" width="19.85546875" style="1" bestFit="1" customWidth="1"/>
    <col min="8" max="8" width="63.7109375" style="1" customWidth="1"/>
    <col min="9" max="16384" width="9.140625" style="1"/>
  </cols>
  <sheetData>
    <row r="1" spans="2:13" ht="15" x14ac:dyDescent="0.25">
      <c r="F1" s="2"/>
    </row>
    <row r="2" spans="2:13" ht="23.25" x14ac:dyDescent="0.35">
      <c r="B2" s="3" t="s">
        <v>0</v>
      </c>
      <c r="C2" s="4"/>
      <c r="D2" s="4"/>
      <c r="E2" s="4"/>
      <c r="F2" s="4"/>
      <c r="G2" s="5"/>
      <c r="H2" s="6"/>
      <c r="I2"/>
      <c r="J2"/>
      <c r="K2"/>
      <c r="L2"/>
      <c r="M2"/>
    </row>
    <row r="3" spans="2:13" ht="15" x14ac:dyDescent="0.25">
      <c r="B3" s="7" t="s">
        <v>1</v>
      </c>
      <c r="C3" s="8"/>
      <c r="D3" s="8"/>
      <c r="E3" s="8"/>
      <c r="F3" s="8"/>
      <c r="G3" s="8"/>
      <c r="H3" s="9"/>
      <c r="I3"/>
      <c r="J3"/>
      <c r="K3"/>
      <c r="L3"/>
      <c r="M3"/>
    </row>
    <row r="5" spans="2:13" x14ac:dyDescent="0.2">
      <c r="B5" s="10" t="s">
        <v>2</v>
      </c>
      <c r="C5" s="10" t="s">
        <v>3</v>
      </c>
      <c r="F5" s="10" t="s">
        <v>4</v>
      </c>
      <c r="G5" s="10" t="s">
        <v>5</v>
      </c>
      <c r="H5" s="10" t="s">
        <v>6</v>
      </c>
    </row>
    <row r="6" spans="2:13" x14ac:dyDescent="0.2">
      <c r="B6" s="11" t="s">
        <v>7</v>
      </c>
      <c r="C6" s="11">
        <v>500</v>
      </c>
      <c r="F6" s="11" t="str">
        <f ca="1">_xlfn.FORMULATEXT(G6)</f>
        <v>=AVERAGEIF(B6:B27, "East", C6:C27)</v>
      </c>
      <c r="G6" s="11">
        <f>AVERAGEIF(B6:B27, "East", C6:C27)</f>
        <v>267.5</v>
      </c>
      <c r="H6" s="11" t="s">
        <v>8</v>
      </c>
    </row>
    <row r="7" spans="2:13" x14ac:dyDescent="0.2">
      <c r="B7" s="11" t="s">
        <v>9</v>
      </c>
      <c r="C7" s="11">
        <v>50</v>
      </c>
      <c r="F7" s="11" t="str">
        <f t="shared" ref="F7:F13" ca="1" si="0">_xlfn.FORMULATEXT(G7)</f>
        <v>=AVERAGEIF(B6:B27, "North", C6:C27)</v>
      </c>
      <c r="G7" s="11">
        <f>AVERAGEIF(B6:B27, "North", C6:C27)</f>
        <v>62.5</v>
      </c>
      <c r="H7" s="11" t="s">
        <v>10</v>
      </c>
    </row>
    <row r="8" spans="2:13" x14ac:dyDescent="0.2">
      <c r="B8" s="11" t="s">
        <v>11</v>
      </c>
      <c r="C8" s="11">
        <v>100</v>
      </c>
      <c r="F8" s="11" t="str">
        <f t="shared" ca="1" si="0"/>
        <v>=AVERAGEIF(B6:B27, "North*", C6:C27)</v>
      </c>
      <c r="G8" s="11">
        <f>AVERAGEIF(B6:B27, "North*", C6:C27)</f>
        <v>55</v>
      </c>
      <c r="H8" s="12" t="s">
        <v>12</v>
      </c>
    </row>
    <row r="9" spans="2:13" x14ac:dyDescent="0.2">
      <c r="B9" s="11" t="s">
        <v>13</v>
      </c>
      <c r="C9" s="11">
        <v>25</v>
      </c>
      <c r="F9" s="11" t="str">
        <f t="shared" ca="1" si="0"/>
        <v>=AVERAGEIF(B6:B27, "*New Office", C6:C27)</v>
      </c>
      <c r="G9" s="11">
        <f>AVERAGEIF(B6:B27, "*New Office", C6:C27)</f>
        <v>35</v>
      </c>
      <c r="H9" s="11" t="s">
        <v>14</v>
      </c>
    </row>
    <row r="10" spans="2:13" x14ac:dyDescent="0.2">
      <c r="B10" s="11" t="s">
        <v>15</v>
      </c>
      <c r="C10" s="11">
        <v>200</v>
      </c>
      <c r="F10" s="11" t="str">
        <f t="shared" ca="1" si="0"/>
        <v>=AVERAGEIF(B6:B27, "&gt;=4", C6:C27)</v>
      </c>
      <c r="G10" s="11">
        <f>AVERAGEIF(B6:B27, "&gt;=4", C6:C27)</f>
        <v>58.75</v>
      </c>
      <c r="H10" s="11" t="s">
        <v>16</v>
      </c>
    </row>
    <row r="11" spans="2:13" x14ac:dyDescent="0.2">
      <c r="B11" s="11" t="s">
        <v>17</v>
      </c>
      <c r="C11" s="11">
        <v>30</v>
      </c>
      <c r="F11" s="11" t="str">
        <f t="shared" ca="1" si="0"/>
        <v>=AVERAGEIF(B6:B27, 5, C6:C27)</v>
      </c>
      <c r="G11" s="11">
        <f>AVERAGEIF(B6:B27, 5, C6:C27)</f>
        <v>75</v>
      </c>
      <c r="H11" s="11" t="s">
        <v>18</v>
      </c>
    </row>
    <row r="12" spans="2:13" x14ac:dyDescent="0.2">
      <c r="B12" s="11" t="s">
        <v>7</v>
      </c>
      <c r="C12" s="11">
        <v>35</v>
      </c>
      <c r="F12" s="11" t="str">
        <f t="shared" ca="1" si="0"/>
        <v>=AVERAGEIF(B6:B27, TRUE, C6:C27)</v>
      </c>
      <c r="G12" s="11">
        <f>AVERAGEIF(B6:B27, TRUE, C6:C27)</f>
        <v>110</v>
      </c>
      <c r="H12" s="11" t="s">
        <v>19</v>
      </c>
    </row>
    <row r="13" spans="2:13" x14ac:dyDescent="0.2">
      <c r="B13" s="11" t="s">
        <v>9</v>
      </c>
      <c r="C13" s="11">
        <v>50</v>
      </c>
      <c r="F13" s="11" t="str">
        <f t="shared" ca="1" si="0"/>
        <v>=AVERAGEIF(B6:B27, FALSE, C6:C27)</v>
      </c>
      <c r="G13" s="11">
        <f>AVERAGEIF(B6:B27, FALSE, C6:C27)</f>
        <v>77.5</v>
      </c>
      <c r="H13" s="11" t="s">
        <v>20</v>
      </c>
    </row>
    <row r="14" spans="2:13" x14ac:dyDescent="0.2">
      <c r="B14" s="11" t="s">
        <v>13</v>
      </c>
      <c r="C14" s="11">
        <v>15</v>
      </c>
    </row>
    <row r="15" spans="2:13" x14ac:dyDescent="0.2">
      <c r="B15" s="11" t="s">
        <v>11</v>
      </c>
      <c r="C15" s="11">
        <v>25</v>
      </c>
    </row>
    <row r="16" spans="2:13" x14ac:dyDescent="0.2">
      <c r="B16" s="11" t="s">
        <v>21</v>
      </c>
      <c r="C16" s="11">
        <v>40</v>
      </c>
    </row>
    <row r="17" spans="2:8" x14ac:dyDescent="0.2">
      <c r="B17" s="11">
        <v>5</v>
      </c>
      <c r="C17" s="11">
        <v>50</v>
      </c>
    </row>
    <row r="18" spans="2:8" x14ac:dyDescent="0.2">
      <c r="B18" s="11">
        <v>5</v>
      </c>
      <c r="C18" s="11">
        <v>100</v>
      </c>
    </row>
    <row r="19" spans="2:8" x14ac:dyDescent="0.2">
      <c r="B19" s="11">
        <v>2</v>
      </c>
      <c r="C19" s="11">
        <v>200</v>
      </c>
    </row>
    <row r="20" spans="2:8" x14ac:dyDescent="0.2">
      <c r="B20" s="11">
        <v>4</v>
      </c>
      <c r="C20" s="11">
        <v>35</v>
      </c>
    </row>
    <row r="21" spans="2:8" x14ac:dyDescent="0.2">
      <c r="B21" s="11">
        <v>2</v>
      </c>
      <c r="C21" s="11">
        <v>45</v>
      </c>
    </row>
    <row r="22" spans="2:8" x14ac:dyDescent="0.2">
      <c r="B22" s="11">
        <v>4</v>
      </c>
      <c r="C22" s="11">
        <v>50</v>
      </c>
    </row>
    <row r="23" spans="2:8" x14ac:dyDescent="0.2">
      <c r="B23" s="11" t="b">
        <v>1</v>
      </c>
      <c r="C23" s="11">
        <v>90</v>
      </c>
    </row>
    <row r="24" spans="2:8" x14ac:dyDescent="0.2">
      <c r="B24" s="11" t="b">
        <v>0</v>
      </c>
      <c r="C24" s="11">
        <v>100</v>
      </c>
    </row>
    <row r="25" spans="2:8" x14ac:dyDescent="0.2">
      <c r="B25" s="11" t="b">
        <v>1</v>
      </c>
      <c r="C25" s="11">
        <v>125</v>
      </c>
    </row>
    <row r="26" spans="2:8" x14ac:dyDescent="0.2">
      <c r="B26" s="11" t="b">
        <v>1</v>
      </c>
      <c r="C26" s="11">
        <v>115</v>
      </c>
    </row>
    <row r="27" spans="2:8" x14ac:dyDescent="0.2">
      <c r="B27" s="11" t="b">
        <v>0</v>
      </c>
      <c r="C27" s="11">
        <v>55</v>
      </c>
    </row>
    <row r="30" spans="2:8" x14ac:dyDescent="0.2">
      <c r="B30" s="13" t="s">
        <v>22</v>
      </c>
      <c r="C30" s="13"/>
    </row>
    <row r="32" spans="2:8" ht="23.25" x14ac:dyDescent="0.35">
      <c r="B32" s="3" t="s">
        <v>23</v>
      </c>
      <c r="C32" s="4"/>
      <c r="D32" s="4"/>
      <c r="E32" s="4"/>
      <c r="F32" s="4"/>
      <c r="G32" s="5"/>
      <c r="H32" s="6"/>
    </row>
    <row r="33" spans="2:8" x14ac:dyDescent="0.2">
      <c r="B33" s="7" t="s">
        <v>24</v>
      </c>
      <c r="C33" s="8"/>
      <c r="D33" s="8"/>
      <c r="E33" s="8"/>
      <c r="F33" s="8"/>
      <c r="G33" s="8"/>
      <c r="H33" s="9"/>
    </row>
    <row r="35" spans="2:8" x14ac:dyDescent="0.2">
      <c r="B35" s="10" t="s">
        <v>2</v>
      </c>
      <c r="C35" s="10" t="s">
        <v>3</v>
      </c>
      <c r="F35" s="10" t="s">
        <v>4</v>
      </c>
      <c r="G35" s="10" t="s">
        <v>5</v>
      </c>
      <c r="H35" s="10" t="s">
        <v>6</v>
      </c>
    </row>
    <row r="36" spans="2:8" x14ac:dyDescent="0.2">
      <c r="B36" s="11" t="s">
        <v>7</v>
      </c>
      <c r="C36" s="11">
        <v>500</v>
      </c>
      <c r="F36" s="14" t="str">
        <f ca="1">_xlfn.FORMULATEXT(G36)</f>
        <v>=SUMIF(B36:B57, "East", C36:C57)</v>
      </c>
      <c r="G36" s="11">
        <f>SUMIF(B36:B57, "East", C36:C57)</f>
        <v>535</v>
      </c>
      <c r="H36" s="11" t="s">
        <v>25</v>
      </c>
    </row>
    <row r="37" spans="2:8" x14ac:dyDescent="0.2">
      <c r="B37" s="11" t="s">
        <v>9</v>
      </c>
      <c r="C37" s="11">
        <v>50</v>
      </c>
      <c r="F37" s="14" t="str">
        <f t="shared" ref="F37:F43" ca="1" si="1">_xlfn.FORMULATEXT(G37)</f>
        <v>=SUMIF(B36:B57, "North", C36:C57)</v>
      </c>
      <c r="G37" s="11">
        <f>SUMIF(B36:B57, "North", C36:C57)</f>
        <v>125</v>
      </c>
      <c r="H37" s="11" t="s">
        <v>26</v>
      </c>
    </row>
    <row r="38" spans="2:8" x14ac:dyDescent="0.2">
      <c r="B38" s="11" t="s">
        <v>11</v>
      </c>
      <c r="C38" s="11">
        <v>100</v>
      </c>
      <c r="F38" s="14" t="str">
        <f t="shared" ca="1" si="1"/>
        <v>=SUMIF(B36:B57, "North*", C36:C57)</v>
      </c>
      <c r="G38" s="11">
        <f>SUMIF(B36:B57, "North*", C36:C57)</f>
        <v>165</v>
      </c>
      <c r="H38" s="11" t="s">
        <v>27</v>
      </c>
    </row>
    <row r="39" spans="2:8" x14ac:dyDescent="0.2">
      <c r="B39" s="11" t="s">
        <v>13</v>
      </c>
      <c r="C39" s="11">
        <v>25</v>
      </c>
      <c r="F39" s="14" t="str">
        <f t="shared" ca="1" si="1"/>
        <v>=SUMIF(B36:B57, "*New Office", C36:C57)</v>
      </c>
      <c r="G39" s="11">
        <f>SUMIF(B36:B57, "*New Office", C36:C57)</f>
        <v>70</v>
      </c>
      <c r="H39" s="11" t="s">
        <v>28</v>
      </c>
    </row>
    <row r="40" spans="2:8" x14ac:dyDescent="0.2">
      <c r="B40" s="11" t="s">
        <v>15</v>
      </c>
      <c r="C40" s="11">
        <v>200</v>
      </c>
      <c r="F40" s="14" t="str">
        <f t="shared" ca="1" si="1"/>
        <v>=SUMIF(B36:B57, "&gt;=4", C36:C57)</v>
      </c>
      <c r="G40" s="11">
        <f>SUMIF(B36:B57, "&gt;=4", C36:C57)</f>
        <v>235</v>
      </c>
      <c r="H40" s="11" t="s">
        <v>29</v>
      </c>
    </row>
    <row r="41" spans="2:8" x14ac:dyDescent="0.2">
      <c r="B41" s="11" t="s">
        <v>17</v>
      </c>
      <c r="C41" s="11">
        <v>30</v>
      </c>
      <c r="F41" s="14" t="str">
        <f t="shared" ca="1" si="1"/>
        <v>=SUMIF(B36:B57, 5, C36:C57)</v>
      </c>
      <c r="G41" s="11">
        <f>SUMIF(B36:B57, 5, C36:C57)</f>
        <v>150</v>
      </c>
      <c r="H41" s="11" t="s">
        <v>30</v>
      </c>
    </row>
    <row r="42" spans="2:8" x14ac:dyDescent="0.2">
      <c r="B42" s="11" t="s">
        <v>7</v>
      </c>
      <c r="C42" s="11">
        <v>35</v>
      </c>
      <c r="F42" s="14" t="str">
        <f t="shared" ca="1" si="1"/>
        <v>=SUMIF(B36:B57, TRUE, C36:C57)</v>
      </c>
      <c r="G42" s="11">
        <f>SUMIF(B36:B57, TRUE, C36:C57)</f>
        <v>330</v>
      </c>
      <c r="H42" s="11" t="s">
        <v>31</v>
      </c>
    </row>
    <row r="43" spans="2:8" x14ac:dyDescent="0.2">
      <c r="B43" s="11" t="s">
        <v>9</v>
      </c>
      <c r="C43" s="11">
        <v>50</v>
      </c>
      <c r="F43" s="14" t="str">
        <f t="shared" ca="1" si="1"/>
        <v>=SUMIF(B36:B57, FALSE, C36:C57)</v>
      </c>
      <c r="G43" s="11">
        <f>SUMIF(B36:B57, FALSE, C36:C57)</f>
        <v>155</v>
      </c>
      <c r="H43" s="11" t="s">
        <v>32</v>
      </c>
    </row>
    <row r="44" spans="2:8" x14ac:dyDescent="0.2">
      <c r="B44" s="11" t="s">
        <v>13</v>
      </c>
      <c r="C44" s="11">
        <v>15</v>
      </c>
    </row>
    <row r="45" spans="2:8" x14ac:dyDescent="0.2">
      <c r="B45" s="11" t="s">
        <v>11</v>
      </c>
      <c r="C45" s="11">
        <v>25</v>
      </c>
    </row>
    <row r="46" spans="2:8" x14ac:dyDescent="0.2">
      <c r="B46" s="11" t="s">
        <v>21</v>
      </c>
      <c r="C46" s="11">
        <v>40</v>
      </c>
    </row>
    <row r="47" spans="2:8" x14ac:dyDescent="0.2">
      <c r="B47" s="11">
        <v>5</v>
      </c>
      <c r="C47" s="11">
        <v>50</v>
      </c>
    </row>
    <row r="48" spans="2:8" x14ac:dyDescent="0.2">
      <c r="B48" s="11">
        <v>5</v>
      </c>
      <c r="C48" s="11">
        <v>100</v>
      </c>
    </row>
    <row r="49" spans="2:8" x14ac:dyDescent="0.2">
      <c r="B49" s="11">
        <v>2</v>
      </c>
      <c r="C49" s="11">
        <v>200</v>
      </c>
    </row>
    <row r="50" spans="2:8" x14ac:dyDescent="0.2">
      <c r="B50" s="11">
        <v>4</v>
      </c>
      <c r="C50" s="11">
        <v>35</v>
      </c>
    </row>
    <row r="51" spans="2:8" x14ac:dyDescent="0.2">
      <c r="B51" s="11">
        <v>2</v>
      </c>
      <c r="C51" s="11">
        <v>45</v>
      </c>
    </row>
    <row r="52" spans="2:8" x14ac:dyDescent="0.2">
      <c r="B52" s="11">
        <v>4</v>
      </c>
      <c r="C52" s="11">
        <v>50</v>
      </c>
    </row>
    <row r="53" spans="2:8" x14ac:dyDescent="0.2">
      <c r="B53" s="11" t="b">
        <v>1</v>
      </c>
      <c r="C53" s="11">
        <v>90</v>
      </c>
    </row>
    <row r="54" spans="2:8" x14ac:dyDescent="0.2">
      <c r="B54" s="11" t="b">
        <v>0</v>
      </c>
      <c r="C54" s="11">
        <v>100</v>
      </c>
    </row>
    <row r="55" spans="2:8" x14ac:dyDescent="0.2">
      <c r="B55" s="11" t="b">
        <v>1</v>
      </c>
      <c r="C55" s="11">
        <v>125</v>
      </c>
    </row>
    <row r="56" spans="2:8" x14ac:dyDescent="0.2">
      <c r="B56" s="11" t="b">
        <v>1</v>
      </c>
      <c r="C56" s="11">
        <v>115</v>
      </c>
    </row>
    <row r="57" spans="2:8" x14ac:dyDescent="0.2">
      <c r="B57" s="11" t="b">
        <v>0</v>
      </c>
      <c r="C57" s="11">
        <v>55</v>
      </c>
      <c r="F57" s="1">
        <f>SUMIF(B36:B57,"East",C36:C57)</f>
        <v>535</v>
      </c>
    </row>
    <row r="58" spans="2:8" x14ac:dyDescent="0.2">
      <c r="F58" s="1">
        <f>SUMIF(B36:B57,"North*",C36:C57)</f>
        <v>165</v>
      </c>
      <c r="G58" s="1">
        <f>SUMIF(B36:B57,"*New Office",C36:C57)</f>
        <v>70</v>
      </c>
    </row>
    <row r="60" spans="2:8" x14ac:dyDescent="0.2">
      <c r="B60" s="13" t="s">
        <v>22</v>
      </c>
      <c r="C60" s="13"/>
    </row>
    <row r="62" spans="2:8" ht="23.25" x14ac:dyDescent="0.35">
      <c r="B62" s="3" t="s">
        <v>33</v>
      </c>
      <c r="C62" s="4"/>
      <c r="D62" s="4"/>
      <c r="E62" s="4"/>
      <c r="F62" s="4"/>
      <c r="G62" s="5"/>
      <c r="H62" s="6"/>
    </row>
    <row r="63" spans="2:8" x14ac:dyDescent="0.2">
      <c r="B63" s="7" t="s">
        <v>34</v>
      </c>
      <c r="C63" s="8"/>
      <c r="D63" s="8"/>
      <c r="E63" s="8"/>
      <c r="F63" s="8"/>
      <c r="G63" s="8"/>
      <c r="H63" s="9"/>
    </row>
    <row r="65" spans="2:8" x14ac:dyDescent="0.2">
      <c r="B65" s="10" t="s">
        <v>2</v>
      </c>
      <c r="C65" s="10" t="s">
        <v>3</v>
      </c>
      <c r="F65" s="10" t="s">
        <v>4</v>
      </c>
      <c r="G65" s="10" t="s">
        <v>5</v>
      </c>
      <c r="H65" s="10" t="s">
        <v>6</v>
      </c>
    </row>
    <row r="66" spans="2:8" x14ac:dyDescent="0.2">
      <c r="B66" s="11" t="s">
        <v>7</v>
      </c>
      <c r="C66" s="11">
        <v>500</v>
      </c>
      <c r="F66" s="14" t="str">
        <f ca="1">_xlfn.FORMULATEXT(G66)</f>
        <v>=COUNTIF(B66:B87, "East")</v>
      </c>
      <c r="G66" s="11">
        <f>COUNTIF(B66:B87, "East")</f>
        <v>2</v>
      </c>
      <c r="H66" s="11" t="s">
        <v>35</v>
      </c>
    </row>
    <row r="67" spans="2:8" x14ac:dyDescent="0.2">
      <c r="B67" s="11" t="s">
        <v>9</v>
      </c>
      <c r="C67" s="11">
        <v>50</v>
      </c>
      <c r="F67" s="14" t="str">
        <f t="shared" ref="F67:F71" ca="1" si="2">_xlfn.FORMULATEXT(G67)</f>
        <v>=COUNTIF(B66:B87, "North")</v>
      </c>
      <c r="G67" s="11">
        <f>COUNTIF(B66:B87, "North")</f>
        <v>2</v>
      </c>
      <c r="H67" s="11" t="s">
        <v>36</v>
      </c>
    </row>
    <row r="68" spans="2:8" x14ac:dyDescent="0.2">
      <c r="B68" s="11" t="s">
        <v>11</v>
      </c>
      <c r="C68" s="11">
        <v>100</v>
      </c>
      <c r="F68" s="14" t="str">
        <f t="shared" ca="1" si="2"/>
        <v>=COUNTIF(C66:C87,"&gt;=100")</v>
      </c>
      <c r="G68" s="11">
        <f>COUNTIF(C66:C87,"&gt;=100")</f>
        <v>8</v>
      </c>
      <c r="H68" s="11" t="s">
        <v>37</v>
      </c>
    </row>
    <row r="69" spans="2:8" ht="25.5" x14ac:dyDescent="0.2">
      <c r="B69" s="11" t="s">
        <v>13</v>
      </c>
      <c r="C69" s="11">
        <v>25</v>
      </c>
      <c r="F69" s="14" t="str">
        <f t="shared" ca="1" si="2"/>
        <v>=COUNTIF(C66:C87, "&lt;="&amp;C68)</v>
      </c>
      <c r="G69" s="11">
        <f>COUNTIF(C66:C87, "&lt;="&amp;C68)</f>
        <v>17</v>
      </c>
      <c r="H69" s="12" t="s">
        <v>38</v>
      </c>
    </row>
    <row r="70" spans="2:8" x14ac:dyDescent="0.2">
      <c r="B70" s="11" t="s">
        <v>15</v>
      </c>
      <c r="C70" s="11">
        <v>200</v>
      </c>
      <c r="F70" s="14" t="str">
        <f t="shared" ca="1" si="2"/>
        <v>=COUNTIF(B66:B87, "No*")</v>
      </c>
      <c r="G70" s="11">
        <f>COUNTIF(B66:B87, "No*")</f>
        <v>3</v>
      </c>
      <c r="H70" s="11" t="s">
        <v>39</v>
      </c>
    </row>
    <row r="71" spans="2:8" ht="25.5" x14ac:dyDescent="0.2">
      <c r="B71" s="11" t="s">
        <v>17</v>
      </c>
      <c r="C71" s="11">
        <v>30</v>
      </c>
      <c r="F71" s="14" t="str">
        <f t="shared" ca="1" si="2"/>
        <v>=COUNTIF(B66:B87, "Ea??")</v>
      </c>
      <c r="G71" s="11">
        <f>COUNTIF(B66:B87, "Ea??")</f>
        <v>2</v>
      </c>
      <c r="H71" s="12" t="s">
        <v>40</v>
      </c>
    </row>
    <row r="72" spans="2:8" ht="15" x14ac:dyDescent="0.25">
      <c r="B72" s="11" t="s">
        <v>7</v>
      </c>
      <c r="C72" s="11">
        <v>35</v>
      </c>
      <c r="F72" s="15"/>
      <c r="G72"/>
      <c r="H72"/>
    </row>
    <row r="73" spans="2:8" ht="15" x14ac:dyDescent="0.25">
      <c r="B73" s="11" t="s">
        <v>9</v>
      </c>
      <c r="C73" s="11">
        <v>50</v>
      </c>
      <c r="F73" s="15"/>
      <c r="G73"/>
      <c r="H73"/>
    </row>
    <row r="74" spans="2:8" x14ac:dyDescent="0.2">
      <c r="B74" s="11" t="s">
        <v>13</v>
      </c>
      <c r="C74" s="11">
        <v>15</v>
      </c>
    </row>
    <row r="75" spans="2:8" x14ac:dyDescent="0.2">
      <c r="B75" s="11" t="s">
        <v>11</v>
      </c>
      <c r="C75" s="11">
        <v>25</v>
      </c>
    </row>
    <row r="76" spans="2:8" x14ac:dyDescent="0.2">
      <c r="B76" s="11" t="s">
        <v>21</v>
      </c>
      <c r="C76" s="11">
        <v>40</v>
      </c>
    </row>
    <row r="77" spans="2:8" x14ac:dyDescent="0.2">
      <c r="B77" s="11">
        <v>5</v>
      </c>
      <c r="C77" s="11">
        <v>50</v>
      </c>
    </row>
    <row r="78" spans="2:8" x14ac:dyDescent="0.2">
      <c r="B78" s="11">
        <v>5</v>
      </c>
      <c r="C78" s="11">
        <v>100</v>
      </c>
    </row>
    <row r="79" spans="2:8" x14ac:dyDescent="0.2">
      <c r="B79" s="11">
        <v>2</v>
      </c>
      <c r="C79" s="11">
        <v>200</v>
      </c>
    </row>
    <row r="80" spans="2:8" x14ac:dyDescent="0.2">
      <c r="B80" s="11">
        <v>4</v>
      </c>
      <c r="C80" s="11">
        <v>35</v>
      </c>
    </row>
    <row r="81" spans="2:8" x14ac:dyDescent="0.2">
      <c r="B81" s="11">
        <v>2</v>
      </c>
      <c r="C81" s="11">
        <v>45</v>
      </c>
    </row>
    <row r="82" spans="2:8" x14ac:dyDescent="0.2">
      <c r="B82" s="11">
        <v>4</v>
      </c>
      <c r="C82" s="11">
        <v>50</v>
      </c>
    </row>
    <row r="83" spans="2:8" x14ac:dyDescent="0.2">
      <c r="B83" s="11" t="b">
        <v>1</v>
      </c>
      <c r="C83" s="11">
        <v>90</v>
      </c>
    </row>
    <row r="84" spans="2:8" x14ac:dyDescent="0.2">
      <c r="B84" s="11" t="b">
        <v>0</v>
      </c>
      <c r="C84" s="11">
        <v>100</v>
      </c>
    </row>
    <row r="85" spans="2:8" x14ac:dyDescent="0.2">
      <c r="B85" s="11" t="b">
        <v>1</v>
      </c>
      <c r="C85" s="11">
        <v>125</v>
      </c>
    </row>
    <row r="86" spans="2:8" x14ac:dyDescent="0.2">
      <c r="B86" s="11" t="b">
        <v>1</v>
      </c>
      <c r="C86" s="11">
        <v>115</v>
      </c>
    </row>
    <row r="87" spans="2:8" x14ac:dyDescent="0.2">
      <c r="B87" s="11" t="b">
        <v>0</v>
      </c>
      <c r="C87" s="11">
        <v>55</v>
      </c>
    </row>
    <row r="90" spans="2:8" x14ac:dyDescent="0.2">
      <c r="B90" s="13" t="s">
        <v>22</v>
      </c>
      <c r="C90" s="13"/>
    </row>
    <row r="92" spans="2:8" ht="23.25" x14ac:dyDescent="0.35">
      <c r="B92" s="3" t="s">
        <v>41</v>
      </c>
      <c r="C92" s="4"/>
      <c r="D92" s="4"/>
      <c r="E92" s="4"/>
      <c r="F92" s="4"/>
      <c r="G92" s="5"/>
      <c r="H92" s="6"/>
    </row>
    <row r="93" spans="2:8" x14ac:dyDescent="0.2">
      <c r="B93" s="7" t="s">
        <v>42</v>
      </c>
      <c r="C93" s="8"/>
      <c r="D93" s="8"/>
      <c r="E93" s="8"/>
      <c r="F93" s="8"/>
      <c r="G93" s="8"/>
      <c r="H93" s="9"/>
    </row>
    <row r="95" spans="2:8" ht="15" x14ac:dyDescent="0.25">
      <c r="B95" s="10" t="s">
        <v>43</v>
      </c>
      <c r="C95" s="10" t="s">
        <v>44</v>
      </c>
      <c r="D95" s="10" t="s">
        <v>45</v>
      </c>
      <c r="E95"/>
      <c r="F95" s="10" t="s">
        <v>4</v>
      </c>
      <c r="G95" s="10" t="s">
        <v>5</v>
      </c>
      <c r="H95" s="10" t="s">
        <v>6</v>
      </c>
    </row>
    <row r="96" spans="2:8" x14ac:dyDescent="0.2">
      <c r="B96" s="11" t="s">
        <v>46</v>
      </c>
      <c r="C96" s="11" t="s">
        <v>47</v>
      </c>
      <c r="D96" s="11">
        <v>10</v>
      </c>
      <c r="F96" s="14" t="str">
        <f ca="1">_xlfn.FORMULATEXT(G96)</f>
        <v>=AVERAGEIFS(D96:D108, B96:B108, "Apple", C96:C108, "Tom")</v>
      </c>
      <c r="G96" s="11">
        <f>AVERAGEIFS(D96:D108, B96:B108, "Apple", C96:C108, "Tom")</f>
        <v>13.333333333333334</v>
      </c>
      <c r="H96" s="11" t="s">
        <v>48</v>
      </c>
    </row>
    <row r="97" spans="2:8" ht="25.5" x14ac:dyDescent="0.2">
      <c r="B97" s="11" t="s">
        <v>49</v>
      </c>
      <c r="C97" s="11" t="s">
        <v>50</v>
      </c>
      <c r="D97" s="11">
        <v>4</v>
      </c>
      <c r="F97" s="14" t="str">
        <f ca="1">_xlfn.FORMULATEXT(G97)</f>
        <v>=AVERAGEIFS(D96:D108, B96:B108, "Banana", C96:C108, "Marissa")</v>
      </c>
      <c r="G97" s="11" t="e">
        <f>AVERAGEIFS(D96:D108, B96:B108, "Banana", C96:C108, "Marissa")</f>
        <v>#DIV/0!</v>
      </c>
      <c r="H97" s="12" t="s">
        <v>51</v>
      </c>
    </row>
    <row r="98" spans="2:8" x14ac:dyDescent="0.2">
      <c r="B98" s="11" t="s">
        <v>46</v>
      </c>
      <c r="C98" s="11" t="s">
        <v>52</v>
      </c>
      <c r="D98" s="11">
        <v>12</v>
      </c>
      <c r="F98" s="14" t="str">
        <f ca="1">_xlfn.FORMULATEXT(G98)</f>
        <v>=AVERAGEIFS(D96:D108, B96:B108, "Carrot", C96:C108, "Marissa")</v>
      </c>
      <c r="G98" s="11">
        <f>AVERAGEIFS(D96:D108, B96:B108, "Carrot", C96:C108, "Marissa")</f>
        <v>17</v>
      </c>
      <c r="H98" s="11" t="s">
        <v>53</v>
      </c>
    </row>
    <row r="99" spans="2:8" x14ac:dyDescent="0.2">
      <c r="B99" s="11" t="s">
        <v>54</v>
      </c>
      <c r="C99" s="11" t="s">
        <v>55</v>
      </c>
      <c r="D99" s="11">
        <v>5</v>
      </c>
    </row>
    <row r="100" spans="2:8" x14ac:dyDescent="0.2">
      <c r="B100" s="11" t="s">
        <v>56</v>
      </c>
      <c r="C100" s="11" t="s">
        <v>57</v>
      </c>
      <c r="D100" s="11">
        <v>13</v>
      </c>
    </row>
    <row r="101" spans="2:8" x14ac:dyDescent="0.2">
      <c r="B101" s="11" t="s">
        <v>46</v>
      </c>
      <c r="C101" s="11" t="s">
        <v>47</v>
      </c>
      <c r="D101" s="11">
        <v>15</v>
      </c>
    </row>
    <row r="102" spans="2:8" x14ac:dyDescent="0.2">
      <c r="B102" s="11" t="s">
        <v>56</v>
      </c>
      <c r="C102" s="11" t="s">
        <v>50</v>
      </c>
      <c r="D102" s="11">
        <v>14</v>
      </c>
    </row>
    <row r="103" spans="2:8" x14ac:dyDescent="0.2">
      <c r="B103" s="11" t="s">
        <v>54</v>
      </c>
      <c r="C103" s="11" t="s">
        <v>55</v>
      </c>
      <c r="D103" s="11">
        <v>12</v>
      </c>
    </row>
    <row r="104" spans="2:8" x14ac:dyDescent="0.2">
      <c r="B104" s="11" t="s">
        <v>49</v>
      </c>
      <c r="C104" s="11" t="s">
        <v>50</v>
      </c>
      <c r="D104" s="11">
        <v>8</v>
      </c>
    </row>
    <row r="105" spans="2:8" x14ac:dyDescent="0.2">
      <c r="B105" s="11" t="s">
        <v>54</v>
      </c>
      <c r="C105" s="11" t="s">
        <v>52</v>
      </c>
      <c r="D105" s="11">
        <v>9</v>
      </c>
    </row>
    <row r="106" spans="2:8" x14ac:dyDescent="0.2">
      <c r="B106" s="11" t="s">
        <v>46</v>
      </c>
      <c r="C106" s="11" t="s">
        <v>47</v>
      </c>
      <c r="D106" s="11">
        <v>15</v>
      </c>
    </row>
    <row r="107" spans="2:8" x14ac:dyDescent="0.2">
      <c r="B107" s="11" t="s">
        <v>56</v>
      </c>
      <c r="C107" s="11" t="s">
        <v>50</v>
      </c>
      <c r="D107" s="11">
        <v>20</v>
      </c>
    </row>
    <row r="108" spans="2:8" x14ac:dyDescent="0.2">
      <c r="B108" s="11" t="s">
        <v>54</v>
      </c>
      <c r="C108" s="11" t="s">
        <v>52</v>
      </c>
      <c r="D108" s="11">
        <v>25</v>
      </c>
    </row>
    <row r="109" spans="2:8" ht="15" x14ac:dyDescent="0.25">
      <c r="B109"/>
      <c r="C109"/>
      <c r="D109"/>
      <c r="E109"/>
    </row>
    <row r="110" spans="2:8" ht="15" x14ac:dyDescent="0.25">
      <c r="B110"/>
      <c r="C110"/>
      <c r="D110"/>
      <c r="E110"/>
    </row>
    <row r="111" spans="2:8" x14ac:dyDescent="0.2">
      <c r="B111" s="13" t="s">
        <v>22</v>
      </c>
      <c r="C111" s="13"/>
    </row>
    <row r="115" spans="2:8" ht="23.25" x14ac:dyDescent="0.35">
      <c r="B115" s="3" t="s">
        <v>58</v>
      </c>
      <c r="C115" s="4"/>
      <c r="D115" s="4"/>
      <c r="E115" s="4"/>
      <c r="F115" s="4"/>
      <c r="G115" s="5"/>
      <c r="H115" s="6"/>
    </row>
    <row r="116" spans="2:8" x14ac:dyDescent="0.2">
      <c r="B116" s="7" t="s">
        <v>59</v>
      </c>
      <c r="C116" s="8"/>
      <c r="D116" s="8"/>
      <c r="E116" s="8"/>
      <c r="F116" s="8"/>
      <c r="G116" s="8"/>
      <c r="H116" s="9"/>
    </row>
    <row r="118" spans="2:8" ht="15" x14ac:dyDescent="0.25">
      <c r="B118" s="10" t="s">
        <v>43</v>
      </c>
      <c r="C118" s="10" t="s">
        <v>44</v>
      </c>
      <c r="D118" s="10" t="s">
        <v>45</v>
      </c>
      <c r="E118"/>
      <c r="F118" s="10" t="s">
        <v>4</v>
      </c>
      <c r="G118" s="10" t="s">
        <v>5</v>
      </c>
      <c r="H118" s="10" t="s">
        <v>6</v>
      </c>
    </row>
    <row r="119" spans="2:8" x14ac:dyDescent="0.2">
      <c r="B119" s="11" t="s">
        <v>46</v>
      </c>
      <c r="C119" s="11" t="s">
        <v>47</v>
      </c>
      <c r="D119" s="11">
        <v>10</v>
      </c>
      <c r="F119" s="14" t="str">
        <f ca="1">_xlfn.FORMULATEXT(G119)</f>
        <v>=SUMIFS(D119:D131, B119:B131, "Apple", C119:C131, "Tom")</v>
      </c>
      <c r="G119" s="11">
        <f>SUMIFS(D119:D131, B119:B131, "Apple", C119:C131, "Tom")</f>
        <v>40</v>
      </c>
      <c r="H119" s="11" t="s">
        <v>60</v>
      </c>
    </row>
    <row r="120" spans="2:8" ht="25.5" x14ac:dyDescent="0.2">
      <c r="B120" s="11" t="s">
        <v>49</v>
      </c>
      <c r="C120" s="11" t="s">
        <v>50</v>
      </c>
      <c r="D120" s="11">
        <v>4</v>
      </c>
      <c r="F120" s="14" t="str">
        <f ca="1">_xlfn.FORMULATEXT(G120)</f>
        <v>=SUMIFS(D119:D131, B119:B131, "Banana", C119:C131, "Marissa")</v>
      </c>
      <c r="G120" s="11">
        <f>SUMIFS(D119:D131, B119:B131, "Banana", C119:C131, "Marissa")</f>
        <v>0</v>
      </c>
      <c r="H120" s="12" t="s">
        <v>61</v>
      </c>
    </row>
    <row r="121" spans="2:8" x14ac:dyDescent="0.2">
      <c r="B121" s="11" t="s">
        <v>46</v>
      </c>
      <c r="C121" s="11" t="s">
        <v>52</v>
      </c>
      <c r="D121" s="11">
        <v>12</v>
      </c>
      <c r="F121" s="14" t="str">
        <f ca="1">_xlfn.FORMULATEXT(G121)</f>
        <v>=SUMIFS(D119:D131, B119:B131, "Carrot", C119:C131, "Marissa")</v>
      </c>
      <c r="G121" s="11">
        <f>SUMIFS(D119:D131, B119:B131, "Carrot", C119:C131, "Marissa")</f>
        <v>34</v>
      </c>
      <c r="H121" s="11" t="s">
        <v>62</v>
      </c>
    </row>
    <row r="122" spans="2:8" x14ac:dyDescent="0.2">
      <c r="B122" s="11" t="s">
        <v>54</v>
      </c>
      <c r="C122" s="11" t="s">
        <v>55</v>
      </c>
      <c r="D122" s="11">
        <v>5</v>
      </c>
    </row>
    <row r="123" spans="2:8" x14ac:dyDescent="0.2">
      <c r="B123" s="11" t="s">
        <v>56</v>
      </c>
      <c r="C123" s="11" t="s">
        <v>57</v>
      </c>
      <c r="D123" s="11">
        <v>13</v>
      </c>
    </row>
    <row r="124" spans="2:8" x14ac:dyDescent="0.2">
      <c r="B124" s="11" t="s">
        <v>46</v>
      </c>
      <c r="C124" s="11" t="s">
        <v>47</v>
      </c>
      <c r="D124" s="11">
        <v>15</v>
      </c>
    </row>
    <row r="125" spans="2:8" x14ac:dyDescent="0.2">
      <c r="B125" s="11" t="s">
        <v>56</v>
      </c>
      <c r="C125" s="11" t="s">
        <v>50</v>
      </c>
      <c r="D125" s="11">
        <v>14</v>
      </c>
    </row>
    <row r="126" spans="2:8" x14ac:dyDescent="0.2">
      <c r="B126" s="11" t="s">
        <v>54</v>
      </c>
      <c r="C126" s="11" t="s">
        <v>55</v>
      </c>
      <c r="D126" s="11">
        <v>12</v>
      </c>
    </row>
    <row r="127" spans="2:8" x14ac:dyDescent="0.2">
      <c r="B127" s="11" t="s">
        <v>49</v>
      </c>
      <c r="C127" s="11" t="s">
        <v>50</v>
      </c>
      <c r="D127" s="11">
        <v>8</v>
      </c>
    </row>
    <row r="128" spans="2:8" x14ac:dyDescent="0.2">
      <c r="B128" s="11" t="s">
        <v>54</v>
      </c>
      <c r="C128" s="11" t="s">
        <v>52</v>
      </c>
      <c r="D128" s="11">
        <v>9</v>
      </c>
    </row>
    <row r="129" spans="2:8" x14ac:dyDescent="0.2">
      <c r="B129" s="11" t="s">
        <v>46</v>
      </c>
      <c r="C129" s="11" t="s">
        <v>47</v>
      </c>
      <c r="D129" s="11">
        <v>15</v>
      </c>
    </row>
    <row r="130" spans="2:8" x14ac:dyDescent="0.2">
      <c r="B130" s="11" t="s">
        <v>56</v>
      </c>
      <c r="C130" s="11" t="s">
        <v>50</v>
      </c>
      <c r="D130" s="11">
        <v>20</v>
      </c>
    </row>
    <row r="131" spans="2:8" x14ac:dyDescent="0.2">
      <c r="B131" s="11" t="s">
        <v>54</v>
      </c>
      <c r="C131" s="11" t="s">
        <v>52</v>
      </c>
      <c r="D131" s="11">
        <v>25</v>
      </c>
    </row>
    <row r="132" spans="2:8" ht="15" x14ac:dyDescent="0.25">
      <c r="B132"/>
      <c r="C132"/>
      <c r="D132"/>
      <c r="E132"/>
    </row>
    <row r="133" spans="2:8" ht="15" x14ac:dyDescent="0.25">
      <c r="B133"/>
      <c r="C133"/>
      <c r="D133"/>
      <c r="E133"/>
    </row>
    <row r="134" spans="2:8" x14ac:dyDescent="0.2">
      <c r="B134" s="13" t="s">
        <v>22</v>
      </c>
      <c r="C134" s="13"/>
    </row>
    <row r="138" spans="2:8" ht="23.25" x14ac:dyDescent="0.35">
      <c r="B138" s="3" t="s">
        <v>63</v>
      </c>
      <c r="C138" s="4"/>
      <c r="D138" s="4"/>
      <c r="E138" s="4"/>
      <c r="F138" s="4"/>
      <c r="G138" s="5"/>
      <c r="H138" s="6"/>
    </row>
    <row r="139" spans="2:8" x14ac:dyDescent="0.2">
      <c r="B139" s="7" t="s">
        <v>64</v>
      </c>
      <c r="C139" s="8"/>
      <c r="D139" s="8"/>
      <c r="E139" s="8"/>
      <c r="F139" s="8"/>
      <c r="G139" s="8"/>
      <c r="H139" s="9"/>
    </row>
    <row r="141" spans="2:8" ht="15" x14ac:dyDescent="0.25">
      <c r="B141" s="10" t="s">
        <v>43</v>
      </c>
      <c r="C141" s="10" t="s">
        <v>44</v>
      </c>
      <c r="D141" s="10" t="s">
        <v>45</v>
      </c>
      <c r="E141"/>
      <c r="F141" s="10" t="s">
        <v>4</v>
      </c>
      <c r="G141" s="10" t="s">
        <v>5</v>
      </c>
      <c r="H141" s="10" t="s">
        <v>6</v>
      </c>
    </row>
    <row r="142" spans="2:8" ht="25.5" x14ac:dyDescent="0.2">
      <c r="B142" s="11" t="s">
        <v>46</v>
      </c>
      <c r="C142" s="11" t="s">
        <v>47</v>
      </c>
      <c r="D142" s="11">
        <v>10</v>
      </c>
      <c r="F142" s="14" t="str">
        <f ca="1">_xlfn.FORMULATEXT(G142)</f>
        <v>=COUNTIFS(D142:D154, "&gt;=10", D142:D154, "&lt;=25")</v>
      </c>
      <c r="G142" s="11">
        <f>COUNTIFS(D142:D154, "&gt;=10", D142:D154, "&lt;=25")</f>
        <v>9</v>
      </c>
      <c r="H142" s="12" t="s">
        <v>65</v>
      </c>
    </row>
    <row r="143" spans="2:8" ht="25.5" x14ac:dyDescent="0.2">
      <c r="B143" s="11" t="s">
        <v>49</v>
      </c>
      <c r="C143" s="11" t="s">
        <v>50</v>
      </c>
      <c r="D143" s="11">
        <v>4</v>
      </c>
      <c r="F143" s="14" t="str">
        <f ca="1">_xlfn.FORMULATEXT(G143)</f>
        <v>=COUNTIFS(B142:B154, "Apple", C142:C154, "Tom")</v>
      </c>
      <c r="G143" s="11">
        <f>COUNTIFS(B142:B154, "Apple", C142:C154, "Tom")</f>
        <v>3</v>
      </c>
      <c r="H143" s="12" t="s">
        <v>66</v>
      </c>
    </row>
    <row r="144" spans="2:8" ht="38.25" x14ac:dyDescent="0.2">
      <c r="B144" s="11" t="s">
        <v>46</v>
      </c>
      <c r="C144" s="11" t="s">
        <v>52</v>
      </c>
      <c r="D144" s="11">
        <v>12</v>
      </c>
      <c r="F144" s="14" t="str">
        <f ca="1">_xlfn.FORMULATEXT(G144)</f>
        <v>=COUNTIFS(D142:D154, "&gt;="&amp;D142, C142:C154, "Marissa")</v>
      </c>
      <c r="G144" s="11">
        <f>COUNTIFS(D142:D154, "&gt;="&amp;D142, C142:C154, "Marissa")</f>
        <v>2</v>
      </c>
      <c r="H144" s="12" t="s">
        <v>67</v>
      </c>
    </row>
    <row r="145" spans="2:8" x14ac:dyDescent="0.2">
      <c r="B145" s="11" t="s">
        <v>54</v>
      </c>
      <c r="C145" s="11" t="s">
        <v>55</v>
      </c>
      <c r="D145" s="11">
        <v>5</v>
      </c>
    </row>
    <row r="146" spans="2:8" x14ac:dyDescent="0.2">
      <c r="B146" s="11" t="s">
        <v>56</v>
      </c>
      <c r="C146" s="11" t="s">
        <v>57</v>
      </c>
      <c r="D146" s="11">
        <v>13</v>
      </c>
    </row>
    <row r="147" spans="2:8" x14ac:dyDescent="0.2">
      <c r="B147" s="11" t="s">
        <v>46</v>
      </c>
      <c r="C147" s="11" t="s">
        <v>47</v>
      </c>
      <c r="D147" s="11">
        <v>15</v>
      </c>
    </row>
    <row r="148" spans="2:8" x14ac:dyDescent="0.2">
      <c r="B148" s="11" t="s">
        <v>56</v>
      </c>
      <c r="C148" s="11" t="s">
        <v>50</v>
      </c>
      <c r="D148" s="11">
        <v>14</v>
      </c>
    </row>
    <row r="149" spans="2:8" x14ac:dyDescent="0.2">
      <c r="B149" s="11" t="s">
        <v>54</v>
      </c>
      <c r="C149" s="11" t="s">
        <v>55</v>
      </c>
      <c r="D149" s="11">
        <v>12</v>
      </c>
    </row>
    <row r="150" spans="2:8" x14ac:dyDescent="0.2">
      <c r="B150" s="11" t="s">
        <v>49</v>
      </c>
      <c r="C150" s="11" t="s">
        <v>50</v>
      </c>
      <c r="D150" s="11">
        <v>8</v>
      </c>
    </row>
    <row r="151" spans="2:8" x14ac:dyDescent="0.2">
      <c r="B151" s="11" t="s">
        <v>54</v>
      </c>
      <c r="C151" s="11" t="s">
        <v>52</v>
      </c>
      <c r="D151" s="11">
        <v>9</v>
      </c>
    </row>
    <row r="152" spans="2:8" x14ac:dyDescent="0.2">
      <c r="B152" s="11" t="s">
        <v>46</v>
      </c>
      <c r="C152" s="11" t="s">
        <v>47</v>
      </c>
      <c r="D152" s="11">
        <v>15</v>
      </c>
    </row>
    <row r="153" spans="2:8" x14ac:dyDescent="0.2">
      <c r="B153" s="11" t="s">
        <v>56</v>
      </c>
      <c r="C153" s="11" t="s">
        <v>50</v>
      </c>
      <c r="D153" s="11">
        <v>20</v>
      </c>
    </row>
    <row r="154" spans="2:8" x14ac:dyDescent="0.2">
      <c r="B154" s="11" t="s">
        <v>54</v>
      </c>
      <c r="C154" s="11" t="s">
        <v>52</v>
      </c>
      <c r="D154" s="11">
        <v>25</v>
      </c>
    </row>
    <row r="155" spans="2:8" ht="15" x14ac:dyDescent="0.25">
      <c r="B155"/>
      <c r="C155"/>
      <c r="D155"/>
      <c r="E155"/>
    </row>
    <row r="156" spans="2:8" ht="15" x14ac:dyDescent="0.25">
      <c r="B156"/>
      <c r="C156"/>
      <c r="D156"/>
      <c r="E156"/>
    </row>
    <row r="157" spans="2:8" x14ac:dyDescent="0.2">
      <c r="B157" s="13" t="s">
        <v>22</v>
      </c>
      <c r="C157" s="13"/>
    </row>
    <row r="159" spans="2:8" ht="23.25" x14ac:dyDescent="0.35">
      <c r="B159" s="3" t="s">
        <v>68</v>
      </c>
      <c r="C159" s="4"/>
      <c r="D159" s="4"/>
      <c r="E159" s="4"/>
      <c r="F159" s="4"/>
      <c r="G159" s="5"/>
      <c r="H159" s="6"/>
    </row>
    <row r="160" spans="2:8" x14ac:dyDescent="0.2">
      <c r="B160" s="7" t="s">
        <v>69</v>
      </c>
      <c r="C160" s="8"/>
      <c r="D160" s="8"/>
      <c r="E160" s="8"/>
      <c r="F160" s="8"/>
      <c r="G160" s="8"/>
      <c r="H160" s="9"/>
    </row>
    <row r="162" spans="2:8" x14ac:dyDescent="0.2">
      <c r="B162" s="10" t="s">
        <v>70</v>
      </c>
      <c r="C162" s="10" t="s">
        <v>71</v>
      </c>
      <c r="D162" s="10"/>
      <c r="F162" s="10" t="s">
        <v>4</v>
      </c>
      <c r="G162" s="10" t="s">
        <v>5</v>
      </c>
      <c r="H162" s="10" t="s">
        <v>6</v>
      </c>
    </row>
    <row r="163" spans="2:8" x14ac:dyDescent="0.2">
      <c r="B163" s="11">
        <v>1500</v>
      </c>
      <c r="C163" s="11">
        <v>900</v>
      </c>
      <c r="D163" s="11"/>
      <c r="F163" s="14" t="str">
        <f ca="1">_xlfn.FORMULATEXT(G163)</f>
        <v>=IF(B163&gt;C163, "Over Budget", "OK")</v>
      </c>
      <c r="G163" s="11" t="str">
        <f>IF(B163&gt;C163, "Over Budget", "OK")</f>
        <v>Over Budget</v>
      </c>
      <c r="H163" s="12" t="s">
        <v>72</v>
      </c>
    </row>
    <row r="164" spans="2:8" ht="39.75" x14ac:dyDescent="0.3">
      <c r="B164" s="11">
        <v>1500</v>
      </c>
      <c r="C164" s="11">
        <v>900</v>
      </c>
      <c r="D164" s="11"/>
      <c r="F164" s="16" t="str">
        <f ca="1">_xlfn.FORMULATEXT(G164)</f>
        <v>=IF(B164&gt;C164,"Over Budget",IF(B165&lt;C165,"Budget OK","Not OK"))</v>
      </c>
      <c r="G164" s="11" t="str">
        <f>IF(B164&gt;C164,"Over Budget",IF(B165&lt;C165,"Budget OK","Not OK"))</f>
        <v>Over Budget</v>
      </c>
      <c r="H164" s="12" t="s">
        <v>73</v>
      </c>
    </row>
    <row r="165" spans="2:8" x14ac:dyDescent="0.2">
      <c r="B165" s="11">
        <v>1525</v>
      </c>
      <c r="C165" s="11">
        <v>925</v>
      </c>
      <c r="D165" s="11"/>
    </row>
    <row r="167" spans="2:8" x14ac:dyDescent="0.2">
      <c r="B167" s="13" t="s">
        <v>22</v>
      </c>
      <c r="C167" s="13"/>
      <c r="F167" s="1" t="str">
        <f>IF(B164&gt;C164,"over budget",IF(B165&lt;C165,"Budget ok","not ok"))</f>
        <v>over budget</v>
      </c>
    </row>
    <row r="169" spans="2:8" ht="23.25" x14ac:dyDescent="0.35">
      <c r="B169" s="3" t="s">
        <v>74</v>
      </c>
      <c r="C169" s="4"/>
      <c r="D169" s="4"/>
      <c r="E169" s="4"/>
      <c r="F169" s="4"/>
      <c r="G169" s="5"/>
      <c r="H169" s="6"/>
    </row>
    <row r="170" spans="2:8" x14ac:dyDescent="0.2">
      <c r="B170" s="7" t="s">
        <v>75</v>
      </c>
      <c r="C170" s="8"/>
      <c r="D170" s="8"/>
      <c r="E170" s="8"/>
      <c r="F170" s="8"/>
      <c r="G170" s="8"/>
      <c r="H170" s="9"/>
    </row>
    <row r="172" spans="2:8" x14ac:dyDescent="0.2">
      <c r="B172" s="10" t="s">
        <v>76</v>
      </c>
      <c r="C172" s="10" t="s">
        <v>77</v>
      </c>
      <c r="F172" s="10" t="s">
        <v>4</v>
      </c>
      <c r="G172" s="10" t="s">
        <v>5</v>
      </c>
      <c r="H172" s="10" t="s">
        <v>6</v>
      </c>
    </row>
    <row r="173" spans="2:8" x14ac:dyDescent="0.2">
      <c r="B173" s="11">
        <v>210</v>
      </c>
      <c r="C173" s="11">
        <v>35</v>
      </c>
      <c r="F173" s="14" t="str">
        <f ca="1">_xlfn.FORMULATEXT(G173)</f>
        <v>=IFERROR(B173/C173, "Error in Calculations?")</v>
      </c>
      <c r="G173" s="11">
        <f>IFERROR(B173/C173, "Error in Calculations?")</f>
        <v>6</v>
      </c>
      <c r="H173" s="12" t="s">
        <v>78</v>
      </c>
    </row>
    <row r="174" spans="2:8" ht="30" x14ac:dyDescent="0.25">
      <c r="B174" s="11">
        <v>55</v>
      </c>
      <c r="C174" s="11">
        <v>0</v>
      </c>
      <c r="F174" s="14" t="str">
        <f ca="1">_xlfn.FORMULATEXT(G174)</f>
        <v>=IFERROR(B174/C174, "Error in Calculations?")</v>
      </c>
      <c r="G174" s="11" t="str">
        <f>IFERROR(B174/C174, "Error in Calculations?")</f>
        <v>Error in Calculations?</v>
      </c>
      <c r="H174" s="17" t="s">
        <v>79</v>
      </c>
    </row>
    <row r="175" spans="2:8" ht="25.5" x14ac:dyDescent="0.2">
      <c r="B175" s="11"/>
      <c r="C175" s="11">
        <v>25</v>
      </c>
      <c r="F175" s="14" t="str">
        <f ca="1">_xlfn.FORMULATEXT(G175)</f>
        <v>=IFERROR(B175/C175, "Error in Calculations?")</v>
      </c>
      <c r="G175" s="11">
        <f>IFERROR(B175/C175, "Error in Calculations?")</f>
        <v>0</v>
      </c>
      <c r="H175" s="12" t="s">
        <v>80</v>
      </c>
    </row>
    <row r="178" spans="2:8" x14ac:dyDescent="0.2">
      <c r="B178" s="13" t="s">
        <v>22</v>
      </c>
      <c r="C178" s="13"/>
      <c r="F178" s="1" t="str">
        <f>IFERROR(B173/C174,"Error")</f>
        <v>Error</v>
      </c>
    </row>
    <row r="180" spans="2:8" ht="23.25" x14ac:dyDescent="0.35">
      <c r="B180" s="3" t="s">
        <v>81</v>
      </c>
      <c r="C180" s="4"/>
      <c r="D180" s="4"/>
      <c r="E180" s="4"/>
      <c r="F180" s="4"/>
      <c r="G180" s="5"/>
      <c r="H180" s="6"/>
    </row>
    <row r="181" spans="2:8" x14ac:dyDescent="0.2">
      <c r="B181" s="7" t="s">
        <v>82</v>
      </c>
      <c r="C181" s="8"/>
      <c r="D181" s="8"/>
      <c r="E181" s="8"/>
      <c r="F181" s="8"/>
      <c r="G181" s="8"/>
      <c r="H181" s="9"/>
    </row>
    <row r="183" spans="2:8" x14ac:dyDescent="0.2">
      <c r="B183" s="10" t="s">
        <v>83</v>
      </c>
      <c r="C183" s="10" t="s">
        <v>84</v>
      </c>
      <c r="F183" s="10" t="s">
        <v>4</v>
      </c>
      <c r="G183" s="10" t="s">
        <v>5</v>
      </c>
      <c r="H183" s="10" t="s">
        <v>6</v>
      </c>
    </row>
    <row r="184" spans="2:8" ht="25.5" x14ac:dyDescent="0.2">
      <c r="B184" s="14" t="s">
        <v>85</v>
      </c>
      <c r="C184" s="11"/>
      <c r="F184" s="14" t="str">
        <f ca="1">_xlfn.FORMULATEXT(G184)</f>
        <v>=IFNA(VLOOKUP("Marissa", B184:C188, 2,FALSE), "Code is not Found")</v>
      </c>
      <c r="G184" s="11" t="str">
        <f>_xlfn.IFNA(VLOOKUP("Marissa", B184:C188, 2,FALSE), "Code is not Found")</f>
        <v>Code is not Found</v>
      </c>
      <c r="H184" s="12" t="s">
        <v>86</v>
      </c>
    </row>
    <row r="185" spans="2:8" x14ac:dyDescent="0.2">
      <c r="B185" s="14" t="s">
        <v>87</v>
      </c>
      <c r="C185" s="11">
        <v>1217</v>
      </c>
    </row>
    <row r="186" spans="2:8" x14ac:dyDescent="0.2">
      <c r="B186" s="14" t="s">
        <v>88</v>
      </c>
      <c r="C186" s="11">
        <v>1203</v>
      </c>
    </row>
    <row r="187" spans="2:8" x14ac:dyDescent="0.2">
      <c r="B187" s="14" t="s">
        <v>89</v>
      </c>
      <c r="C187" s="11">
        <v>1200</v>
      </c>
    </row>
    <row r="188" spans="2:8" x14ac:dyDescent="0.2">
      <c r="B188" s="14" t="s">
        <v>90</v>
      </c>
      <c r="C188" s="11">
        <v>1000</v>
      </c>
    </row>
    <row r="195" spans="3:3" x14ac:dyDescent="0.2">
      <c r="C195" s="1">
        <f>_xlfn.IFNA(COUNTIF(B184:B188,"Rampura"),"Not Found")</f>
        <v>0</v>
      </c>
    </row>
  </sheetData>
  <mergeCells count="8">
    <mergeCell ref="B167:C167"/>
    <mergeCell ref="B178:C178"/>
    <mergeCell ref="B30:C30"/>
    <mergeCell ref="B60:C60"/>
    <mergeCell ref="B90:C90"/>
    <mergeCell ref="B111:C111"/>
    <mergeCell ref="B134:C134"/>
    <mergeCell ref="B157:C157"/>
  </mergeCells>
  <hyperlinks>
    <hyperlink ref="B30" location="'LIST OF FUNCTIONS'!A1" display="Back to LIST OF FUNCTIONS" xr:uid="{24FADA6B-F3F3-4E9D-B834-D326D7BCE679}"/>
    <hyperlink ref="B60" location="'LIST OF FUNCTIONS'!A1" display="Back to LIST OF FUNCTIONS" xr:uid="{9F555419-C468-4DE8-B136-4F91CD422D1E}"/>
    <hyperlink ref="B90" location="'LIST OF FUNCTIONS'!A1" display="Back to LIST OF FUNCTIONS" xr:uid="{9730410E-F714-48AC-B655-173649E35410}"/>
    <hyperlink ref="B111" location="'LIST OF FUNCTIONS'!A1" display="Back to LIST OF FUNCTIONS" xr:uid="{9D1C5D5C-E630-4DDB-8646-F820BF313FCA}"/>
    <hyperlink ref="B134" location="'LIST OF FUNCTIONS'!A1" display="Back to LIST OF FUNCTIONS" xr:uid="{165A2B6E-DF0D-408A-A7DC-83E5EB74DCAB}"/>
    <hyperlink ref="B157" location="'LIST OF FUNCTIONS'!A1" display="Back to LIST OF FUNCTIONS" xr:uid="{0A4D1148-5D4B-4AE6-A31C-5B508F4326C1}"/>
    <hyperlink ref="B167" location="'LIST OF FUNCTIONS'!A1" display="Back to LIST OF FUNCTIONS" xr:uid="{DB509D98-023C-42D6-A4CD-00193D74C1E4}"/>
    <hyperlink ref="B178" location="'LIST OF FUNCTIONS'!A1" display="Back to LIST OF FUNCTIONS" xr:uid="{6C35E220-CADF-400B-A9D6-E66F9724D0D4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jeet</dc:creator>
  <cp:lastModifiedBy>jeet</cp:lastModifiedBy>
  <dcterms:created xsi:type="dcterms:W3CDTF">2023-04-19T05:30:15Z</dcterms:created>
  <dcterms:modified xsi:type="dcterms:W3CDTF">2023-04-19T05:30:32Z</dcterms:modified>
</cp:coreProperties>
</file>