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Nikhil\Excel\"/>
    </mc:Choice>
  </mc:AlternateContent>
  <xr:revisionPtr revIDLastSave="0" documentId="8_{6A999982-741E-4B7A-A395-D881A40660C4}" xr6:coauthVersionLast="47" xr6:coauthVersionMax="47" xr10:uidLastSave="{00000000-0000-0000-0000-000000000000}"/>
  <bookViews>
    <workbookView xWindow="-120" yWindow="330" windowWidth="20730" windowHeight="11310" activeTab="2" xr2:uid="{D082AD3E-7C04-4C25-8BBE-1BEA4EA515D7}"/>
  </bookViews>
  <sheets>
    <sheet name="Sheet1" sheetId="1" r:id="rId1"/>
    <sheet name="Sheet2" sheetId="2" r:id="rId2"/>
    <sheet name="Sheet3" sheetId="3" r:id="rId3"/>
  </sheets>
  <externalReferences>
    <externalReference r:id="rId4"/>
  </externalReferences>
  <definedNames>
    <definedName name="Sales_Data">[1]REFERENCE!$C$92</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103" i="3" l="1"/>
  <c r="H102" i="3"/>
  <c r="H101" i="3"/>
  <c r="H66" i="3"/>
  <c r="H65" i="3"/>
  <c r="H64" i="3"/>
  <c r="C53" i="3"/>
  <c r="B52" i="3"/>
  <c r="B49" i="3" a="1"/>
  <c r="B49" i="3" s="1"/>
  <c r="H45" i="3" a="1"/>
  <c r="H46" i="3" s="1"/>
  <c r="H44" i="3"/>
  <c r="B29" i="3"/>
  <c r="H22" i="3"/>
  <c r="H21" i="3"/>
  <c r="H8" i="3"/>
  <c r="H7" i="3"/>
  <c r="H6" i="3"/>
  <c r="I62" i="2"/>
  <c r="I61" i="2"/>
  <c r="I60" i="2"/>
  <c r="I59" i="2"/>
  <c r="C49" i="2"/>
  <c r="I44" i="2"/>
  <c r="I43" i="2"/>
  <c r="I42" i="2"/>
  <c r="I25" i="2"/>
  <c r="I24" i="2"/>
  <c r="I23" i="2"/>
  <c r="I22" i="2"/>
  <c r="I15" i="2"/>
  <c r="I14" i="2"/>
  <c r="I13" i="2"/>
  <c r="I12" i="2"/>
  <c r="I11" i="2"/>
  <c r="B261" i="1"/>
  <c r="B259" i="1"/>
  <c r="H256" i="1"/>
  <c r="H255" i="1"/>
  <c r="B246" i="1"/>
  <c r="B245" i="1"/>
  <c r="B242" i="1"/>
  <c r="H239" i="1"/>
  <c r="C239" i="1"/>
  <c r="B239" i="1"/>
  <c r="H238" i="1"/>
  <c r="B238" i="1"/>
  <c r="H237" i="1"/>
  <c r="H236" i="1"/>
  <c r="K232" i="1"/>
  <c r="I226" i="1"/>
  <c r="C226" i="1" a="1"/>
  <c r="C228" i="1" s="1"/>
  <c r="D225" i="1"/>
  <c r="C225" i="1"/>
  <c r="C225" i="1" a="1"/>
  <c r="E225" i="1" s="1"/>
  <c r="K226" i="1"/>
  <c r="K225" i="1"/>
  <c r="K224" i="1"/>
  <c r="K224" i="1" a="1"/>
  <c r="I221" i="1"/>
  <c r="B206" i="1"/>
  <c r="H204" i="1"/>
  <c r="B188" i="1"/>
  <c r="B185" i="1"/>
  <c r="H183" i="1"/>
  <c r="H182" i="1"/>
  <c r="H181" i="1"/>
  <c r="H180" i="1"/>
  <c r="B167" i="1"/>
  <c r="H163" i="1"/>
  <c r="H162" i="1"/>
  <c r="B162" i="1"/>
  <c r="H154" i="1"/>
  <c r="H153" i="1"/>
  <c r="D153" i="1"/>
  <c r="H152" i="1"/>
  <c r="B138" i="1"/>
  <c r="C124" i="1"/>
  <c r="B124" i="1"/>
  <c r="B122" i="1"/>
  <c r="H121" i="1"/>
  <c r="C121" i="1"/>
  <c r="B121" i="1"/>
  <c r="H120" i="1"/>
  <c r="C120" i="1"/>
  <c r="H119" i="1"/>
  <c r="H118" i="1"/>
  <c r="H117" i="1"/>
  <c r="H116" i="1"/>
  <c r="B97" i="1"/>
  <c r="B89" i="1"/>
  <c r="B86" i="1"/>
  <c r="B85" i="1"/>
  <c r="B84" i="1"/>
  <c r="H78" i="1"/>
  <c r="H76" i="1"/>
  <c r="H75" i="1"/>
  <c r="H74" i="1"/>
  <c r="H73" i="1"/>
  <c r="H67" i="1"/>
  <c r="H66" i="1"/>
  <c r="H65" i="1"/>
  <c r="CC64" i="1"/>
  <c r="H64" i="1"/>
  <c r="B64" i="1"/>
  <c r="AS63" i="1"/>
  <c r="B63" i="1"/>
  <c r="G56" i="1"/>
  <c r="G55" i="1"/>
  <c r="H53" i="1"/>
  <c r="H52" i="1"/>
  <c r="H51" i="1"/>
  <c r="H50" i="1"/>
  <c r="D43" i="1"/>
  <c r="H41" i="1"/>
  <c r="H40" i="1"/>
  <c r="H32" i="1"/>
  <c r="B32" i="1"/>
  <c r="H24" i="1"/>
  <c r="H23" i="1"/>
  <c r="H22" i="1"/>
  <c r="H21" i="1"/>
  <c r="B19" i="1"/>
  <c r="H15" i="1"/>
  <c r="H14" i="1"/>
  <c r="B14" i="1"/>
  <c r="H8" i="1"/>
  <c r="H7" i="1"/>
  <c r="H6" i="1"/>
  <c r="B6" i="1"/>
  <c r="H93" i="3"/>
  <c r="H91" i="3"/>
  <c r="H89" i="3"/>
  <c r="G46" i="3"/>
  <c r="G45" i="3"/>
  <c r="G103" i="3"/>
  <c r="G101" i="3"/>
  <c r="G93" i="3"/>
  <c r="G91" i="3"/>
  <c r="G89" i="3"/>
  <c r="G65" i="3"/>
  <c r="G22" i="3"/>
  <c r="G10" i="3"/>
  <c r="G8" i="3"/>
  <c r="G6" i="3"/>
  <c r="H94" i="3"/>
  <c r="H92" i="3"/>
  <c r="H90" i="3"/>
  <c r="G44" i="3"/>
  <c r="H9" i="3"/>
  <c r="G102" i="3"/>
  <c r="G94" i="3"/>
  <c r="G92" i="3"/>
  <c r="G90" i="3"/>
  <c r="G66" i="3"/>
  <c r="G64" i="3"/>
  <c r="G21" i="3"/>
  <c r="G9" i="3"/>
  <c r="G7" i="3"/>
  <c r="H10" i="3"/>
  <c r="H43" i="2"/>
  <c r="H25" i="2"/>
  <c r="H23" i="2"/>
  <c r="H15" i="2"/>
  <c r="H13" i="2"/>
  <c r="H11" i="2"/>
  <c r="H62" i="2"/>
  <c r="H60" i="2"/>
  <c r="H44" i="2"/>
  <c r="H42" i="2"/>
  <c r="H24" i="2"/>
  <c r="H22" i="2"/>
  <c r="H14" i="2"/>
  <c r="H12" i="2"/>
  <c r="H61" i="2"/>
  <c r="H59" i="2"/>
  <c r="B226" i="1"/>
  <c r="G162" i="1"/>
  <c r="G152" i="1"/>
  <c r="H86" i="1"/>
  <c r="H85" i="1"/>
  <c r="G84" i="1"/>
  <c r="G76" i="1"/>
  <c r="G74" i="1"/>
  <c r="G67" i="1"/>
  <c r="G65" i="1"/>
  <c r="G52" i="1"/>
  <c r="G50" i="1"/>
  <c r="G23" i="1"/>
  <c r="G21" i="1"/>
  <c r="G8" i="1"/>
  <c r="G6" i="1"/>
  <c r="G239" i="1"/>
  <c r="G238" i="1"/>
  <c r="B227" i="1"/>
  <c r="B92" i="1"/>
  <c r="G73" i="1"/>
  <c r="G53" i="1"/>
  <c r="G51" i="1"/>
  <c r="G7" i="1"/>
  <c r="G256" i="1"/>
  <c r="G236" i="1"/>
  <c r="G32" i="1"/>
  <c r="G255" i="1"/>
  <c r="G237" i="1"/>
  <c r="B228" i="1"/>
  <c r="B225" i="1"/>
  <c r="G204" i="1"/>
  <c r="G183" i="1"/>
  <c r="G181" i="1"/>
  <c r="G153" i="1"/>
  <c r="G119" i="1"/>
  <c r="G117" i="1"/>
  <c r="B95" i="1"/>
  <c r="G86" i="1"/>
  <c r="G85" i="1"/>
  <c r="G40" i="1"/>
  <c r="G14" i="1"/>
  <c r="G163" i="1"/>
  <c r="G121" i="1"/>
  <c r="G120" i="1"/>
  <c r="D86" i="1"/>
  <c r="G75" i="1"/>
  <c r="G66" i="1"/>
  <c r="G24" i="1"/>
  <c r="G22" i="1"/>
  <c r="G182" i="1"/>
  <c r="G180" i="1"/>
  <c r="G154" i="1"/>
  <c r="G118" i="1"/>
  <c r="G116" i="1"/>
  <c r="H84" i="1"/>
  <c r="G64" i="1"/>
  <c r="G41" i="1"/>
  <c r="G15" i="1"/>
  <c r="H45" i="3" l="1"/>
  <c r="C227" i="1"/>
  <c r="C226" i="1"/>
</calcChain>
</file>

<file path=xl/sharedStrings.xml><?xml version="1.0" encoding="utf-8"?>
<sst xmlns="http://schemas.openxmlformats.org/spreadsheetml/2006/main" count="424" uniqueCount="281">
  <si>
    <t>AREAS(reference)</t>
  </si>
  <si>
    <t>Returns the number of areas in a reference. An area is range of contiguous cells or a single cell</t>
  </si>
  <si>
    <t>Formula</t>
  </si>
  <si>
    <t>Result</t>
  </si>
  <si>
    <t>Remarks</t>
  </si>
  <si>
    <t>Number of areas in the range</t>
  </si>
  <si>
    <t>Back to LIST OF FUNCTIONS</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</si>
  <si>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</si>
  <si>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</si>
  <si>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</si>
  <si>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</si>
  <si>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</si>
  <si>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</si>
  <si>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</si>
  <si>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</si>
  <si>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</si>
  <si>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</si>
  <si>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&lt;</t>
  </si>
  <si>
    <t>&amp;lgt;</t>
  </si>
  <si>
    <t>CLEAN(text)</t>
  </si>
  <si>
    <t>Removes all non-printable characters from text</t>
  </si>
  <si>
    <t>Examples of Non-Printable Characters are: Tab, New Line characters. Their codes are 9 and 10</t>
  </si>
  <si>
    <t>Data</t>
  </si>
  <si>
    <t>This formula cleans up the TAB and NEW LINE non-printable characters from the text.</t>
  </si>
  <si>
    <t>TRIM(text)</t>
  </si>
  <si>
    <t>Removes all spaces from a text string except for single spaces between words</t>
  </si>
  <si>
    <t xml:space="preserve">    Excel      Dashboard</t>
  </si>
  <si>
    <t>Removes all the spaces except for single spaces between words</t>
  </si>
  <si>
    <t xml:space="preserve">         Titas        Gas</t>
  </si>
  <si>
    <t xml:space="preserve">    nrthth</t>
  </si>
  <si>
    <t>LEN(text)</t>
  </si>
  <si>
    <t>Returns the number of characters in a text string</t>
  </si>
  <si>
    <t>Microsoft Excel</t>
  </si>
  <si>
    <t>Total 15 characters in the cell B30</t>
  </si>
  <si>
    <t>No characters in the cell B31</t>
  </si>
  <si>
    <t xml:space="preserve">    </t>
  </si>
  <si>
    <t>4 Space characters in the cell B32</t>
  </si>
  <si>
    <t>One</t>
  </si>
  <si>
    <t>Before Marissa there are 3 space characters.</t>
  </si>
  <si>
    <t xml:space="preserve">   Marissa</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</si>
  <si>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</si>
  <si>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</si>
  <si>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</si>
  <si>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</si>
  <si>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</si>
  <si>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</si>
  <si>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</si>
  <si>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</si>
  <si>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</si>
  <si>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</si>
  <si>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</si>
  <si>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</si>
  <si>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</si>
  <si>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excel</t>
  </si>
  <si>
    <t>Not exactly same.</t>
  </si>
  <si>
    <t>eXcel</t>
  </si>
  <si>
    <t xml:space="preserve">Excel </t>
  </si>
  <si>
    <t>Looks exactly same. But second string has a space character in it.</t>
  </si>
  <si>
    <t>They are exactly same.</t>
  </si>
  <si>
    <t>FORMULATEXT(reference)</t>
  </si>
  <si>
    <t>Returns a formula as a string</t>
  </si>
  <si>
    <t>Formulas</t>
  </si>
  <si>
    <t>The formula returns the formula in cell B74 as a text string</t>
  </si>
  <si>
    <t>The formula returns the formula in cell B75 as a text string</t>
  </si>
  <si>
    <t>The formula returns the formula in cell B76 as a text string</t>
  </si>
  <si>
    <t>LEFT(text, [num_chars])</t>
  </si>
  <si>
    <t>Returns the specified number of characters from the start of a text string</t>
  </si>
  <si>
    <t>MID(text, start_num, num_chars)</t>
  </si>
  <si>
    <t>Returns the characters from the middle of a text string, given a starting position and length</t>
  </si>
  <si>
    <t>RIGHT(text, [num_chars])</t>
  </si>
  <si>
    <t>Returns the specified number of characters from the end of a text string</t>
  </si>
  <si>
    <t>Results</t>
  </si>
  <si>
    <t>Excel Dashboard</t>
  </si>
  <si>
    <t>Shows the first 5 characters from the cell B106.</t>
  </si>
  <si>
    <t>Marissa Kawser</t>
  </si>
  <si>
    <t>Shows all the characters from the cell B106.</t>
  </si>
  <si>
    <t>Excel BI Tools</t>
  </si>
  <si>
    <t>Shows only the Dashboard part of cell B106.</t>
  </si>
  <si>
    <t xml:space="preserve">Shows nothing as start_num 50 is not for the cell B106. </t>
  </si>
  <si>
    <t>Shows the Tools part from the string in the cell B108.</t>
  </si>
  <si>
    <t>dgjtj srthtyjj</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</si>
  <si>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</si>
  <si>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</si>
  <si>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</si>
  <si>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</si>
  <si>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</si>
  <si>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</si>
  <si>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Converts all letters to lowercase.</t>
  </si>
  <si>
    <t>marissa kawser</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</si>
  <si>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</si>
  <si>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</si>
  <si>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</si>
  <si>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</si>
  <si>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</si>
  <si>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</si>
  <si>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Excel Formulas</t>
  </si>
  <si>
    <t>SHEET([value])</t>
  </si>
  <si>
    <t>Returns the sheet number of the referenced sheet</t>
  </si>
  <si>
    <t>The SHEET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</si>
  <si>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Value</t>
    </r>
    <r>
      <rPr>
        <sz val="10"/>
        <color theme="1"/>
        <rFont val="Calibri"/>
        <family val="2"/>
        <scheme val="minor"/>
      </rPr>
      <t>    Optional. Value is the name of a sheet or a reference for which you want the sheet number. If value is omitted, SHEET returns the number of the sheet that contains the function.</t>
    </r>
  </si>
  <si>
    <t>Sheet</t>
  </si>
  <si>
    <t>LIST OF FUNCTIONS</t>
  </si>
  <si>
    <t>Showing the Sheet number of "LIST OF FUNCTIONS" worksheet.</t>
  </si>
  <si>
    <t>List of Functions</t>
  </si>
  <si>
    <t>Showing the Sheet number of the current worksheet.</t>
  </si>
  <si>
    <t>RANK</t>
  </si>
  <si>
    <t>Showing the Sheet number where the Sales_Data named range available.</t>
  </si>
  <si>
    <t>Showing the Sheet number of DATE &amp; TIME worksheet.</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</si>
  <si>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</si>
  <si>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</si>
  <si>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</si>
  <si>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Reference</t>
    </r>
    <r>
      <rPr>
        <sz val="10"/>
        <color theme="1"/>
        <rFont val="Calibri"/>
        <family val="2"/>
        <scheme val="minor"/>
      </rPr>
      <t>    Optional. Reference is a reference for which you want to know the number of sheets it contains. If Reference is omitted, SHEETS returns the number of sheets in the workbook that contains the function.</t>
    </r>
  </si>
  <si>
    <t>The formula returns the total number of worksheets in this workbook.</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</si>
  <si>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</si>
  <si>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</si>
  <si>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</si>
  <si>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</si>
  <si>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</si>
  <si>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</si>
  <si>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</si>
  <si>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</si>
  <si>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Marissa</t>
  </si>
  <si>
    <t>Returns the type of the value in B236. The Text type is indicated by 2.</t>
  </si>
  <si>
    <t>Returns the type of "Mrs. Marissa", which is a Text.</t>
  </si>
  <si>
    <t>100/0 returns an error value. So the formula returns 16.</t>
  </si>
  <si>
    <t>Returns the type of an array constant, which is 64.</t>
  </si>
  <si>
    <t>VALUE(text)</t>
  </si>
  <si>
    <t>Converts a text string that represents a number to a number</t>
  </si>
  <si>
    <t>Converts the value in cell B255 into a number.</t>
  </si>
  <si>
    <t>Converts the value in cell B256 into a number.</t>
  </si>
  <si>
    <t>CELL(info_type, [reference])</t>
  </si>
  <si>
    <t>Returns information about the formatting, location, or contents of the first cell, according to sheet's reading order, in a reference</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</si>
  <si>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</si>
  <si>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</si>
  <si>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</si>
  <si>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</si>
  <si>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</si>
  <si>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</si>
  <si>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</si>
  <si>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</si>
  <si>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Product</t>
  </si>
  <si>
    <t>Count1
(Ascending)</t>
  </si>
  <si>
    <t>Count2
(Descending)</t>
  </si>
  <si>
    <t>Count3
(No Order)</t>
  </si>
  <si>
    <t>Apple</t>
  </si>
  <si>
    <t>The array is in ascending order. And match_type is 1. The formula returns 3 as there is no value as 41 in the array. Largest value less than or equal to 41 is at position 3.</t>
  </si>
  <si>
    <t>Orange</t>
  </si>
  <si>
    <t>There is no exact match of value 41 in the range C11: C14.</t>
  </si>
  <si>
    <t>Banana</t>
  </si>
  <si>
    <t>The array is in descending order. So you cannot apply match_type -1 for this array.</t>
  </si>
  <si>
    <t>Pears</t>
  </si>
  <si>
    <t>The array is in descending order. And match_type is -1. The formula returns 1 as there is no value as 41 in the array. So the smallest value greater than or equal to 41 is at position 1.</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</si>
  <si>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</si>
  <si>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</si>
  <si>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</si>
  <si>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</si>
  <si>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Serial</t>
  </si>
  <si>
    <t>Part Price</t>
  </si>
  <si>
    <t>Status</t>
  </si>
  <si>
    <t>A001</t>
  </si>
  <si>
    <t>In Stock</t>
  </si>
  <si>
    <t>Looking up value A003 in the range B22: B27 and then showing result from range D22: D27.</t>
  </si>
  <si>
    <t>A002</t>
  </si>
  <si>
    <t>Looking up value 20 in the range C22: C27 and then showing result from range D22: D27.</t>
  </si>
  <si>
    <t>A003</t>
  </si>
  <si>
    <t>Looking up value 25 in the range C22: C27. No value 25. The function matches the nearest smaller values; it is 20. So the formula returns 500 as the result.</t>
  </si>
  <si>
    <t>A004</t>
  </si>
  <si>
    <t>Looking up value 5 in the range C22: C27. No value 5. The function tries to match the nearest smaller values; it does not find. So the formula shows error.</t>
  </si>
  <si>
    <t>A005</t>
  </si>
  <si>
    <t>A006</t>
  </si>
  <si>
    <t>HLOOKUP(lookup_value, table_array, row_index_num, [range_lookup])</t>
  </si>
  <si>
    <t>Looks for a value in the top row of a table or array of values and return the value in the same column from a row you specify</t>
  </si>
  <si>
    <t>Month</t>
  </si>
  <si>
    <t>Axles</t>
  </si>
  <si>
    <t>Bearings</t>
  </si>
  <si>
    <t>Bolts</t>
  </si>
  <si>
    <t>Jan</t>
  </si>
  <si>
    <t>Looks up "Axles" in row 1, and returns the value from row 2 that's in the same column (column C).</t>
  </si>
  <si>
    <t>Feb</t>
  </si>
  <si>
    <t>Looks up "Bearings" in row 1, and returns the value from row 3 that's in the same column (column D).</t>
  </si>
  <si>
    <t>Mar</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</si>
  <si>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</si>
  <si>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</si>
  <si>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</si>
  <si>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</si>
  <si>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</si>
  <si>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</si>
  <si>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</si>
  <si>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</si>
  <si>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</si>
  <si>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</si>
  <si>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</si>
  <si>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In the range C59: F64, the formula looks up "Leal" in the first column, when found it shows the Title of Leal at 3rd column in the same row. FALSE returns an exact match.</t>
  </si>
  <si>
    <t>Fontana</t>
  </si>
  <si>
    <t>Olivier</t>
  </si>
  <si>
    <t>V.P. of Sales</t>
  </si>
  <si>
    <t>In the range B59: F64, the formula looks up value 111 in the frist column, when found it shows the Birth Date at 5th column in the same row. FALSE returns an exact match.</t>
  </si>
  <si>
    <t>Leal</t>
  </si>
  <si>
    <t>Karina</t>
  </si>
  <si>
    <t>There is no ID as 110 in the first column of range B59: F64 and the VLOOKUP function will return an exact match. So the function returns #N/A.</t>
  </si>
  <si>
    <t>Patten</t>
  </si>
  <si>
    <t>Michael</t>
  </si>
  <si>
    <t>Manager</t>
  </si>
  <si>
    <t>There is no ID as 114 in the first column of range B59: F64, but the VLOOKUP function will return an appropriate match, VLOOKUP function returns the Title of ID 111. 111 is the nearest value of 114 and less than 114.</t>
  </si>
  <si>
    <t>Burke</t>
  </si>
  <si>
    <t>Brian</t>
  </si>
  <si>
    <t>Sales Mgr.</t>
  </si>
  <si>
    <t>Sousa</t>
  </si>
  <si>
    <t>Luis</t>
  </si>
  <si>
    <t>ADDRESS(row_num, column_num, [abs_num], [a1], [sheet_text])</t>
  </si>
  <si>
    <t>Creates a cell reference as text, given specified row and column numbers</t>
  </si>
  <si>
    <t>abs_num</t>
  </si>
  <si>
    <t>Returns this type of reference</t>
  </si>
  <si>
    <t>1 or Omitted</t>
  </si>
  <si>
    <t>Absolute</t>
  </si>
  <si>
    <t>Absolute and A1-style reference</t>
  </si>
  <si>
    <t>Absolute Row/ Relative Column</t>
  </si>
  <si>
    <t>Absolute Row, Relative Column and A1-style cell reference.</t>
  </si>
  <si>
    <t>Relative Row/ Absolute Column</t>
  </si>
  <si>
    <t>Absolute Row, Relative Column and R1C1 style cell reference.</t>
  </si>
  <si>
    <t>Relative</t>
  </si>
  <si>
    <t>Absolute and R1C1 style cell reference with workbook and sheet name.</t>
  </si>
  <si>
    <t>Relative and R1C1 style cell referecne with Worksheet name.</t>
  </si>
  <si>
    <t>a1</t>
  </si>
  <si>
    <t>Reference Style</t>
  </si>
  <si>
    <t>TRUE or Omitted</t>
  </si>
  <si>
    <t>A1 Style</t>
  </si>
  <si>
    <t>R1C1 Style</t>
  </si>
  <si>
    <t>CHOOSE(index_num, value1, [value2], [value3], …)</t>
  </si>
  <si>
    <t>Chooses a value or action to perform from a list of values, based on an index number</t>
  </si>
  <si>
    <t>Value of the 3rd list argument (value of cell B23)</t>
  </si>
  <si>
    <t>Value of the 5th list argument (value of cell B25)</t>
  </si>
  <si>
    <t>Excel BI</t>
  </si>
  <si>
    <t>Power Query</t>
  </si>
  <si>
    <t>Power Pivot</t>
  </si>
  <si>
    <t>Power Map</t>
  </si>
  <si>
    <t>Array Form:</t>
  </si>
  <si>
    <t>INDEX(array, row_num, [column_num])</t>
  </si>
  <si>
    <t>Return the value of a specified cell or array of cells</t>
  </si>
  <si>
    <t>Reference Form:</t>
  </si>
  <si>
    <t>INDEX(reference, row_num, [column_num], [area_num])</t>
  </si>
  <si>
    <t>Returns a reference to specified cells</t>
  </si>
  <si>
    <t>Array Form Example</t>
  </si>
  <si>
    <t>Apples</t>
  </si>
  <si>
    <t>Lemons</t>
  </si>
  <si>
    <t xml:space="preserve">INDEX function in Array format. </t>
  </si>
  <si>
    <t>Bananas</t>
  </si>
  <si>
    <t>INDEX function in Array format and entered as Array formula. Returns the entire 1st column of the range.</t>
  </si>
  <si>
    <t>}</t>
  </si>
  <si>
    <t>Reference Form Example</t>
  </si>
  <si>
    <t>Fruit 1</t>
  </si>
  <si>
    <t>Price</t>
  </si>
  <si>
    <t>Count</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</si>
  <si>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</si>
  <si>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</si>
  <si>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</si>
  <si>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Oranges</t>
  </si>
  <si>
    <t>Fruit 2</t>
  </si>
  <si>
    <t>Almonds</t>
  </si>
  <si>
    <t>Cashews</t>
  </si>
  <si>
    <t>Peanuts</t>
  </si>
  <si>
    <t>Walnuts</t>
  </si>
  <si>
    <t>INDIRECT(ref_text, [a1])</t>
  </si>
  <si>
    <t>Returns the reference specified by a text string</t>
  </si>
  <si>
    <t>Values</t>
  </si>
  <si>
    <t>C89</t>
  </si>
  <si>
    <t>In cell B89, there is a cell reference C89. C89 holds data Marissa. So the formula returns Marissa.</t>
  </si>
  <si>
    <t>C90</t>
  </si>
  <si>
    <t>Kawser</t>
  </si>
  <si>
    <t>INDIRECT function is directly referring to cell C90.</t>
  </si>
  <si>
    <t>C91</t>
  </si>
  <si>
    <t>Same as the first formula.</t>
  </si>
  <si>
    <t>Sales_Data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</si>
  <si>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</si>
  <si>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</si>
  <si>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</si>
  <si>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</si>
  <si>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</si>
  <si>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Reference point is cell B104. Then goes 2 cells up and reach cell B102, then go 2 cells right and reach cell D102, the height and width is 1 and 1. So the formula returns 7</t>
  </si>
  <si>
    <t>Sum of the cells of the range C103: D104</t>
  </si>
  <si>
    <t>Sum of all the cells in the range B101: D108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</si>
</sst>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 &quot;₹&quot;\ * #,##0.00_ ;_ &quot;₹&quot;\ * \-#,##0.00_ ;_ &quot;₹&quot;\ * &quot;-&quot;??_ ;_ @_ "/>
    <numFmt numFmtId="164" formatCode="[$-F400]h:mm:ss\ AM/PM"/>
    <numFmt numFmtId="165" formatCode="_-[$$-409]* #,##0.00_ ;_-[$$-409]* \-#,##0.00\ ;_-[$$-409]* &quot;-&quot;??_ ;_-@_ "/>
  </numFmts>
  <fonts count="14" x14ac:knownFonts="1">
    <font>
      <sz val="11"/>
      <color theme="1"/>
      <name val="Calibri"/>
      <family val="2"/>
      <scheme val="minor"/>
    </font>
    <font>
      <sz val="11"/>
      <color theme="1"/>
      <name val="Calibri"/>
      <family val="2"/>
      <scheme val="minor"/>
    </font>
    <font>
      <sz val="18"/>
      <color theme="3"/>
      <name val="Calibri Light"/>
      <family val="2"/>
      <scheme val="major"/>
    </font>
    <font>
      <sz val="11"/>
      <color theme="0"/>
      <name val="Calibri"/>
      <family val="2"/>
      <scheme val="minor"/>
    </font>
    <font>
      <u/>
      <sz val="11"/>
      <color theme="10"/>
      <name val="Calibri"/>
      <family val="2"/>
      <scheme val="minor"/>
    </font>
    <font>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
      <sz val="12"/>
      <color theme="5"/>
      <name val="Calibri"/>
      <family val="2"/>
      <scheme val="minor"/>
    </font>
    <font>
      <sz val="10"/>
      <color theme="1"/>
      <name val="Wingdings"/>
      <charset val="2"/>
    </font>
    <font>
      <sz val="10"/>
      <color theme="1"/>
      <name val="Calibri"/>
      <family val="2"/>
    </font>
    <font>
      <b/>
      <sz val="10"/>
      <color theme="1"/>
      <name val="Calibri"/>
      <family val="2"/>
      <scheme val="minor"/>
    </font>
    <font>
      <sz val="14"/>
      <color theme="8"/>
      <name val="Calibri Light"/>
      <family val="2"/>
      <scheme val="major"/>
    </font>
  </fonts>
  <fills count="5">
    <fill>
      <patternFill patternType="none"/>
    </fill>
    <fill>
      <patternFill patternType="gray125"/>
    </fill>
    <fill>
      <patternFill patternType="solid">
        <fgColor theme="4"/>
      </patternFill>
    </fill>
    <fill>
      <patternFill patternType="solid">
        <fgColor theme="5" tint="0.59999389629810485"/>
        <bgColor indexed="65"/>
      </patternFill>
    </fill>
    <fill>
      <patternFill patternType="solid">
        <fgColor theme="8" tint="0.59999389629810485"/>
        <bgColor indexed="65"/>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2" fillId="0" borderId="0" applyNumberFormat="0" applyFill="0" applyBorder="0" applyAlignment="0" applyProtection="0"/>
    <xf numFmtId="0" fontId="3"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4" fillId="0" borderId="0" applyNumberFormat="0" applyFill="0" applyBorder="0" applyAlignment="0" applyProtection="0"/>
  </cellStyleXfs>
  <cellXfs count="68">
    <xf numFmtId="0" fontId="0" fillId="0" borderId="0" xfId="0"/>
    <xf numFmtId="0" fontId="5" fillId="0" borderId="0" xfId="0" applyFont="1"/>
    <xf numFmtId="0" fontId="4" fillId="0" borderId="0" xfId="5"/>
    <xf numFmtId="0" fontId="2" fillId="0" borderId="1" xfId="1" applyBorder="1"/>
    <xf numFmtId="0" fontId="5" fillId="0" borderId="2" xfId="0" applyFont="1" applyBorder="1"/>
    <xf numFmtId="0" fontId="5" fillId="0" borderId="3" xfId="0" applyFont="1" applyBorder="1"/>
    <xf numFmtId="0" fontId="6" fillId="0" borderId="4" xfId="0" applyFont="1" applyBorder="1"/>
    <xf numFmtId="0" fontId="6" fillId="0" borderId="5" xfId="0" applyFont="1" applyBorder="1"/>
    <xf numFmtId="0" fontId="6" fillId="0" borderId="6" xfId="0" applyFont="1" applyBorder="1"/>
    <xf numFmtId="0" fontId="7" fillId="2" borderId="7" xfId="2" applyFont="1" applyBorder="1"/>
    <xf numFmtId="0" fontId="7" fillId="2" borderId="7" xfId="2" applyFont="1" applyBorder="1" applyAlignment="1">
      <alignment wrapText="1"/>
    </xf>
    <xf numFmtId="0" fontId="5" fillId="0" borderId="7" xfId="0" applyFont="1" applyBorder="1"/>
    <xf numFmtId="0" fontId="8" fillId="0" borderId="0" xfId="5" applyFont="1" applyAlignment="1">
      <alignment horizontal="center"/>
    </xf>
    <xf numFmtId="0" fontId="5" fillId="0" borderId="7" xfId="0" applyFont="1" applyBorder="1" applyAlignment="1">
      <alignment wrapText="1"/>
    </xf>
    <xf numFmtId="22" fontId="5" fillId="0" borderId="7" xfId="0" applyNumberFormat="1" applyFont="1" applyBorder="1"/>
    <xf numFmtId="14" fontId="5" fillId="0" borderId="7" xfId="0" applyNumberFormat="1" applyFont="1" applyBorder="1"/>
    <xf numFmtId="22" fontId="5" fillId="0" borderId="0" xfId="0" applyNumberFormat="1" applyFont="1"/>
    <xf numFmtId="0" fontId="9" fillId="0" borderId="4" xfId="0" applyFont="1" applyBorder="1"/>
    <xf numFmtId="0" fontId="9" fillId="0" borderId="5" xfId="0" applyFont="1" applyBorder="1"/>
    <xf numFmtId="0" fontId="9" fillId="0" borderId="6" xfId="0" applyFont="1" applyBorder="1"/>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5" fillId="0" borderId="4" xfId="0" applyFont="1" applyBorder="1" applyAlignment="1">
      <alignment horizontal="left" wrapText="1"/>
    </xf>
    <xf numFmtId="0" fontId="5" fillId="0" borderId="5" xfId="0" applyFont="1" applyBorder="1" applyAlignment="1">
      <alignment horizontal="left" wrapText="1"/>
    </xf>
    <xf numFmtId="0" fontId="5" fillId="0" borderId="6" xfId="0" applyFont="1" applyBorder="1" applyAlignment="1">
      <alignment horizontal="left" wrapText="1"/>
    </xf>
    <xf numFmtId="0" fontId="1" fillId="4" borderId="7" xfId="4" applyBorder="1"/>
    <xf numFmtId="0" fontId="1" fillId="3" borderId="7" xfId="3" applyBorder="1"/>
    <xf numFmtId="0" fontId="1" fillId="4" borderId="7" xfId="4" applyBorder="1" applyAlignment="1">
      <alignment wrapText="1"/>
    </xf>
    <xf numFmtId="0" fontId="5" fillId="0" borderId="4" xfId="0" applyFont="1" applyBorder="1"/>
    <xf numFmtId="0" fontId="5" fillId="0" borderId="6" xfId="0" applyFont="1" applyBorder="1"/>
    <xf numFmtId="0" fontId="5" fillId="0" borderId="8" xfId="0" applyFont="1" applyBorder="1" applyAlignment="1">
      <alignment wrapText="1"/>
    </xf>
    <xf numFmtId="0" fontId="5" fillId="0" borderId="3" xfId="0" applyFont="1" applyBorder="1" applyAlignment="1">
      <alignment wrapText="1"/>
    </xf>
    <xf numFmtId="0" fontId="5" fillId="0" borderId="9" xfId="0" applyFont="1" applyBorder="1"/>
    <xf numFmtId="0" fontId="5" fillId="0" borderId="10" xfId="0" applyFont="1" applyBorder="1"/>
    <xf numFmtId="0" fontId="5" fillId="0" borderId="11" xfId="0" applyFont="1" applyBorder="1"/>
    <xf numFmtId="44" fontId="5" fillId="0" borderId="7" xfId="0" applyNumberFormat="1" applyFont="1" applyBorder="1"/>
    <xf numFmtId="164" fontId="5" fillId="0" borderId="7" xfId="0" applyNumberFormat="1" applyFont="1" applyBorder="1"/>
    <xf numFmtId="165" fontId="5" fillId="0" borderId="0" xfId="0" applyNumberFormat="1" applyFont="1"/>
    <xf numFmtId="0" fontId="12" fillId="0" borderId="3" xfId="0" applyFont="1" applyBorder="1"/>
    <xf numFmtId="0" fontId="7" fillId="2" borderId="8" xfId="2" applyFont="1" applyBorder="1" applyAlignment="1">
      <alignment horizontal="center"/>
    </xf>
    <xf numFmtId="0" fontId="7" fillId="2" borderId="0" xfId="2" applyFont="1" applyBorder="1" applyAlignment="1">
      <alignment horizontal="center"/>
    </xf>
    <xf numFmtId="0" fontId="7" fillId="2" borderId="0" xfId="2" applyFont="1" applyBorder="1" applyAlignment="1">
      <alignment horizontal="center"/>
    </xf>
    <xf numFmtId="0" fontId="5" fillId="0" borderId="7" xfId="0" applyFont="1" applyBorder="1" applyAlignment="1">
      <alignment horizontal="center" vertical="center"/>
    </xf>
    <xf numFmtId="0" fontId="5" fillId="0" borderId="7" xfId="0" applyFont="1" applyBorder="1" applyAlignment="1">
      <alignment horizontal="left" vertical="center" wrapText="1"/>
    </xf>
    <xf numFmtId="0" fontId="5" fillId="0" borderId="0" xfId="0" applyFont="1" applyAlignment="1">
      <alignment horizontal="left" vertical="center" wrapText="1"/>
    </xf>
    <xf numFmtId="14" fontId="0" fillId="0" borderId="0" xfId="0" applyNumberFormat="1"/>
    <xf numFmtId="0" fontId="7" fillId="2" borderId="7" xfId="2" applyFont="1" applyBorder="1" applyAlignment="1">
      <alignment horizontal="center"/>
    </xf>
    <xf numFmtId="0" fontId="7" fillId="2" borderId="12" xfId="2" applyFont="1" applyBorder="1"/>
    <xf numFmtId="0" fontId="7" fillId="2" borderId="12" xfId="2" applyFont="1" applyBorder="1" applyAlignment="1">
      <alignment wrapText="1"/>
    </xf>
    <xf numFmtId="0" fontId="5" fillId="0" borderId="4" xfId="0" applyFont="1" applyBorder="1" applyAlignment="1">
      <alignment horizontal="center"/>
    </xf>
    <xf numFmtId="0" fontId="5" fillId="0" borderId="5" xfId="0" applyFont="1" applyBorder="1"/>
    <xf numFmtId="0" fontId="5" fillId="0" borderId="13" xfId="0" applyFont="1" applyBorder="1"/>
    <xf numFmtId="0" fontId="7" fillId="2" borderId="4" xfId="2" applyFont="1" applyBorder="1" applyAlignment="1">
      <alignment horizontal="centerContinuous"/>
    </xf>
    <xf numFmtId="0" fontId="7" fillId="2" borderId="5" xfId="2" applyFont="1" applyBorder="1" applyAlignment="1">
      <alignment horizontal="centerContinuous"/>
    </xf>
    <xf numFmtId="0" fontId="7" fillId="2" borderId="4" xfId="2" applyFont="1" applyBorder="1" applyAlignment="1"/>
    <xf numFmtId="0" fontId="7" fillId="2" borderId="6" xfId="2" applyFont="1" applyBorder="1" applyAlignment="1">
      <alignment wrapText="1"/>
    </xf>
    <xf numFmtId="0" fontId="5" fillId="0" borderId="4" xfId="0" applyFont="1" applyBorder="1" applyAlignment="1">
      <alignment horizontal="centerContinuous"/>
    </xf>
    <xf numFmtId="0" fontId="5" fillId="0" borderId="6" xfId="0" applyFont="1" applyBorder="1" applyAlignment="1">
      <alignment horizontal="centerContinuous"/>
    </xf>
    <xf numFmtId="0" fontId="2" fillId="0" borderId="4" xfId="1" applyBorder="1"/>
    <xf numFmtId="0" fontId="2" fillId="0" borderId="2" xfId="1" applyBorder="1"/>
    <xf numFmtId="0" fontId="2" fillId="0" borderId="3" xfId="1" applyBorder="1"/>
    <xf numFmtId="0" fontId="2" fillId="0" borderId="6" xfId="1" applyBorder="1"/>
    <xf numFmtId="0" fontId="13" fillId="0" borderId="7" xfId="1" applyFont="1" applyBorder="1"/>
    <xf numFmtId="165" fontId="5" fillId="0" borderId="7" xfId="0" applyNumberFormat="1" applyFont="1" applyBorder="1"/>
    <xf numFmtId="165" fontId="5" fillId="0" borderId="7" xfId="0" applyNumberFormat="1" applyFont="1" applyBorder="1" applyAlignment="1">
      <alignment horizontal="right"/>
    </xf>
    <xf numFmtId="0" fontId="5" fillId="0" borderId="7" xfId="0" applyFont="1" applyBorder="1" applyAlignment="1">
      <alignment horizontal="left"/>
    </xf>
    <xf numFmtId="0" fontId="5" fillId="0" borderId="7" xfId="0" applyFont="1" applyBorder="1" applyAlignment="1">
      <alignment horizontal="right"/>
    </xf>
  </cellXfs>
  <cellStyles count="6">
    <cellStyle name="40% - Accent2" xfId="3" builtinId="35"/>
    <cellStyle name="40% - Accent5" xfId="4" builtinId="47"/>
    <cellStyle name="Accent1" xfId="2" builtinId="29"/>
    <cellStyle name="Hyperlink" xfId="5"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drawing1.xml><?xml version="1.0" encoding="utf-8"?>
<xdr:wsDr xmlns:xdr="http://schemas.openxmlformats.org/drawingml/2006/spreadsheetDrawing" xmlns:a="http://schemas.openxmlformats.org/drawingml/2006/main">
  <xdr:twoCellAnchor>
    <xdr:from>
      <xdr:col>6</xdr:col>
      <xdr:colOff>0</xdr:colOff>
      <xdr:row>87</xdr:row>
      <xdr:rowOff>0</xdr:rowOff>
    </xdr:from>
    <xdr:to>
      <xdr:col>12</xdr:col>
      <xdr:colOff>208650</xdr:colOff>
      <xdr:row>104</xdr:row>
      <xdr:rowOff>127275</xdr:rowOff>
    </xdr:to>
    <xdr:sp macro="" textlink="">
      <xdr:nvSpPr>
        <xdr:cNvPr id="2" name="TextBox 1">
          <a:extLst>
            <a:ext uri="{FF2B5EF4-FFF2-40B4-BE49-F238E27FC236}">
              <a16:creationId xmlns:a16="http://schemas.microsoft.com/office/drawing/2014/main" id="{50C54753-B226-4510-A4C5-9E7BF0FAA70C}"/>
            </a:ext>
          </a:extLst>
        </xdr:cNvPr>
        <xdr:cNvSpPr txBox="1"/>
      </xdr:nvSpPr>
      <xdr:spPr>
        <a:xfrm>
          <a:off x="4038600" y="17459325"/>
          <a:ext cx="7742925" cy="28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122</xdr:row>
      <xdr:rowOff>0</xdr:rowOff>
    </xdr:from>
    <xdr:to>
      <xdr:col>12</xdr:col>
      <xdr:colOff>208650</xdr:colOff>
      <xdr:row>132</xdr:row>
      <xdr:rowOff>36750</xdr:rowOff>
    </xdr:to>
    <xdr:sp macro="" textlink="">
      <xdr:nvSpPr>
        <xdr:cNvPr id="3" name="TextBox 2">
          <a:extLst>
            <a:ext uri="{FF2B5EF4-FFF2-40B4-BE49-F238E27FC236}">
              <a16:creationId xmlns:a16="http://schemas.microsoft.com/office/drawing/2014/main" id="{0F906F29-7552-474A-9806-3489264FE48F}"/>
            </a:ext>
          </a:extLst>
        </xdr:cNvPr>
        <xdr:cNvSpPr txBox="1"/>
      </xdr:nvSpPr>
      <xdr:spPr>
        <a:xfrm>
          <a:off x="4038600" y="23822025"/>
          <a:ext cx="7742925" cy="165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133</xdr:row>
      <xdr:rowOff>114300</xdr:rowOff>
    </xdr:from>
    <xdr:to>
      <xdr:col>12</xdr:col>
      <xdr:colOff>208650</xdr:colOff>
      <xdr:row>140</xdr:row>
      <xdr:rowOff>96825</xdr:rowOff>
    </xdr:to>
    <xdr:sp macro="" textlink="">
      <xdr:nvSpPr>
        <xdr:cNvPr id="4" name="TextBox 3">
          <a:extLst>
            <a:ext uri="{FF2B5EF4-FFF2-40B4-BE49-F238E27FC236}">
              <a16:creationId xmlns:a16="http://schemas.microsoft.com/office/drawing/2014/main" id="{355DB141-DC82-4569-B912-7FA9F7B189D7}"/>
            </a:ext>
          </a:extLst>
        </xdr:cNvPr>
        <xdr:cNvSpPr txBox="1"/>
      </xdr:nvSpPr>
      <xdr:spPr>
        <a:xfrm>
          <a:off x="4038600" y="25717500"/>
          <a:ext cx="7742925"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164</xdr:row>
      <xdr:rowOff>0</xdr:rowOff>
    </xdr:from>
    <xdr:to>
      <xdr:col>12</xdr:col>
      <xdr:colOff>208650</xdr:colOff>
      <xdr:row>170</xdr:row>
      <xdr:rowOff>144450</xdr:rowOff>
    </xdr:to>
    <xdr:sp macro="" textlink="">
      <xdr:nvSpPr>
        <xdr:cNvPr id="5" name="TextBox 4">
          <a:extLst>
            <a:ext uri="{FF2B5EF4-FFF2-40B4-BE49-F238E27FC236}">
              <a16:creationId xmlns:a16="http://schemas.microsoft.com/office/drawing/2014/main" id="{1D75E93B-2D9F-41C3-91D8-D8E5FF724047}"/>
            </a:ext>
          </a:extLst>
        </xdr:cNvPr>
        <xdr:cNvSpPr txBox="1"/>
      </xdr:nvSpPr>
      <xdr:spPr>
        <a:xfrm>
          <a:off x="4038600" y="31603950"/>
          <a:ext cx="7742925"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184</xdr:row>
      <xdr:rowOff>0</xdr:rowOff>
    </xdr:from>
    <xdr:to>
      <xdr:col>12</xdr:col>
      <xdr:colOff>208650</xdr:colOff>
      <xdr:row>194</xdr:row>
      <xdr:rowOff>144750</xdr:rowOff>
    </xdr:to>
    <xdr:sp macro="" textlink="">
      <xdr:nvSpPr>
        <xdr:cNvPr id="6" name="TextBox 5">
          <a:extLst>
            <a:ext uri="{FF2B5EF4-FFF2-40B4-BE49-F238E27FC236}">
              <a16:creationId xmlns:a16="http://schemas.microsoft.com/office/drawing/2014/main" id="{5B24C206-76A0-4238-8241-1AD80A8B6040}"/>
            </a:ext>
          </a:extLst>
        </xdr:cNvPr>
        <xdr:cNvSpPr txBox="1"/>
      </xdr:nvSpPr>
      <xdr:spPr>
        <a:xfrm>
          <a:off x="4038600" y="35518725"/>
          <a:ext cx="7742925" cy="17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205</xdr:row>
      <xdr:rowOff>0</xdr:rowOff>
    </xdr:from>
    <xdr:to>
      <xdr:col>12</xdr:col>
      <xdr:colOff>208650</xdr:colOff>
      <xdr:row>212</xdr:row>
      <xdr:rowOff>126525</xdr:rowOff>
    </xdr:to>
    <xdr:sp macro="" textlink="">
      <xdr:nvSpPr>
        <xdr:cNvPr id="7" name="TextBox 6">
          <a:extLst>
            <a:ext uri="{FF2B5EF4-FFF2-40B4-BE49-F238E27FC236}">
              <a16:creationId xmlns:a16="http://schemas.microsoft.com/office/drawing/2014/main" id="{3983FACC-7AF6-4E2F-9E9C-66C9AE6766BA}"/>
            </a:ext>
          </a:extLst>
        </xdr:cNvPr>
        <xdr:cNvSpPr txBox="1"/>
      </xdr:nvSpPr>
      <xdr:spPr>
        <a:xfrm>
          <a:off x="4038600" y="39414450"/>
          <a:ext cx="7742925" cy="126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240</xdr:row>
      <xdr:rowOff>0</xdr:rowOff>
    </xdr:from>
    <xdr:to>
      <xdr:col>12</xdr:col>
      <xdr:colOff>208650</xdr:colOff>
      <xdr:row>248</xdr:row>
      <xdr:rowOff>108600</xdr:rowOff>
    </xdr:to>
    <xdr:sp macro="" textlink="">
      <xdr:nvSpPr>
        <xdr:cNvPr id="8" name="TextBox 7">
          <a:extLst>
            <a:ext uri="{FF2B5EF4-FFF2-40B4-BE49-F238E27FC236}">
              <a16:creationId xmlns:a16="http://schemas.microsoft.com/office/drawing/2014/main" id="{4296FEE8-F0E5-4019-A35E-D1B66815FF5D}"/>
            </a:ext>
          </a:extLst>
        </xdr:cNvPr>
        <xdr:cNvSpPr txBox="1"/>
      </xdr:nvSpPr>
      <xdr:spPr>
        <a:xfrm>
          <a:off x="4038600" y="46548675"/>
          <a:ext cx="7742925"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257</xdr:row>
      <xdr:rowOff>0</xdr:rowOff>
    </xdr:from>
    <xdr:to>
      <xdr:col>12</xdr:col>
      <xdr:colOff>208650</xdr:colOff>
      <xdr:row>265</xdr:row>
      <xdr:rowOff>108600</xdr:rowOff>
    </xdr:to>
    <xdr:sp macro="" textlink="">
      <xdr:nvSpPr>
        <xdr:cNvPr id="9" name="TextBox 8">
          <a:extLst>
            <a:ext uri="{FF2B5EF4-FFF2-40B4-BE49-F238E27FC236}">
              <a16:creationId xmlns:a16="http://schemas.microsoft.com/office/drawing/2014/main" id="{5A7974CD-3855-46B8-8C8C-D3F96EDB28CA}"/>
            </a:ext>
          </a:extLst>
        </xdr:cNvPr>
        <xdr:cNvSpPr txBox="1"/>
      </xdr:nvSpPr>
      <xdr:spPr>
        <a:xfrm>
          <a:off x="4038600" y="49425225"/>
          <a:ext cx="7742925"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28</xdr:row>
      <xdr:rowOff>0</xdr:rowOff>
    </xdr:from>
    <xdr:to>
      <xdr:col>11</xdr:col>
      <xdr:colOff>24667</xdr:colOff>
      <xdr:row>34</xdr:row>
      <xdr:rowOff>153000</xdr:rowOff>
    </xdr:to>
    <xdr:sp macro="" textlink="">
      <xdr:nvSpPr>
        <xdr:cNvPr id="2" name="TextBox 1">
          <a:extLst>
            <a:ext uri="{FF2B5EF4-FFF2-40B4-BE49-F238E27FC236}">
              <a16:creationId xmlns:a16="http://schemas.microsoft.com/office/drawing/2014/main" id="{4CA6D3AB-7A05-4CB1-9FAB-3C0E85B3EDBB}"/>
            </a:ext>
          </a:extLst>
        </xdr:cNvPr>
        <xdr:cNvSpPr txBox="1"/>
      </xdr:nvSpPr>
      <xdr:spPr>
        <a:xfrm>
          <a:off x="4505325" y="9925050"/>
          <a:ext cx="7558942"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45</xdr:row>
      <xdr:rowOff>137577</xdr:rowOff>
    </xdr:from>
    <xdr:to>
      <xdr:col>11</xdr:col>
      <xdr:colOff>23601</xdr:colOff>
      <xdr:row>52</xdr:row>
      <xdr:rowOff>172077</xdr:rowOff>
    </xdr:to>
    <xdr:sp macro="" textlink="">
      <xdr:nvSpPr>
        <xdr:cNvPr id="3" name="TextBox 2">
          <a:extLst>
            <a:ext uri="{FF2B5EF4-FFF2-40B4-BE49-F238E27FC236}">
              <a16:creationId xmlns:a16="http://schemas.microsoft.com/office/drawing/2014/main" id="{BBED59A6-5758-416F-A3FC-2FFD521473C5}"/>
            </a:ext>
          </a:extLst>
        </xdr:cNvPr>
        <xdr:cNvSpPr txBox="1"/>
      </xdr:nvSpPr>
      <xdr:spPr>
        <a:xfrm>
          <a:off x="4507434" y="14148852"/>
          <a:ext cx="7555767" cy="136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24</xdr:row>
      <xdr:rowOff>0</xdr:rowOff>
    </xdr:from>
    <xdr:to>
      <xdr:col>10</xdr:col>
      <xdr:colOff>530550</xdr:colOff>
      <xdr:row>33</xdr:row>
      <xdr:rowOff>90675</xdr:rowOff>
    </xdr:to>
    <xdr:sp macro="" textlink="">
      <xdr:nvSpPr>
        <xdr:cNvPr id="2" name="TextBox 1">
          <a:extLst>
            <a:ext uri="{FF2B5EF4-FFF2-40B4-BE49-F238E27FC236}">
              <a16:creationId xmlns:a16="http://schemas.microsoft.com/office/drawing/2014/main" id="{1258F598-34F9-4794-B1CE-90C47A4299F3}"/>
            </a:ext>
          </a:extLst>
        </xdr:cNvPr>
        <xdr:cNvSpPr txBox="1"/>
      </xdr:nvSpPr>
      <xdr:spPr>
        <a:xfrm>
          <a:off x="4581525" y="4810125"/>
          <a:ext cx="7560000" cy="15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47</xdr:row>
      <xdr:rowOff>0</xdr:rowOff>
    </xdr:from>
    <xdr:to>
      <xdr:col>10</xdr:col>
      <xdr:colOff>530550</xdr:colOff>
      <xdr:row>57</xdr:row>
      <xdr:rowOff>108750</xdr:rowOff>
    </xdr:to>
    <xdr:sp macro="" textlink="">
      <xdr:nvSpPr>
        <xdr:cNvPr id="3" name="TextBox 2">
          <a:extLst>
            <a:ext uri="{FF2B5EF4-FFF2-40B4-BE49-F238E27FC236}">
              <a16:creationId xmlns:a16="http://schemas.microsoft.com/office/drawing/2014/main" id="{275E54D8-6985-462E-BE6D-BA5D4A7658FA}"/>
            </a:ext>
          </a:extLst>
        </xdr:cNvPr>
        <xdr:cNvSpPr txBox="1"/>
      </xdr:nvSpPr>
      <xdr:spPr>
        <a:xfrm>
          <a:off x="4581525" y="9553575"/>
          <a:ext cx="7560000" cy="172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68</xdr:row>
      <xdr:rowOff>0</xdr:rowOff>
    </xdr:from>
    <xdr:to>
      <xdr:col>10</xdr:col>
      <xdr:colOff>530550</xdr:colOff>
      <xdr:row>82</xdr:row>
      <xdr:rowOff>152475</xdr:rowOff>
    </xdr:to>
    <xdr:sp macro="" textlink="">
      <xdr:nvSpPr>
        <xdr:cNvPr id="4" name="TextBox 3">
          <a:extLst>
            <a:ext uri="{FF2B5EF4-FFF2-40B4-BE49-F238E27FC236}">
              <a16:creationId xmlns:a16="http://schemas.microsoft.com/office/drawing/2014/main" id="{9465A9C3-E262-4032-8DA5-78A8BC15C65F}"/>
            </a:ext>
          </a:extLst>
        </xdr:cNvPr>
        <xdr:cNvSpPr txBox="1"/>
      </xdr:nvSpPr>
      <xdr:spPr>
        <a:xfrm>
          <a:off x="4581525" y="14316075"/>
          <a:ext cx="7560000" cy="24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104</xdr:row>
      <xdr:rowOff>0</xdr:rowOff>
    </xdr:from>
    <xdr:to>
      <xdr:col>10</xdr:col>
      <xdr:colOff>530550</xdr:colOff>
      <xdr:row>112</xdr:row>
      <xdr:rowOff>108600</xdr:rowOff>
    </xdr:to>
    <xdr:sp macro="" textlink="">
      <xdr:nvSpPr>
        <xdr:cNvPr id="5" name="TextBox 4">
          <a:extLst>
            <a:ext uri="{FF2B5EF4-FFF2-40B4-BE49-F238E27FC236}">
              <a16:creationId xmlns:a16="http://schemas.microsoft.com/office/drawing/2014/main" id="{B8925236-C502-4ACD-8842-FF122FC1FA27}"/>
            </a:ext>
          </a:extLst>
        </xdr:cNvPr>
        <xdr:cNvSpPr txBox="1"/>
      </xdr:nvSpPr>
      <xdr:spPr>
        <a:xfrm>
          <a:off x="4581525" y="22040850"/>
          <a:ext cx="756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eet\Desktop\Excel-Formulas-and-Functions-Cheat-Sheet.xlsx" TargetMode="External"/><Relationship Id="rId1" Type="http://schemas.openxmlformats.org/officeDocument/2006/relationships/externalLinkPath" Target="file:///C:\Users\jeet\Desktop\Excel-Formulas-and-Functions-Cheat-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NOTE"/>
      <sheetName val="LIST OF FUNCTIONS"/>
      <sheetName val="IS FUNCTIONS"/>
      <sheetName val="CONDITIONAL"/>
      <sheetName val="MATHEMATICAL"/>
      <sheetName val="FIND &amp; SEARCH"/>
      <sheetName val="LOOKUP"/>
      <sheetName val="REFERENCE"/>
      <sheetName val="DATE &amp; TIME"/>
      <sheetName val="MISC."/>
      <sheetName val="RANK"/>
      <sheetName val="LOGICAL"/>
    </sheetNames>
    <sheetDataSet>
      <sheetData sheetId="0"/>
      <sheetData sheetId="1"/>
      <sheetData sheetId="2"/>
      <sheetData sheetId="3"/>
      <sheetData sheetId="4"/>
      <sheetData sheetId="5"/>
      <sheetData sheetId="6"/>
      <sheetData sheetId="7">
        <row r="92">
          <cell r="C92">
            <v>90000</v>
          </cell>
        </row>
      </sheetData>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C43A2-718B-41D9-BAE5-17B9C6EEA967}">
  <dimension ref="B1:CC338"/>
  <sheetViews>
    <sheetView workbookViewId="0">
      <selection sqref="A1:XFD1048576"/>
    </sheetView>
  </sheetViews>
  <sheetFormatPr defaultRowHeight="12.75" x14ac:dyDescent="0.2"/>
  <cols>
    <col min="1" max="1" width="4.85546875" style="1" customWidth="1"/>
    <col min="2" max="2" width="21.7109375" style="1" customWidth="1"/>
    <col min="3" max="3" width="11.85546875" style="1" customWidth="1"/>
    <col min="4" max="4" width="9.85546875" style="1" bestFit="1" customWidth="1"/>
    <col min="5" max="6" width="6.140625" style="1" customWidth="1"/>
    <col min="7" max="7" width="26.42578125" style="1" bestFit="1" customWidth="1"/>
    <col min="8" max="8" width="16.28515625" style="1" bestFit="1" customWidth="1"/>
    <col min="9" max="9" width="42.85546875" style="1" customWidth="1"/>
    <col min="10" max="16384" width="9.140625" style="1"/>
  </cols>
  <sheetData>
    <row r="1" spans="2:9" ht="15" x14ac:dyDescent="0.25">
      <c r="G1" s="2"/>
    </row>
    <row r="2" spans="2:9" ht="23.25" x14ac:dyDescent="0.35">
      <c r="B2" s="3" t="s">
        <v>0</v>
      </c>
      <c r="C2" s="4"/>
      <c r="D2" s="4"/>
      <c r="E2" s="4"/>
      <c r="F2" s="4"/>
      <c r="G2" s="4"/>
      <c r="H2" s="4"/>
      <c r="I2" s="5"/>
    </row>
    <row r="3" spans="2:9" x14ac:dyDescent="0.2">
      <c r="B3" s="6" t="s">
        <v>1</v>
      </c>
      <c r="C3" s="7"/>
      <c r="D3" s="7"/>
      <c r="E3" s="7"/>
      <c r="F3" s="7"/>
      <c r="G3" s="7"/>
      <c r="H3" s="7"/>
      <c r="I3" s="8"/>
    </row>
    <row r="5" spans="2:9" x14ac:dyDescent="0.2">
      <c r="G5" s="9" t="s">
        <v>2</v>
      </c>
      <c r="H5" s="10" t="s">
        <v>3</v>
      </c>
      <c r="I5" s="10" t="s">
        <v>4</v>
      </c>
    </row>
    <row r="6" spans="2:9" x14ac:dyDescent="0.2">
      <c r="B6" s="1">
        <f>AREAS(C2:E5)</f>
        <v>1</v>
      </c>
      <c r="G6" s="11" t="str">
        <f ca="1">_xlfn.FORMULATEXT(H6)</f>
        <v>=AREAS(B2:D4)</v>
      </c>
      <c r="H6" s="11">
        <f>AREAS(B2:D4)</f>
        <v>1</v>
      </c>
      <c r="I6" s="11" t="s">
        <v>5</v>
      </c>
    </row>
    <row r="7" spans="2:9" x14ac:dyDescent="0.2">
      <c r="G7" s="11" t="str">
        <f ca="1">_xlfn.FORMULATEXT(H7)</f>
        <v>=AREAS((B2:D4,E5,F6:I9))</v>
      </c>
      <c r="H7" s="11">
        <f>AREAS((B2:D4,E5,F6:I9))</f>
        <v>3</v>
      </c>
      <c r="I7" s="11" t="s">
        <v>5</v>
      </c>
    </row>
    <row r="8" spans="2:9" x14ac:dyDescent="0.2">
      <c r="B8" s="12" t="s">
        <v>6</v>
      </c>
      <c r="C8" s="12"/>
      <c r="G8" s="11" t="str">
        <f ca="1">_xlfn.FORMULATEXT(H8)</f>
        <v>=AREAS(B2:D4 B2)</v>
      </c>
      <c r="H8" s="11">
        <f>AREAS(B2:D4 B2)</f>
        <v>1</v>
      </c>
      <c r="I8" s="11" t="s">
        <v>5</v>
      </c>
    </row>
    <row r="10" spans="2:9" ht="23.25" x14ac:dyDescent="0.35">
      <c r="B10" s="3" t="s">
        <v>7</v>
      </c>
      <c r="C10" s="4"/>
      <c r="D10" s="4"/>
      <c r="E10" s="4"/>
      <c r="F10" s="4"/>
      <c r="G10" s="4"/>
      <c r="H10" s="4"/>
      <c r="I10" s="5"/>
    </row>
    <row r="11" spans="2:9" x14ac:dyDescent="0.2">
      <c r="B11" s="6" t="s">
        <v>8</v>
      </c>
      <c r="C11" s="7"/>
      <c r="D11" s="7"/>
      <c r="E11" s="7"/>
      <c r="F11" s="7"/>
      <c r="G11" s="7"/>
      <c r="H11" s="7"/>
      <c r="I11" s="8"/>
    </row>
    <row r="13" spans="2:9" x14ac:dyDescent="0.2">
      <c r="G13" s="9" t="s">
        <v>2</v>
      </c>
      <c r="H13" s="10" t="s">
        <v>3</v>
      </c>
      <c r="I13" s="10" t="s">
        <v>4</v>
      </c>
    </row>
    <row r="14" spans="2:9" ht="25.5" x14ac:dyDescent="0.2">
      <c r="B14" s="1" t="str">
        <f>CHAR(97)</f>
        <v>a</v>
      </c>
      <c r="G14" s="11" t="str">
        <f ca="1">_xlfn.FORMULATEXT(H14)</f>
        <v>=CHAR(65)</v>
      </c>
      <c r="H14" s="11" t="str">
        <f>CHAR(65)</f>
        <v>A</v>
      </c>
      <c r="I14" s="13" t="s">
        <v>9</v>
      </c>
    </row>
    <row r="15" spans="2:9" ht="25.5" x14ac:dyDescent="0.2">
      <c r="B15" s="12" t="s">
        <v>6</v>
      </c>
      <c r="C15" s="12"/>
      <c r="G15" s="11" t="str">
        <f ca="1">_xlfn.FORMULATEXT(H15)</f>
        <v>=CHAR(33)</v>
      </c>
      <c r="H15" s="11" t="str">
        <f>CHAR(33)</f>
        <v>!</v>
      </c>
      <c r="I15" s="13" t="s">
        <v>10</v>
      </c>
    </row>
    <row r="17" spans="2:11" ht="23.25" x14ac:dyDescent="0.35">
      <c r="B17" s="3" t="s">
        <v>11</v>
      </c>
      <c r="C17" s="4"/>
      <c r="D17" s="4"/>
      <c r="E17" s="4"/>
      <c r="F17" s="4"/>
      <c r="G17" s="4"/>
      <c r="H17" s="4"/>
      <c r="I17" s="5"/>
    </row>
    <row r="18" spans="2:11" x14ac:dyDescent="0.2">
      <c r="B18" s="6" t="s">
        <v>12</v>
      </c>
      <c r="C18" s="7"/>
      <c r="D18" s="7"/>
      <c r="E18" s="7"/>
      <c r="F18" s="7"/>
      <c r="G18" s="7"/>
      <c r="H18" s="7"/>
      <c r="I18" s="8"/>
    </row>
    <row r="19" spans="2:11" x14ac:dyDescent="0.2">
      <c r="B19" s="1">
        <f>CODE("a")</f>
        <v>97</v>
      </c>
    </row>
    <row r="20" spans="2:11" x14ac:dyDescent="0.2">
      <c r="G20" s="9" t="s">
        <v>2</v>
      </c>
      <c r="H20" s="10" t="s">
        <v>3</v>
      </c>
      <c r="I20" s="10" t="s">
        <v>4</v>
      </c>
    </row>
    <row r="21" spans="2:11" x14ac:dyDescent="0.2">
      <c r="G21" s="11" t="str">
        <f ca="1">_xlfn.FORMULATEXT(H21)</f>
        <v>=CODE("A")</v>
      </c>
      <c r="H21" s="11">
        <f>CODE("A")</f>
        <v>65</v>
      </c>
      <c r="I21" s="13" t="s">
        <v>13</v>
      </c>
    </row>
    <row r="22" spans="2:11" ht="25.5" x14ac:dyDescent="0.2">
      <c r="G22" s="11" t="str">
        <f ca="1">_xlfn.FORMULATEXT(H22)</f>
        <v>=CODE("Marissa")</v>
      </c>
      <c r="H22" s="11">
        <f>CODE("Marissa")</f>
        <v>77</v>
      </c>
      <c r="I22" s="13" t="s">
        <v>14</v>
      </c>
    </row>
    <row r="23" spans="2:11" x14ac:dyDescent="0.2">
      <c r="G23" s="11" t="str">
        <f ca="1">_xlfn.FORMULATEXT(H23)</f>
        <v>=CODE("!")</v>
      </c>
      <c r="H23" s="11">
        <f>CODE("!")</f>
        <v>33</v>
      </c>
      <c r="I23" s="13" t="s">
        <v>15</v>
      </c>
    </row>
    <row r="24" spans="2:11" x14ac:dyDescent="0.2">
      <c r="B24" s="12" t="s">
        <v>6</v>
      </c>
      <c r="C24" s="12"/>
      <c r="G24" s="11" t="str">
        <f ca="1">_xlfn.FORMULATEXT(H24)</f>
        <v>=CODE("?")</v>
      </c>
      <c r="H24" s="11">
        <f>CODE("?")</f>
        <v>63</v>
      </c>
      <c r="I24" s="13" t="s">
        <v>16</v>
      </c>
    </row>
    <row r="25" spans="2:11" x14ac:dyDescent="0.2">
      <c r="K25" s="1" t="s">
        <v>17</v>
      </c>
    </row>
    <row r="26" spans="2:11" x14ac:dyDescent="0.2">
      <c r="K26" s="1" t="s">
        <v>18</v>
      </c>
    </row>
    <row r="27" spans="2:11" ht="23.25" x14ac:dyDescent="0.35">
      <c r="B27" s="3" t="s">
        <v>19</v>
      </c>
      <c r="C27" s="4"/>
      <c r="D27" s="4"/>
      <c r="E27" s="4"/>
      <c r="F27" s="4"/>
      <c r="G27" s="4"/>
      <c r="H27" s="4"/>
      <c r="I27" s="5"/>
    </row>
    <row r="28" spans="2:11" x14ac:dyDescent="0.2">
      <c r="B28" s="6" t="s">
        <v>20</v>
      </c>
      <c r="C28" s="7"/>
      <c r="D28" s="7"/>
      <c r="E28" s="7"/>
      <c r="F28" s="7"/>
      <c r="G28" s="7"/>
      <c r="H28" s="7"/>
      <c r="I28" s="8"/>
    </row>
    <row r="29" spans="2:11" x14ac:dyDescent="0.2">
      <c r="B29" s="6" t="s">
        <v>21</v>
      </c>
      <c r="C29" s="7"/>
      <c r="D29" s="7"/>
      <c r="E29" s="7"/>
      <c r="F29" s="7"/>
      <c r="G29" s="7"/>
      <c r="H29" s="7"/>
      <c r="I29" s="8"/>
    </row>
    <row r="31" spans="2:11" x14ac:dyDescent="0.2">
      <c r="B31" s="9" t="s">
        <v>22</v>
      </c>
      <c r="G31" s="9" t="s">
        <v>2</v>
      </c>
      <c r="H31" s="10" t="s">
        <v>3</v>
      </c>
      <c r="I31" s="10" t="s">
        <v>4</v>
      </c>
    </row>
    <row r="32" spans="2:11" ht="25.5" x14ac:dyDescent="0.2">
      <c r="B32" s="11" t="str">
        <f>CHAR(9)&amp;"Sales Data"&amp;CHAR(10)</f>
        <v xml:space="preserve">	Sales Data
</v>
      </c>
      <c r="G32" s="11" t="str">
        <f ca="1">_xlfn.FORMULATEXT(H32)</f>
        <v>=CLEAN(B32)</v>
      </c>
      <c r="H32" s="11" t="str">
        <f>CLEAN(B32)</f>
        <v>Sales Data</v>
      </c>
      <c r="I32" s="13" t="s">
        <v>23</v>
      </c>
    </row>
    <row r="34" spans="2:9" x14ac:dyDescent="0.2">
      <c r="B34" s="12" t="s">
        <v>6</v>
      </c>
      <c r="C34" s="12"/>
    </row>
    <row r="36" spans="2:9" ht="23.25" x14ac:dyDescent="0.35">
      <c r="B36" s="3" t="s">
        <v>24</v>
      </c>
      <c r="C36" s="4"/>
      <c r="D36" s="4"/>
      <c r="E36" s="4"/>
      <c r="F36" s="4"/>
      <c r="G36" s="4"/>
      <c r="H36" s="4"/>
      <c r="I36" s="5"/>
    </row>
    <row r="37" spans="2:9" x14ac:dyDescent="0.2">
      <c r="B37" s="6" t="s">
        <v>25</v>
      </c>
      <c r="C37" s="7"/>
      <c r="D37" s="7"/>
      <c r="E37" s="7"/>
      <c r="F37" s="7"/>
      <c r="G37" s="7"/>
      <c r="H37" s="7"/>
      <c r="I37" s="8"/>
    </row>
    <row r="39" spans="2:9" x14ac:dyDescent="0.2">
      <c r="B39" s="9" t="s">
        <v>22</v>
      </c>
      <c r="G39" s="9" t="s">
        <v>2</v>
      </c>
      <c r="H39" s="10" t="s">
        <v>3</v>
      </c>
      <c r="I39" s="10" t="s">
        <v>4</v>
      </c>
    </row>
    <row r="40" spans="2:9" ht="25.5" x14ac:dyDescent="0.2">
      <c r="B40" s="11" t="s">
        <v>26</v>
      </c>
      <c r="G40" s="11" t="str">
        <f ca="1">_xlfn.FORMULATEXT(H40)</f>
        <v>=TRIM(B40)</v>
      </c>
      <c r="H40" s="11" t="str">
        <f>TRIM(B40)</f>
        <v>Excel Dashboard</v>
      </c>
      <c r="I40" s="13" t="s">
        <v>27</v>
      </c>
    </row>
    <row r="41" spans="2:9" ht="25.5" x14ac:dyDescent="0.2">
      <c r="B41" s="11" t="s">
        <v>28</v>
      </c>
      <c r="G41" s="11" t="str">
        <f ca="1">_xlfn.FORMULATEXT(H41)</f>
        <v>=TRIM("      Titas     Gas    ")</v>
      </c>
      <c r="H41" s="11" t="str">
        <f>TRIM("      Titas     Gas    ")</f>
        <v>Titas Gas</v>
      </c>
      <c r="I41" s="13" t="s">
        <v>27</v>
      </c>
    </row>
    <row r="42" spans="2:9" x14ac:dyDescent="0.2">
      <c r="D42" s="1" t="s">
        <v>29</v>
      </c>
    </row>
    <row r="43" spans="2:9" x14ac:dyDescent="0.2">
      <c r="B43" s="12" t="s">
        <v>6</v>
      </c>
      <c r="C43" s="12"/>
      <c r="D43" s="1" t="str">
        <f>TRIM(D42)</f>
        <v>nrthth</v>
      </c>
    </row>
    <row r="46" spans="2:9" ht="23.25" x14ac:dyDescent="0.35">
      <c r="B46" s="3" t="s">
        <v>30</v>
      </c>
      <c r="C46" s="4"/>
      <c r="D46" s="4"/>
      <c r="E46" s="4"/>
      <c r="F46" s="4"/>
      <c r="G46" s="4"/>
      <c r="H46" s="4"/>
      <c r="I46" s="5"/>
    </row>
    <row r="47" spans="2:9" x14ac:dyDescent="0.2">
      <c r="B47" s="6" t="s">
        <v>31</v>
      </c>
      <c r="C47" s="7"/>
      <c r="D47" s="7"/>
      <c r="E47" s="7"/>
      <c r="F47" s="7"/>
      <c r="G47" s="7"/>
      <c r="H47" s="7"/>
      <c r="I47" s="8"/>
    </row>
    <row r="49" spans="2:81" x14ac:dyDescent="0.2">
      <c r="B49" s="9" t="s">
        <v>22</v>
      </c>
      <c r="G49" s="9" t="s">
        <v>2</v>
      </c>
      <c r="H49" s="10" t="s">
        <v>3</v>
      </c>
      <c r="I49" s="10" t="s">
        <v>4</v>
      </c>
    </row>
    <row r="50" spans="2:81" x14ac:dyDescent="0.2">
      <c r="B50" s="11" t="s">
        <v>32</v>
      </c>
      <c r="G50" s="11" t="str">
        <f ca="1">_xlfn.FORMULATEXT(H50)</f>
        <v>=LEN(B50)</v>
      </c>
      <c r="H50" s="11">
        <f>LEN(B50)</f>
        <v>15</v>
      </c>
      <c r="I50" s="13" t="s">
        <v>33</v>
      </c>
    </row>
    <row r="51" spans="2:81" x14ac:dyDescent="0.2">
      <c r="B51" s="11"/>
      <c r="G51" s="11" t="str">
        <f ca="1">_xlfn.FORMULATEXT(H51)</f>
        <v>=LEN(B51)</v>
      </c>
      <c r="H51" s="11">
        <f>LEN(B51)</f>
        <v>0</v>
      </c>
      <c r="I51" s="13" t="s">
        <v>34</v>
      </c>
    </row>
    <row r="52" spans="2:81" x14ac:dyDescent="0.2">
      <c r="B52" s="11" t="s">
        <v>35</v>
      </c>
      <c r="G52" s="11" t="str">
        <f ca="1">_xlfn.FORMULATEXT(H52)</f>
        <v>=LEN(B52)</v>
      </c>
      <c r="H52" s="11">
        <f>LEN(B52)</f>
        <v>4</v>
      </c>
      <c r="I52" s="13" t="s">
        <v>36</v>
      </c>
    </row>
    <row r="53" spans="2:81" x14ac:dyDescent="0.2">
      <c r="B53" s="11" t="s">
        <v>37</v>
      </c>
      <c r="G53" s="11" t="str">
        <f ca="1">_xlfn.FORMULATEXT(H53)</f>
        <v>=LEN(B54)</v>
      </c>
      <c r="H53" s="11">
        <f>LEN(B54)</f>
        <v>10</v>
      </c>
      <c r="I53" s="13" t="s">
        <v>38</v>
      </c>
    </row>
    <row r="54" spans="2:81" x14ac:dyDescent="0.2">
      <c r="B54" s="11" t="s">
        <v>39</v>
      </c>
    </row>
    <row r="55" spans="2:81" x14ac:dyDescent="0.2">
      <c r="G55" s="1">
        <f>LEN("jfjfgnjngjngnfd")</f>
        <v>15</v>
      </c>
    </row>
    <row r="56" spans="2:81" x14ac:dyDescent="0.2">
      <c r="B56" s="12" t="s">
        <v>6</v>
      </c>
      <c r="C56" s="12"/>
      <c r="G56" s="1">
        <f>LEN("          ")</f>
        <v>10</v>
      </c>
    </row>
    <row r="58" spans="2:81" ht="23.25" x14ac:dyDescent="0.35">
      <c r="B58" s="3" t="s">
        <v>40</v>
      </c>
      <c r="C58" s="4"/>
      <c r="D58" s="4"/>
      <c r="E58" s="4"/>
      <c r="F58" s="4"/>
      <c r="G58" s="4"/>
      <c r="H58" s="4"/>
      <c r="I58" s="5"/>
    </row>
    <row r="59" spans="2:81" x14ac:dyDescent="0.2">
      <c r="B59" s="6" t="s">
        <v>41</v>
      </c>
      <c r="C59" s="7"/>
      <c r="D59" s="7"/>
      <c r="E59" s="7"/>
      <c r="F59" s="7"/>
      <c r="G59" s="7"/>
      <c r="H59" s="7"/>
      <c r="I59" s="8"/>
    </row>
    <row r="60" spans="2:81" ht="23.25" x14ac:dyDescent="0.35">
      <c r="B60" s="3" t="s">
        <v>42</v>
      </c>
      <c r="C60" s="4"/>
      <c r="D60" s="4"/>
      <c r="E60" s="4"/>
      <c r="F60" s="4"/>
      <c r="G60" s="4"/>
      <c r="H60" s="4"/>
      <c r="I60" s="5"/>
    </row>
    <row r="61" spans="2:81" x14ac:dyDescent="0.2">
      <c r="B61" s="6" t="s">
        <v>43</v>
      </c>
      <c r="C61" s="7"/>
      <c r="D61" s="7"/>
      <c r="E61" s="7"/>
      <c r="F61" s="7"/>
      <c r="G61" s="7"/>
      <c r="H61" s="7"/>
      <c r="I61" s="8"/>
    </row>
    <row r="63" spans="2:81" x14ac:dyDescent="0.2">
      <c r="B63" s="1">
        <f>COLUMN(D64)</f>
        <v>4</v>
      </c>
      <c r="G63" s="9" t="s">
        <v>2</v>
      </c>
      <c r="H63" s="10" t="s">
        <v>3</v>
      </c>
      <c r="I63" s="10" t="s">
        <v>4</v>
      </c>
      <c r="AS63" s="1">
        <f>ROW()</f>
        <v>63</v>
      </c>
    </row>
    <row r="64" spans="2:81" ht="38.25" x14ac:dyDescent="0.2">
      <c r="B64" s="1">
        <f>COLUMN()</f>
        <v>2</v>
      </c>
      <c r="G64" s="11" t="str">
        <f ca="1">_xlfn.FORMULATEXT(H64)</f>
        <v>=COLUMN()</v>
      </c>
      <c r="H64" s="11">
        <f>COLUMN()</f>
        <v>8</v>
      </c>
      <c r="I64" s="13" t="s">
        <v>44</v>
      </c>
      <c r="CC64" s="1">
        <f>COLUMN()</f>
        <v>81</v>
      </c>
    </row>
    <row r="65" spans="2:9" x14ac:dyDescent="0.2">
      <c r="G65" s="11" t="str">
        <f ca="1">_xlfn.FORMULATEXT(H65)</f>
        <v>=COLUMN(B30)</v>
      </c>
      <c r="H65" s="11">
        <f>COLUMN(B30)</f>
        <v>2</v>
      </c>
      <c r="I65" s="13" t="s">
        <v>45</v>
      </c>
    </row>
    <row r="66" spans="2:9" ht="25.5" x14ac:dyDescent="0.2">
      <c r="G66" s="11" t="str">
        <f ca="1">_xlfn.FORMULATEXT(H66)</f>
        <v>=ROW()</v>
      </c>
      <c r="H66" s="11">
        <f>ROW()</f>
        <v>66</v>
      </c>
      <c r="I66" s="13" t="s">
        <v>46</v>
      </c>
    </row>
    <row r="67" spans="2:9" x14ac:dyDescent="0.2">
      <c r="B67" s="12" t="s">
        <v>6</v>
      </c>
      <c r="C67" s="12"/>
      <c r="G67" s="11" t="str">
        <f ca="1">_xlfn.FORMULATEXT(H67)</f>
        <v>=ROW(B30)</v>
      </c>
      <c r="H67" s="11">
        <f>ROW(B30)</f>
        <v>30</v>
      </c>
      <c r="I67" s="13" t="s">
        <v>47</v>
      </c>
    </row>
    <row r="69" spans="2:9" ht="23.25" x14ac:dyDescent="0.35">
      <c r="B69" s="3" t="s">
        <v>48</v>
      </c>
      <c r="C69" s="4"/>
      <c r="D69" s="4"/>
      <c r="E69" s="4"/>
      <c r="F69" s="4"/>
      <c r="G69" s="4"/>
      <c r="H69" s="4"/>
      <c r="I69" s="5"/>
    </row>
    <row r="70" spans="2:9" x14ac:dyDescent="0.2">
      <c r="B70" s="6" t="s">
        <v>49</v>
      </c>
      <c r="C70" s="7"/>
      <c r="D70" s="7"/>
      <c r="E70" s="7"/>
      <c r="F70" s="7"/>
      <c r="G70" s="7"/>
      <c r="H70" s="7"/>
      <c r="I70" s="8"/>
    </row>
    <row r="72" spans="2:9" x14ac:dyDescent="0.2">
      <c r="B72" s="9" t="s">
        <v>50</v>
      </c>
      <c r="C72" s="10" t="s">
        <v>51</v>
      </c>
      <c r="G72" s="9" t="s">
        <v>2</v>
      </c>
      <c r="H72" s="10" t="s">
        <v>3</v>
      </c>
      <c r="I72" s="10" t="s">
        <v>4</v>
      </c>
    </row>
    <row r="73" spans="2:9" x14ac:dyDescent="0.2">
      <c r="B73" s="11" t="s">
        <v>52</v>
      </c>
      <c r="C73" s="11" t="s">
        <v>53</v>
      </c>
      <c r="G73" s="11" t="str">
        <f ca="1">_xlfn.FORMULATEXT(H73)</f>
        <v>=EXACT(B73, C73)</v>
      </c>
      <c r="H73" s="11" t="b">
        <f>EXACT(B73, C73)</f>
        <v>0</v>
      </c>
      <c r="I73" s="13" t="s">
        <v>54</v>
      </c>
    </row>
    <row r="74" spans="2:9" x14ac:dyDescent="0.2">
      <c r="B74" s="11" t="s">
        <v>52</v>
      </c>
      <c r="C74" s="11" t="s">
        <v>55</v>
      </c>
      <c r="G74" s="11" t="str">
        <f ca="1">_xlfn.FORMULATEXT(H74)</f>
        <v>=EXACT(B74, C74)</v>
      </c>
      <c r="H74" s="11" t="b">
        <f>EXACT(B74, C74)</f>
        <v>0</v>
      </c>
      <c r="I74" s="13" t="s">
        <v>54</v>
      </c>
    </row>
    <row r="75" spans="2:9" ht="25.5" x14ac:dyDescent="0.2">
      <c r="B75" s="11" t="s">
        <v>52</v>
      </c>
      <c r="C75" s="11" t="s">
        <v>56</v>
      </c>
      <c r="G75" s="11" t="str">
        <f ca="1">_xlfn.FORMULATEXT(H75)</f>
        <v>=EXACT(B75, C75)</v>
      </c>
      <c r="H75" s="11" t="b">
        <f>EXACT(B75, C75)</f>
        <v>0</v>
      </c>
      <c r="I75" s="13" t="s">
        <v>57</v>
      </c>
    </row>
    <row r="76" spans="2:9" x14ac:dyDescent="0.2">
      <c r="B76" s="11" t="s">
        <v>52</v>
      </c>
      <c r="C76" s="11" t="s">
        <v>52</v>
      </c>
      <c r="G76" s="11" t="str">
        <f ca="1">_xlfn.FORMULATEXT(H76)</f>
        <v>=EXACT(B76, C76)</v>
      </c>
      <c r="H76" s="11" t="b">
        <f>EXACT(B76, C76)</f>
        <v>1</v>
      </c>
      <c r="I76" s="13" t="s">
        <v>58</v>
      </c>
    </row>
    <row r="78" spans="2:9" x14ac:dyDescent="0.2">
      <c r="B78" s="12" t="s">
        <v>6</v>
      </c>
      <c r="C78" s="12"/>
      <c r="H78" s="1" t="b">
        <f>EXACT("str","str ")</f>
        <v>0</v>
      </c>
    </row>
    <row r="80" spans="2:9" ht="23.25" x14ac:dyDescent="0.35">
      <c r="B80" s="3" t="s">
        <v>59</v>
      </c>
      <c r="C80" s="4"/>
      <c r="D80" s="4"/>
      <c r="E80" s="4"/>
      <c r="F80" s="4"/>
      <c r="G80" s="4"/>
      <c r="H80" s="4"/>
      <c r="I80" s="5"/>
    </row>
    <row r="81" spans="2:9" x14ac:dyDescent="0.2">
      <c r="B81" s="6" t="s">
        <v>60</v>
      </c>
      <c r="C81" s="7"/>
      <c r="D81" s="7"/>
      <c r="E81" s="7"/>
      <c r="F81" s="7"/>
      <c r="G81" s="7"/>
      <c r="H81" s="7"/>
      <c r="I81" s="8"/>
    </row>
    <row r="83" spans="2:9" x14ac:dyDescent="0.2">
      <c r="B83" s="9" t="s">
        <v>61</v>
      </c>
      <c r="G83" s="9" t="s">
        <v>2</v>
      </c>
      <c r="H83" s="10" t="s">
        <v>3</v>
      </c>
      <c r="I83" s="10" t="s">
        <v>4</v>
      </c>
    </row>
    <row r="84" spans="2:9" ht="25.5" x14ac:dyDescent="0.2">
      <c r="B84" s="11">
        <f>SUM(5, 10, 15, 50)</f>
        <v>80</v>
      </c>
      <c r="G84" s="11" t="str">
        <f ca="1">_xlfn.FORMULATEXT(H84)</f>
        <v>=FORMULATEXT(B84)</v>
      </c>
      <c r="H84" s="11" t="str">
        <f ca="1">_xlfn.FORMULATEXT(B84)</f>
        <v>=SUM(5, 10, 15, 50)</v>
      </c>
      <c r="I84" s="13" t="s">
        <v>62</v>
      </c>
    </row>
    <row r="85" spans="2:9" ht="25.5" x14ac:dyDescent="0.2">
      <c r="B85" s="14">
        <f ca="1">NOW()</f>
        <v>45050.698372106483</v>
      </c>
      <c r="G85" s="11" t="str">
        <f ca="1">_xlfn.FORMULATEXT(H85)</f>
        <v>=FORMULATEXT(B85)</v>
      </c>
      <c r="H85" s="11" t="str">
        <f ca="1">_xlfn.FORMULATEXT(B85)</f>
        <v>=NOW()</v>
      </c>
      <c r="I85" s="13" t="s">
        <v>63</v>
      </c>
    </row>
    <row r="86" spans="2:9" ht="25.5" x14ac:dyDescent="0.2">
      <c r="B86" s="15">
        <f ca="1">TODAY()</f>
        <v>45050</v>
      </c>
      <c r="D86" s="1" t="str">
        <f ca="1">_xlfn.FORMULATEXT(B89)</f>
        <v>=NOW()</v>
      </c>
      <c r="G86" s="11" t="str">
        <f ca="1">_xlfn.FORMULATEXT(H86)</f>
        <v>=FORMULATEXT(B86)</v>
      </c>
      <c r="H86" s="11" t="str">
        <f ca="1">_xlfn.FORMULATEXT(B86)</f>
        <v>=TODAY()</v>
      </c>
      <c r="I86" s="13" t="s">
        <v>64</v>
      </c>
    </row>
    <row r="89" spans="2:9" x14ac:dyDescent="0.2">
      <c r="B89" s="16">
        <f ca="1">NOW()</f>
        <v>45050.698372106483</v>
      </c>
    </row>
    <row r="92" spans="2:9" x14ac:dyDescent="0.2">
      <c r="B92" s="1" t="str">
        <f ca="1">_xlfn.FORMULATEXT(B84)</f>
        <v>=SUM(5, 10, 15, 50)</v>
      </c>
    </row>
    <row r="95" spans="2:9" x14ac:dyDescent="0.2">
      <c r="B95" s="1" t="str">
        <f ca="1">_xlfn.FORMULATEXT(B97)</f>
        <v>=NOW()</v>
      </c>
    </row>
    <row r="97" spans="2:9" x14ac:dyDescent="0.2">
      <c r="B97" s="16">
        <f ca="1">NOW()</f>
        <v>45050.698372106483</v>
      </c>
    </row>
    <row r="105" spans="2:9" x14ac:dyDescent="0.2">
      <c r="B105" s="12" t="s">
        <v>6</v>
      </c>
      <c r="C105" s="12"/>
    </row>
    <row r="107" spans="2:9" ht="23.25" x14ac:dyDescent="0.35">
      <c r="B107" s="3" t="s">
        <v>65</v>
      </c>
      <c r="C107" s="4"/>
      <c r="D107" s="4"/>
      <c r="E107" s="4"/>
      <c r="F107" s="4"/>
      <c r="G107" s="4"/>
      <c r="H107" s="4"/>
      <c r="I107" s="5"/>
    </row>
    <row r="108" spans="2:9" x14ac:dyDescent="0.2">
      <c r="B108" s="6" t="s">
        <v>66</v>
      </c>
      <c r="C108" s="7"/>
      <c r="D108" s="7"/>
      <c r="E108" s="7"/>
      <c r="F108" s="7"/>
      <c r="G108" s="7"/>
      <c r="H108" s="7"/>
      <c r="I108" s="8"/>
    </row>
    <row r="109" spans="2:9" ht="23.25" x14ac:dyDescent="0.35">
      <c r="B109" s="3" t="s">
        <v>67</v>
      </c>
      <c r="C109" s="4"/>
      <c r="D109" s="4"/>
      <c r="E109" s="4"/>
      <c r="F109" s="4"/>
      <c r="G109" s="4"/>
      <c r="H109" s="4"/>
      <c r="I109" s="5"/>
    </row>
    <row r="110" spans="2:9" x14ac:dyDescent="0.2">
      <c r="B110" s="6" t="s">
        <v>68</v>
      </c>
      <c r="C110" s="7"/>
      <c r="D110" s="7"/>
      <c r="E110" s="7"/>
      <c r="F110" s="7"/>
      <c r="G110" s="7"/>
      <c r="H110" s="7"/>
      <c r="I110" s="8"/>
    </row>
    <row r="111" spans="2:9" ht="23.25" x14ac:dyDescent="0.35">
      <c r="B111" s="3" t="s">
        <v>69</v>
      </c>
      <c r="C111" s="4"/>
      <c r="D111" s="4"/>
      <c r="E111" s="4"/>
      <c r="F111" s="4"/>
      <c r="G111" s="4"/>
      <c r="H111" s="4"/>
      <c r="I111" s="5"/>
    </row>
    <row r="112" spans="2:9" x14ac:dyDescent="0.2">
      <c r="B112" s="6" t="s">
        <v>70</v>
      </c>
      <c r="C112" s="7"/>
      <c r="D112" s="7"/>
      <c r="E112" s="7"/>
      <c r="F112" s="7"/>
      <c r="G112" s="7"/>
      <c r="H112" s="7"/>
      <c r="I112" s="8"/>
    </row>
    <row r="115" spans="2:9" x14ac:dyDescent="0.2">
      <c r="B115" s="9" t="s">
        <v>22</v>
      </c>
      <c r="G115" s="9" t="s">
        <v>2</v>
      </c>
      <c r="H115" s="10" t="s">
        <v>71</v>
      </c>
      <c r="I115" s="10" t="s">
        <v>4</v>
      </c>
    </row>
    <row r="116" spans="2:9" x14ac:dyDescent="0.2">
      <c r="B116" s="11" t="s">
        <v>72</v>
      </c>
      <c r="G116" s="11" t="str">
        <f t="shared" ref="G116:G121" ca="1" si="0">_xlfn.FORMULATEXT(H116)</f>
        <v>=LEFT(B116, 5)</v>
      </c>
      <c r="H116" s="11" t="str">
        <f>LEFT(B116, 5)</f>
        <v>Excel</v>
      </c>
      <c r="I116" s="13" t="s">
        <v>73</v>
      </c>
    </row>
    <row r="117" spans="2:9" x14ac:dyDescent="0.2">
      <c r="B117" s="11" t="s">
        <v>74</v>
      </c>
      <c r="G117" s="11" t="str">
        <f t="shared" ca="1" si="0"/>
        <v>=LEFT(B116, 30)</v>
      </c>
      <c r="H117" s="11" t="str">
        <f>LEFT(B116, 30)</f>
        <v>Excel Dashboard</v>
      </c>
      <c r="I117" s="13" t="s">
        <v>75</v>
      </c>
    </row>
    <row r="118" spans="2:9" x14ac:dyDescent="0.2">
      <c r="B118" s="11" t="s">
        <v>76</v>
      </c>
      <c r="G118" s="11" t="str">
        <f t="shared" ca="1" si="0"/>
        <v>=MID(B116, 7, 25)</v>
      </c>
      <c r="H118" s="11" t="str">
        <f>MID(B116, 7, 25)</f>
        <v>Dashboard</v>
      </c>
      <c r="I118" s="13" t="s">
        <v>77</v>
      </c>
    </row>
    <row r="119" spans="2:9" ht="25.5" x14ac:dyDescent="0.2">
      <c r="G119" s="11" t="str">
        <f t="shared" ca="1" si="0"/>
        <v>=MID(B116, 50, 5)</v>
      </c>
      <c r="H119" s="11" t="str">
        <f>MID(B116, 50, 5)</f>
        <v/>
      </c>
      <c r="I119" s="13" t="s">
        <v>78</v>
      </c>
    </row>
    <row r="120" spans="2:9" x14ac:dyDescent="0.2">
      <c r="C120" s="1" t="str">
        <f>LEFT(B116,3)</f>
        <v>Exc</v>
      </c>
      <c r="G120" s="11" t="str">
        <f t="shared" ca="1" si="0"/>
        <v>=RIGHT(B116, 25)</v>
      </c>
      <c r="H120" s="11" t="str">
        <f>RIGHT(B116, 25)</f>
        <v>Excel Dashboard</v>
      </c>
      <c r="I120" s="13" t="s">
        <v>75</v>
      </c>
    </row>
    <row r="121" spans="2:9" ht="25.5" x14ac:dyDescent="0.2">
      <c r="B121" s="1" t="str">
        <f>MID(B117,4,4)</f>
        <v>issa</v>
      </c>
      <c r="C121" s="1" t="str">
        <f>RIGHT(B117,3)</f>
        <v>ser</v>
      </c>
      <c r="G121" s="11" t="str">
        <f t="shared" ca="1" si="0"/>
        <v>=RIGHT(B118, 5)</v>
      </c>
      <c r="H121" s="11" t="str">
        <f>RIGHT(B118, 5)</f>
        <v>Tools</v>
      </c>
      <c r="I121" s="13" t="s">
        <v>79</v>
      </c>
    </row>
    <row r="122" spans="2:9" x14ac:dyDescent="0.2">
      <c r="B122" s="1" t="str">
        <f>LEFT("Excel",2)</f>
        <v>Ex</v>
      </c>
    </row>
    <row r="124" spans="2:9" x14ac:dyDescent="0.2">
      <c r="B124" s="1" t="str">
        <f>RIGHT("right",3)</f>
        <v>ght</v>
      </c>
      <c r="C124" s="1" t="str">
        <f>MID(B118,3,4)</f>
        <v xml:space="preserve">cel </v>
      </c>
    </row>
    <row r="136" spans="2:9" x14ac:dyDescent="0.2">
      <c r="B136" s="1" t="s">
        <v>80</v>
      </c>
    </row>
    <row r="138" spans="2:9" x14ac:dyDescent="0.2">
      <c r="B138" s="1" t="str">
        <f>PROPER(B136)</f>
        <v>Dgjtj Srthtyjj</v>
      </c>
    </row>
    <row r="142" spans="2:9" x14ac:dyDescent="0.2">
      <c r="B142" s="12" t="s">
        <v>6</v>
      </c>
      <c r="C142" s="12"/>
    </row>
    <row r="144" spans="2:9" ht="23.25" x14ac:dyDescent="0.35">
      <c r="B144" s="3" t="s">
        <v>81</v>
      </c>
      <c r="C144" s="4"/>
      <c r="D144" s="4"/>
      <c r="E144" s="4"/>
      <c r="F144" s="4"/>
      <c r="G144" s="4"/>
      <c r="H144" s="4"/>
      <c r="I144" s="5"/>
    </row>
    <row r="145" spans="2:9" x14ac:dyDescent="0.2">
      <c r="B145" s="6" t="s">
        <v>82</v>
      </c>
      <c r="C145" s="7"/>
      <c r="D145" s="7"/>
      <c r="E145" s="7"/>
      <c r="F145" s="7"/>
      <c r="G145" s="7"/>
      <c r="H145" s="7"/>
      <c r="I145" s="8"/>
    </row>
    <row r="146" spans="2:9" ht="23.25" x14ac:dyDescent="0.35">
      <c r="B146" s="3" t="s">
        <v>83</v>
      </c>
      <c r="C146" s="4"/>
      <c r="D146" s="4"/>
      <c r="E146" s="4"/>
      <c r="F146" s="4"/>
      <c r="G146" s="4"/>
      <c r="H146" s="4"/>
      <c r="I146" s="5"/>
    </row>
    <row r="147" spans="2:9" x14ac:dyDescent="0.2">
      <c r="B147" s="6" t="s">
        <v>84</v>
      </c>
      <c r="C147" s="7"/>
      <c r="D147" s="7"/>
      <c r="E147" s="7"/>
      <c r="F147" s="7"/>
      <c r="G147" s="7"/>
      <c r="H147" s="7"/>
      <c r="I147" s="8"/>
    </row>
    <row r="148" spans="2:9" ht="23.25" x14ac:dyDescent="0.35">
      <c r="B148" s="3" t="s">
        <v>85</v>
      </c>
      <c r="C148" s="4"/>
      <c r="D148" s="4"/>
      <c r="E148" s="4"/>
      <c r="F148" s="4"/>
      <c r="G148" s="4"/>
      <c r="H148" s="4"/>
      <c r="I148" s="5"/>
    </row>
    <row r="149" spans="2:9" x14ac:dyDescent="0.2">
      <c r="B149" s="6" t="s">
        <v>86</v>
      </c>
      <c r="C149" s="7"/>
      <c r="D149" s="7"/>
      <c r="E149" s="7"/>
      <c r="F149" s="7"/>
      <c r="G149" s="7"/>
      <c r="H149" s="7"/>
      <c r="I149" s="8"/>
    </row>
    <row r="151" spans="2:9" x14ac:dyDescent="0.2">
      <c r="B151" s="9" t="s">
        <v>22</v>
      </c>
      <c r="G151" s="9" t="s">
        <v>2</v>
      </c>
      <c r="H151" s="9" t="s">
        <v>3</v>
      </c>
      <c r="I151" s="9" t="s">
        <v>4</v>
      </c>
    </row>
    <row r="152" spans="2:9" x14ac:dyDescent="0.2">
      <c r="B152" s="11" t="s">
        <v>72</v>
      </c>
      <c r="G152" s="11" t="str">
        <f ca="1">_xlfn.FORMULATEXT(H152)</f>
        <v>=LOWER(B152)</v>
      </c>
      <c r="H152" s="11" t="str">
        <f>LOWER(B152)</f>
        <v>excel dashboard</v>
      </c>
      <c r="I152" s="11" t="s">
        <v>87</v>
      </c>
    </row>
    <row r="153" spans="2:9" ht="25.5" x14ac:dyDescent="0.2">
      <c r="B153" s="11" t="s">
        <v>88</v>
      </c>
      <c r="D153" s="1" t="str">
        <f>PROPER(B153)</f>
        <v>Marissa Kawser</v>
      </c>
      <c r="G153" s="11" t="str">
        <f ca="1">_xlfn.FORMULATEXT(H153)</f>
        <v>=PROPER(B153)</v>
      </c>
      <c r="H153" s="11" t="str">
        <f>PROPER(B153)</f>
        <v>Marissa Kawser</v>
      </c>
      <c r="I153" s="13" t="s">
        <v>89</v>
      </c>
    </row>
    <row r="154" spans="2:9" x14ac:dyDescent="0.2">
      <c r="B154" s="11" t="s">
        <v>76</v>
      </c>
      <c r="G154" s="11" t="str">
        <f ca="1">_xlfn.FORMULATEXT(H154)</f>
        <v>=UPPER(B154)</v>
      </c>
      <c r="H154" s="11" t="str">
        <f>UPPER(B154)</f>
        <v>EXCEL BI TOOLS</v>
      </c>
      <c r="I154" s="11" t="s">
        <v>90</v>
      </c>
    </row>
    <row r="156" spans="2:9" x14ac:dyDescent="0.2">
      <c r="B156" s="12" t="s">
        <v>6</v>
      </c>
      <c r="C156" s="12"/>
    </row>
    <row r="158" spans="2:9" ht="23.25" x14ac:dyDescent="0.35">
      <c r="B158" s="3" t="s">
        <v>91</v>
      </c>
      <c r="C158" s="4"/>
      <c r="D158" s="4"/>
      <c r="E158" s="4"/>
      <c r="F158" s="4"/>
      <c r="G158" s="4"/>
      <c r="H158" s="4"/>
      <c r="I158" s="5"/>
    </row>
    <row r="159" spans="2:9" x14ac:dyDescent="0.2">
      <c r="B159" s="6" t="s">
        <v>92</v>
      </c>
      <c r="C159" s="7"/>
      <c r="D159" s="7"/>
      <c r="E159" s="7"/>
      <c r="F159" s="7"/>
      <c r="G159" s="7"/>
      <c r="H159" s="7"/>
      <c r="I159" s="8"/>
    </row>
    <row r="161" spans="2:11" x14ac:dyDescent="0.2">
      <c r="G161" s="9" t="s">
        <v>2</v>
      </c>
      <c r="H161" s="9" t="s">
        <v>3</v>
      </c>
      <c r="I161" s="9" t="s">
        <v>4</v>
      </c>
    </row>
    <row r="162" spans="2:11" ht="25.5" x14ac:dyDescent="0.2">
      <c r="B162" s="1" t="str">
        <f>REPT("Excel",4)</f>
        <v>ExcelExcelExcelExcel</v>
      </c>
      <c r="G162" s="11" t="str">
        <f ca="1">_xlfn.FORMULATEXT(H162)</f>
        <v>=REPT("*-", 3)</v>
      </c>
      <c r="H162" s="11" t="str">
        <f>REPT("*-", 3)</f>
        <v>*-*-*-</v>
      </c>
      <c r="I162" s="13" t="s">
        <v>93</v>
      </c>
    </row>
    <row r="163" spans="2:11" ht="25.5" x14ac:dyDescent="0.2">
      <c r="G163" s="11" t="str">
        <f ca="1">_xlfn.FORMULATEXT(H163)</f>
        <v>=REPT("-",10)</v>
      </c>
      <c r="H163" s="11" t="str">
        <f>REPT("-",10)</f>
        <v>----------</v>
      </c>
      <c r="I163" s="13" t="s">
        <v>94</v>
      </c>
    </row>
    <row r="165" spans="2:11" x14ac:dyDescent="0.2">
      <c r="B165" s="1" t="s">
        <v>95</v>
      </c>
    </row>
    <row r="167" spans="2:11" x14ac:dyDescent="0.2">
      <c r="B167" s="1" t="str">
        <f>REPT(B165,3)</f>
        <v>Excel FormulasExcel FormulasExcel Formulas</v>
      </c>
    </row>
    <row r="171" spans="2:11" x14ac:dyDescent="0.2">
      <c r="B171" s="12" t="s">
        <v>6</v>
      </c>
      <c r="C171" s="12"/>
    </row>
    <row r="173" spans="2:11" ht="23.25" x14ac:dyDescent="0.35">
      <c r="B173" s="3" t="s">
        <v>96</v>
      </c>
      <c r="C173" s="4"/>
      <c r="D173" s="4"/>
      <c r="E173" s="4"/>
      <c r="F173" s="4"/>
      <c r="G173" s="4"/>
      <c r="H173" s="4"/>
      <c r="I173" s="5"/>
      <c r="J173"/>
      <c r="K173"/>
    </row>
    <row r="174" spans="2:11" ht="15" x14ac:dyDescent="0.25">
      <c r="B174" s="6" t="s">
        <v>97</v>
      </c>
      <c r="C174" s="7"/>
      <c r="D174" s="7"/>
      <c r="E174" s="7"/>
      <c r="F174" s="7"/>
      <c r="G174" s="7"/>
      <c r="H174" s="7"/>
      <c r="I174" s="8"/>
      <c r="J174"/>
      <c r="K174"/>
    </row>
    <row r="176" spans="2:11" ht="15.75" x14ac:dyDescent="0.25">
      <c r="B176" s="17" t="s">
        <v>98</v>
      </c>
      <c r="C176" s="18"/>
      <c r="D176" s="18"/>
      <c r="E176" s="18"/>
      <c r="F176" s="18"/>
      <c r="G176" s="18"/>
      <c r="H176" s="18"/>
      <c r="I176" s="18"/>
      <c r="J176" s="18"/>
      <c r="K176" s="19"/>
    </row>
    <row r="177" spans="2:11" x14ac:dyDescent="0.2">
      <c r="B177" s="20" t="s">
        <v>99</v>
      </c>
      <c r="C177" s="21"/>
      <c r="D177" s="21"/>
      <c r="E177" s="21"/>
      <c r="F177" s="21"/>
      <c r="G177" s="21"/>
      <c r="H177" s="21"/>
      <c r="I177" s="21"/>
      <c r="J177" s="21"/>
      <c r="K177" s="22"/>
    </row>
    <row r="179" spans="2:11" x14ac:dyDescent="0.2">
      <c r="B179" s="9" t="s">
        <v>100</v>
      </c>
      <c r="G179" s="9" t="s">
        <v>2</v>
      </c>
      <c r="H179" s="9" t="s">
        <v>3</v>
      </c>
      <c r="I179" s="9" t="s">
        <v>4</v>
      </c>
    </row>
    <row r="180" spans="2:11" ht="25.5" x14ac:dyDescent="0.2">
      <c r="B180" s="11" t="s">
        <v>101</v>
      </c>
      <c r="G180" s="11" t="str">
        <f ca="1">_xlfn.FORMULATEXT(H180)</f>
        <v>=SHEET("LIST OF FUNCTIONS")</v>
      </c>
      <c r="H180" s="11" t="e">
        <f ca="1">_xlfn.SHEET("LIST OF FUNCTIONS")</f>
        <v>#N/A</v>
      </c>
      <c r="I180" s="13" t="s">
        <v>102</v>
      </c>
    </row>
    <row r="181" spans="2:11" x14ac:dyDescent="0.2">
      <c r="B181" s="11" t="s">
        <v>103</v>
      </c>
      <c r="G181" s="11" t="str">
        <f ca="1">_xlfn.FORMULATEXT(H181)</f>
        <v>=SHEET()</v>
      </c>
      <c r="H181" s="11">
        <f ca="1">_xlfn.SHEET()</f>
        <v>1</v>
      </c>
      <c r="I181" s="13" t="s">
        <v>104</v>
      </c>
    </row>
    <row r="182" spans="2:11" ht="25.5" x14ac:dyDescent="0.2">
      <c r="B182" s="11" t="s">
        <v>105</v>
      </c>
      <c r="G182" s="11" t="str">
        <f ca="1">_xlfn.FORMULATEXT(H182)</f>
        <v>=SHEET(Sales_Data)</v>
      </c>
      <c r="H182" s="11" t="e">
        <f ca="1">_xlfn.SHEET(Sales_Data)</f>
        <v>#N/A</v>
      </c>
      <c r="I182" s="13" t="s">
        <v>106</v>
      </c>
    </row>
    <row r="183" spans="2:11" ht="25.5" x14ac:dyDescent="0.2">
      <c r="G183" s="11" t="str">
        <f ca="1">_xlfn.FORMULATEXT(H183)</f>
        <v>=SHEET('[Excel-Formulas-and-Functions-Cheat-Sheet.xlsx]DATE &amp; TIME'!B157)</v>
      </c>
      <c r="H183" s="11" t="e">
        <f ca="1">_xlfn.SHEET('[1]DATE &amp; TIME'!B157)</f>
        <v>#N/A</v>
      </c>
      <c r="I183" s="13" t="s">
        <v>107</v>
      </c>
    </row>
    <row r="185" spans="2:11" x14ac:dyDescent="0.2">
      <c r="B185" s="1">
        <f ca="1">_xlfn.SHEET(B182)</f>
        <v>1</v>
      </c>
    </row>
    <row r="188" spans="2:11" x14ac:dyDescent="0.2">
      <c r="B188" s="1">
        <f ca="1">_xlfn.SHEET(B180)</f>
        <v>1</v>
      </c>
    </row>
    <row r="195" spans="2:11" x14ac:dyDescent="0.2">
      <c r="B195" s="12" t="s">
        <v>6</v>
      </c>
      <c r="C195" s="12"/>
    </row>
    <row r="197" spans="2:11" ht="23.25" x14ac:dyDescent="0.35">
      <c r="B197" s="3" t="s">
        <v>108</v>
      </c>
      <c r="C197" s="4"/>
      <c r="D197" s="4"/>
      <c r="E197" s="4"/>
      <c r="F197" s="4"/>
      <c r="G197" s="4"/>
      <c r="H197" s="4"/>
      <c r="I197" s="5"/>
      <c r="J197"/>
      <c r="K197"/>
    </row>
    <row r="198" spans="2:11" ht="15" x14ac:dyDescent="0.25">
      <c r="B198" s="6" t="s">
        <v>109</v>
      </c>
      <c r="C198" s="7"/>
      <c r="D198" s="7"/>
      <c r="E198" s="7"/>
      <c r="F198" s="7"/>
      <c r="G198" s="7"/>
      <c r="H198" s="7"/>
      <c r="I198" s="8"/>
      <c r="J198"/>
      <c r="K198"/>
    </row>
    <row r="200" spans="2:11" ht="15.75" x14ac:dyDescent="0.25">
      <c r="B200" s="17" t="s">
        <v>110</v>
      </c>
      <c r="C200" s="18"/>
      <c r="D200" s="18"/>
      <c r="E200" s="18"/>
      <c r="F200" s="18"/>
      <c r="G200" s="18"/>
      <c r="H200" s="18"/>
      <c r="I200" s="18"/>
      <c r="J200" s="18"/>
      <c r="K200" s="19"/>
    </row>
    <row r="201" spans="2:11" ht="24" customHeight="1" x14ac:dyDescent="0.2">
      <c r="B201" s="23" t="s">
        <v>111</v>
      </c>
      <c r="C201" s="24"/>
      <c r="D201" s="24"/>
      <c r="E201" s="24"/>
      <c r="F201" s="24"/>
      <c r="G201" s="24"/>
      <c r="H201" s="24"/>
      <c r="I201" s="24"/>
      <c r="J201" s="24"/>
      <c r="K201" s="25"/>
    </row>
    <row r="203" spans="2:11" x14ac:dyDescent="0.2">
      <c r="G203" s="9" t="s">
        <v>2</v>
      </c>
      <c r="H203" s="9" t="s">
        <v>3</v>
      </c>
      <c r="I203" s="9" t="s">
        <v>4</v>
      </c>
    </row>
    <row r="204" spans="2:11" ht="25.5" x14ac:dyDescent="0.2">
      <c r="G204" s="11" t="str">
        <f ca="1">_xlfn.FORMULATEXT(H204)</f>
        <v>=SHEETS()</v>
      </c>
      <c r="H204" s="11">
        <f ca="1">_xlfn.SHEETS()</f>
        <v>3</v>
      </c>
      <c r="I204" s="13" t="s">
        <v>112</v>
      </c>
    </row>
    <row r="206" spans="2:11" x14ac:dyDescent="0.2">
      <c r="B206" s="1">
        <f ca="1">_xlfn.SHEETS()</f>
        <v>3</v>
      </c>
    </row>
    <row r="212" spans="2:11" x14ac:dyDescent="0.2">
      <c r="B212" s="12" t="s">
        <v>6</v>
      </c>
      <c r="C212" s="12"/>
    </row>
    <row r="214" spans="2:11" ht="23.25" x14ac:dyDescent="0.35">
      <c r="B214" s="3" t="s">
        <v>113</v>
      </c>
      <c r="C214" s="4"/>
      <c r="D214" s="4"/>
      <c r="E214" s="4"/>
      <c r="F214" s="4"/>
      <c r="G214" s="4"/>
      <c r="H214" s="4"/>
      <c r="I214" s="5"/>
    </row>
    <row r="215" spans="2:11" x14ac:dyDescent="0.2">
      <c r="B215" s="6" t="s">
        <v>114</v>
      </c>
      <c r="C215" s="7"/>
      <c r="D215" s="7"/>
      <c r="E215" s="7"/>
      <c r="F215" s="7"/>
      <c r="G215" s="7"/>
      <c r="H215" s="7"/>
      <c r="I215" s="8"/>
    </row>
    <row r="217" spans="2:11" x14ac:dyDescent="0.2">
      <c r="B217" s="9" t="s">
        <v>115</v>
      </c>
    </row>
    <row r="218" spans="2:11" ht="15" x14ac:dyDescent="0.25">
      <c r="B218" s="26">
        <v>1</v>
      </c>
      <c r="G218" s="26">
        <v>1</v>
      </c>
      <c r="H218" s="26">
        <v>2</v>
      </c>
      <c r="I218" s="26">
        <v>3</v>
      </c>
    </row>
    <row r="219" spans="2:11" ht="15" x14ac:dyDescent="0.25">
      <c r="B219" s="26">
        <v>2</v>
      </c>
    </row>
    <row r="220" spans="2:11" ht="15" x14ac:dyDescent="0.25">
      <c r="B220" s="26">
        <v>3</v>
      </c>
    </row>
    <row r="221" spans="2:11" x14ac:dyDescent="0.2">
      <c r="I221" s="1" t="e">
        <f>TRANSPOSE(C226:C228)</f>
        <v>#VALUE!</v>
      </c>
    </row>
    <row r="222" spans="2:11" ht="15" x14ac:dyDescent="0.25">
      <c r="B222" s="9" t="s">
        <v>116</v>
      </c>
      <c r="C222" s="27">
        <v>1</v>
      </c>
      <c r="D222" s="27">
        <v>2</v>
      </c>
      <c r="E222" s="27">
        <v>3</v>
      </c>
    </row>
    <row r="224" spans="2:11" x14ac:dyDescent="0.2">
      <c r="B224" s="9" t="s">
        <v>2</v>
      </c>
      <c r="C224" s="9" t="s">
        <v>3</v>
      </c>
      <c r="D224" s="9"/>
      <c r="E224" s="9"/>
      <c r="F224" s="9" t="s">
        <v>4</v>
      </c>
      <c r="G224" s="9"/>
      <c r="K224" s="1">
        <f t="array" ref="K224:K226">TRANSPOSE(C222:E222)</f>
        <v>1</v>
      </c>
    </row>
    <row r="225" spans="2:11" ht="37.5" customHeight="1" x14ac:dyDescent="0.25">
      <c r="B225" s="11" t="str">
        <f ca="1">_xlfn.FORMULATEXT(C225)</f>
        <v>{=TRANSPOSE(B218:B220)}</v>
      </c>
      <c r="C225" s="26">
        <f t="array" ref="C225:E225">TRANSPOSE(B218:B220)</f>
        <v>1</v>
      </c>
      <c r="D225" s="28">
        <v>2</v>
      </c>
      <c r="E225" s="26">
        <v>3</v>
      </c>
      <c r="F225" s="23" t="s">
        <v>117</v>
      </c>
      <c r="G225" s="25"/>
      <c r="K225" s="1">
        <v>2</v>
      </c>
    </row>
    <row r="226" spans="2:11" ht="40.5" customHeight="1" x14ac:dyDescent="0.25">
      <c r="B226" s="11" t="str">
        <f ca="1">_xlfn.FORMULATEXT(C226)</f>
        <v>{=TRANSPOSE(C222:E222)}</v>
      </c>
      <c r="C226" s="27">
        <f t="array" ref="C226:C228">TRANSPOSE(C222:E222)</f>
        <v>1</v>
      </c>
      <c r="D226" s="29"/>
      <c r="E226" s="30"/>
      <c r="F226" s="23" t="s">
        <v>118</v>
      </c>
      <c r="G226" s="25"/>
      <c r="I226" s="1" t="e">
        <f>TRANSPOSE(B218:B220)</f>
        <v>#VALUE!</v>
      </c>
      <c r="K226" s="1">
        <v>3</v>
      </c>
    </row>
    <row r="227" spans="2:11" ht="15" x14ac:dyDescent="0.25">
      <c r="B227" s="11" t="str">
        <f ca="1">_xlfn.FORMULATEXT(C227)</f>
        <v>{=TRANSPOSE(C222:E222)}</v>
      </c>
      <c r="C227" s="27">
        <v>2</v>
      </c>
      <c r="D227" s="31"/>
      <c r="F227" s="4"/>
      <c r="G227" s="32"/>
    </row>
    <row r="228" spans="2:11" ht="15" x14ac:dyDescent="0.25">
      <c r="B228" s="11" t="str">
        <f ca="1">_xlfn.FORMULATEXT(C228)</f>
        <v>{=TRANSPOSE(C222:E222)}</v>
      </c>
      <c r="C228" s="27">
        <v>3</v>
      </c>
      <c r="D228" s="33"/>
      <c r="E228" s="34"/>
      <c r="F228" s="34"/>
      <c r="G228" s="35"/>
    </row>
    <row r="230" spans="2:11" x14ac:dyDescent="0.2">
      <c r="B230" s="12" t="s">
        <v>6</v>
      </c>
      <c r="C230" s="12"/>
    </row>
    <row r="232" spans="2:11" ht="23.25" x14ac:dyDescent="0.35">
      <c r="B232" s="3" t="s">
        <v>119</v>
      </c>
      <c r="C232" s="4"/>
      <c r="D232" s="4"/>
      <c r="E232" s="4"/>
      <c r="F232" s="4"/>
      <c r="G232" s="4"/>
      <c r="H232" s="4"/>
      <c r="I232" s="5"/>
      <c r="K232" s="1">
        <f>TYPE(I237)</f>
        <v>2</v>
      </c>
    </row>
    <row r="233" spans="2:11" x14ac:dyDescent="0.2">
      <c r="B233" s="6" t="s">
        <v>120</v>
      </c>
      <c r="C233" s="7"/>
      <c r="D233" s="7"/>
      <c r="E233" s="7"/>
      <c r="F233" s="7"/>
      <c r="G233" s="7"/>
      <c r="H233" s="7"/>
      <c r="I233" s="8"/>
    </row>
    <row r="235" spans="2:11" x14ac:dyDescent="0.2">
      <c r="B235" s="9" t="s">
        <v>22</v>
      </c>
      <c r="G235" s="9" t="s">
        <v>2</v>
      </c>
      <c r="H235" s="9" t="s">
        <v>3</v>
      </c>
      <c r="I235" s="9" t="s">
        <v>4</v>
      </c>
    </row>
    <row r="236" spans="2:11" ht="25.5" x14ac:dyDescent="0.2">
      <c r="B236" s="11" t="s">
        <v>121</v>
      </c>
      <c r="G236" s="11" t="str">
        <f ca="1">_xlfn.FORMULATEXT(H236)</f>
        <v>=TYPE(B236)</v>
      </c>
      <c r="H236" s="11">
        <f>TYPE(B236)</f>
        <v>2</v>
      </c>
      <c r="I236" s="13" t="s">
        <v>122</v>
      </c>
    </row>
    <row r="237" spans="2:11" x14ac:dyDescent="0.2">
      <c r="G237" s="11" t="str">
        <f ca="1">_xlfn.FORMULATEXT(H237)</f>
        <v>=TYPE("Ms. "&amp;B236)</v>
      </c>
      <c r="H237" s="11">
        <f>TYPE("Ms. "&amp;B236)</f>
        <v>2</v>
      </c>
      <c r="I237" s="13" t="s">
        <v>123</v>
      </c>
    </row>
    <row r="238" spans="2:11" ht="25.5" x14ac:dyDescent="0.2">
      <c r="B238" s="1">
        <f>TYPE(2/0)</f>
        <v>16</v>
      </c>
      <c r="G238" s="11" t="str">
        <f ca="1">_xlfn.FORMULATEXT(H238)</f>
        <v>=TYPE(100/0)</v>
      </c>
      <c r="H238" s="11">
        <f>TYPE(100/0)</f>
        <v>16</v>
      </c>
      <c r="I238" s="13" t="s">
        <v>124</v>
      </c>
    </row>
    <row r="239" spans="2:11" x14ac:dyDescent="0.2">
      <c r="B239" s="1">
        <f>TYPE(D238:D246)</f>
        <v>1</v>
      </c>
      <c r="C239" s="1">
        <f>TYPE({2,3,4,5})</f>
        <v>64</v>
      </c>
      <c r="G239" s="11" t="str">
        <f ca="1">_xlfn.FORMULATEXT(H239)</f>
        <v>=TYPE({1,2;3,4})</v>
      </c>
      <c r="H239" s="11">
        <f>TYPE({1,2;3,4})</f>
        <v>64</v>
      </c>
      <c r="I239" s="13" t="s">
        <v>125</v>
      </c>
    </row>
    <row r="242" spans="2:9" x14ac:dyDescent="0.2">
      <c r="B242" s="1">
        <f>TYPE(B236)</f>
        <v>2</v>
      </c>
    </row>
    <row r="245" spans="2:9" x14ac:dyDescent="0.2">
      <c r="B245" s="1">
        <f>TYPE(3)</f>
        <v>1</v>
      </c>
    </row>
    <row r="246" spans="2:9" x14ac:dyDescent="0.2">
      <c r="B246" s="1">
        <f>TYPE(1.3)</f>
        <v>1</v>
      </c>
    </row>
    <row r="249" spans="2:9" x14ac:dyDescent="0.2">
      <c r="B249" s="12" t="s">
        <v>6</v>
      </c>
      <c r="C249" s="12"/>
    </row>
    <row r="251" spans="2:9" ht="23.25" x14ac:dyDescent="0.35">
      <c r="B251" s="3" t="s">
        <v>126</v>
      </c>
      <c r="C251" s="4"/>
      <c r="D251" s="4"/>
      <c r="E251" s="4"/>
      <c r="F251" s="4"/>
      <c r="G251" s="4"/>
      <c r="H251" s="4"/>
      <c r="I251" s="5"/>
    </row>
    <row r="252" spans="2:9" x14ac:dyDescent="0.2">
      <c r="B252" s="6" t="s">
        <v>127</v>
      </c>
      <c r="C252" s="7"/>
      <c r="D252" s="7"/>
      <c r="E252" s="7"/>
      <c r="F252" s="7"/>
      <c r="G252" s="7"/>
      <c r="H252" s="7"/>
      <c r="I252" s="8"/>
    </row>
    <row r="254" spans="2:9" x14ac:dyDescent="0.2">
      <c r="B254" s="9" t="s">
        <v>22</v>
      </c>
      <c r="G254" s="9" t="s">
        <v>2</v>
      </c>
      <c r="H254" s="9" t="s">
        <v>3</v>
      </c>
      <c r="I254" s="9" t="s">
        <v>4</v>
      </c>
    </row>
    <row r="255" spans="2:9" x14ac:dyDescent="0.2">
      <c r="B255" s="36">
        <v>1000</v>
      </c>
      <c r="G255" s="11" t="str">
        <f ca="1">_xlfn.FORMULATEXT(H255)</f>
        <v>=VALUE(B255)</v>
      </c>
      <c r="H255" s="11">
        <f>VALUE(B255)</f>
        <v>1000</v>
      </c>
      <c r="I255" s="11" t="s">
        <v>128</v>
      </c>
    </row>
    <row r="256" spans="2:9" x14ac:dyDescent="0.2">
      <c r="B256" s="37">
        <v>0.11493055555555555</v>
      </c>
      <c r="G256" s="11" t="str">
        <f ca="1">_xlfn.FORMULATEXT(H256)</f>
        <v>=VALUE(B256)</v>
      </c>
      <c r="H256" s="11">
        <f>VALUE(B256)</f>
        <v>0.11493055555555555</v>
      </c>
      <c r="I256" s="11" t="s">
        <v>129</v>
      </c>
    </row>
    <row r="259" spans="2:4" x14ac:dyDescent="0.2">
      <c r="B259" s="1">
        <f>VALUE(B255)</f>
        <v>1000</v>
      </c>
    </row>
    <row r="260" spans="2:4" x14ac:dyDescent="0.2">
      <c r="D260" s="38"/>
    </row>
    <row r="261" spans="2:4" x14ac:dyDescent="0.2">
      <c r="B261" s="1">
        <f>VALUE(B255)</f>
        <v>1000</v>
      </c>
    </row>
    <row r="265" spans="2:4" x14ac:dyDescent="0.2">
      <c r="B265" s="12" t="s">
        <v>6</v>
      </c>
      <c r="C265" s="12"/>
    </row>
    <row r="337" spans="2:2" x14ac:dyDescent="0.2">
      <c r="B337" s="1" t="s">
        <v>130</v>
      </c>
    </row>
    <row r="338" spans="2:2" x14ac:dyDescent="0.2">
      <c r="B338" s="1" t="s">
        <v>131</v>
      </c>
    </row>
  </sheetData>
  <mergeCells count="21">
    <mergeCell ref="B230:C230"/>
    <mergeCell ref="B249:C249"/>
    <mergeCell ref="B265:C265"/>
    <mergeCell ref="B177:K177"/>
    <mergeCell ref="B195:C195"/>
    <mergeCell ref="B201:K201"/>
    <mergeCell ref="B212:C212"/>
    <mergeCell ref="F225:G225"/>
    <mergeCell ref="F226:G226"/>
    <mergeCell ref="B67:C67"/>
    <mergeCell ref="B78:C78"/>
    <mergeCell ref="B105:C105"/>
    <mergeCell ref="B142:C142"/>
    <mergeCell ref="B156:C156"/>
    <mergeCell ref="B171:C171"/>
    <mergeCell ref="B8:C8"/>
    <mergeCell ref="B15:C15"/>
    <mergeCell ref="B24:C24"/>
    <mergeCell ref="B34:C34"/>
    <mergeCell ref="B43:C43"/>
    <mergeCell ref="B56:C56"/>
  </mergeCells>
  <hyperlinks>
    <hyperlink ref="B8" location="'LIST OF FUNCTIONS'!A1" display="Back to LIST OF FUNCTIONS" xr:uid="{A2C159DC-D57A-4972-A8A6-D3BBB3F8C06F}"/>
    <hyperlink ref="B15" location="'LIST OF FUNCTIONS'!A1" display="Back to LIST OF FUNCTIONS" xr:uid="{1246A4F1-593B-412A-BAB4-DE7BEEFC5B30}"/>
    <hyperlink ref="B34" location="'LIST OF FUNCTIONS'!A1" display="Back to LIST OF FUNCTIONS" xr:uid="{B4741302-8E5E-4829-A57B-0BD1DA21661D}"/>
    <hyperlink ref="B24" location="'LIST OF FUNCTIONS'!A1" display="Back to LIST OF FUNCTIONS" xr:uid="{E1E0FBAB-B252-4975-BFFB-4211E53F77C8}"/>
    <hyperlink ref="B56" location="'LIST OF FUNCTIONS'!A1" display="Back to LIST OF FUNCTIONS" xr:uid="{990551CA-FA21-414C-B391-F3BD437189BE}"/>
    <hyperlink ref="B67" location="'LIST OF FUNCTIONS'!A1" display="Back to LIST OF FUNCTIONS" xr:uid="{6BE912FC-3EC8-4DA2-852A-E6EB1D7E8308}"/>
    <hyperlink ref="B78" location="'LIST OF FUNCTIONS'!A1" display="Back to LIST OF FUNCTIONS" xr:uid="{88FFB9B3-63CC-4181-801B-213A41EE230A}"/>
    <hyperlink ref="B105" location="'LIST OF FUNCTIONS'!A1" display="Back to LIST OF FUNCTIONS" xr:uid="{721D2000-825E-4A2B-8127-5DFB43984F38}"/>
    <hyperlink ref="B142" location="'LIST OF FUNCTIONS'!A1" display="Back to LIST OF FUNCTIONS" xr:uid="{2DBF0CA5-DCD1-4057-A8A3-2DAD48F88125}"/>
    <hyperlink ref="B156" location="'LIST OF FUNCTIONS'!A1" display="Back to LIST OF FUNCTIONS" xr:uid="{0AB76CD3-C4DE-4EC6-AE9D-B8AC38A8416E}"/>
    <hyperlink ref="B171" location="'LIST OF FUNCTIONS'!A1" display="Back to LIST OF FUNCTIONS" xr:uid="{AE03015C-4B64-4F70-923C-B1C515BF6365}"/>
    <hyperlink ref="B195" location="'LIST OF FUNCTIONS'!A1" display="Back to LIST OF FUNCTIONS" xr:uid="{8CB3DF41-E149-4D48-B590-567A10EB9C01}"/>
    <hyperlink ref="B43" location="'LIST OF FUNCTIONS'!A1" display="Back to LIST OF FUNCTIONS" xr:uid="{143577EA-E712-424B-93D6-5375D69FB513}"/>
    <hyperlink ref="B212" location="'LIST OF FUNCTIONS'!A1" display="Back to LIST OF FUNCTIONS" xr:uid="{C4BA5CEE-79E1-43AF-978C-5331DC031565}"/>
    <hyperlink ref="B230" location="'LIST OF FUNCTIONS'!A1" display="Back to LIST OF FUNCTIONS" xr:uid="{46097C2B-781D-499E-9154-19120E8F82C2}"/>
    <hyperlink ref="B249" location="'LIST OF FUNCTIONS'!A1" display="Back to LIST OF FUNCTIONS" xr:uid="{966FDBFE-DB1B-4498-8159-DD80860582EB}"/>
    <hyperlink ref="B265" location="'LIST OF FUNCTIONS'!A1" display="Back to LIST OF FUNCTIONS" xr:uid="{9A30A525-FAAA-4905-A31F-209F38D59E6D}"/>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C8727C-3DE1-48A0-915D-1C1C5FCEE8D9}">
  <dimension ref="B1:J66"/>
  <sheetViews>
    <sheetView workbookViewId="0">
      <selection activeCell="H8" sqref="H8"/>
    </sheetView>
  </sheetViews>
  <sheetFormatPr defaultRowHeight="15" x14ac:dyDescent="0.25"/>
  <cols>
    <col min="1" max="1" width="4.85546875" customWidth="1"/>
    <col min="2" max="2" width="12.5703125" customWidth="1"/>
    <col min="3" max="3" width="12" bestFit="1" customWidth="1"/>
    <col min="4" max="4" width="12.5703125" bestFit="1" customWidth="1"/>
    <col min="5" max="5" width="10" bestFit="1" customWidth="1"/>
    <col min="6" max="6" width="12.28515625" customWidth="1"/>
    <col min="7" max="7" width="3.28515625" customWidth="1"/>
    <col min="8" max="8" width="38.140625" bestFit="1" customWidth="1"/>
    <col min="9" max="9" width="11.5703125" bestFit="1" customWidth="1"/>
    <col min="10" max="10" width="54.140625" customWidth="1"/>
  </cols>
  <sheetData>
    <row r="1" spans="2:10" x14ac:dyDescent="0.25">
      <c r="H1" s="2"/>
    </row>
    <row r="2" spans="2:10" ht="23.25" x14ac:dyDescent="0.35">
      <c r="B2" s="3" t="s">
        <v>132</v>
      </c>
      <c r="C2" s="4"/>
      <c r="D2" s="4"/>
      <c r="E2" s="4"/>
      <c r="F2" s="4"/>
      <c r="G2" s="4"/>
      <c r="H2" s="4"/>
      <c r="I2" s="4"/>
      <c r="J2" s="39"/>
    </row>
    <row r="3" spans="2:10" x14ac:dyDescent="0.25">
      <c r="B3" s="6" t="s">
        <v>133</v>
      </c>
      <c r="C3" s="7"/>
      <c r="D3" s="7"/>
      <c r="E3" s="7"/>
      <c r="F3" s="7"/>
      <c r="G3" s="7"/>
      <c r="H3" s="7"/>
      <c r="I3" s="7"/>
      <c r="J3" s="8"/>
    </row>
    <row r="5" spans="2:10" x14ac:dyDescent="0.25">
      <c r="B5" s="9" t="s">
        <v>134</v>
      </c>
      <c r="C5" s="40" t="s">
        <v>135</v>
      </c>
      <c r="D5" s="41"/>
      <c r="E5" s="42"/>
      <c r="F5" s="42"/>
    </row>
    <row r="6" spans="2:10" ht="74.25" customHeight="1" x14ac:dyDescent="0.25">
      <c r="B6" s="43" t="s">
        <v>136</v>
      </c>
      <c r="C6" s="44" t="s">
        <v>137</v>
      </c>
      <c r="D6" s="44"/>
      <c r="E6" s="44"/>
      <c r="F6" s="44"/>
      <c r="G6" s="45"/>
    </row>
    <row r="7" spans="2:10" ht="74.25" customHeight="1" x14ac:dyDescent="0.25">
      <c r="B7" s="43">
        <v>0</v>
      </c>
      <c r="C7" s="44" t="s">
        <v>138</v>
      </c>
      <c r="D7" s="44"/>
      <c r="E7" s="44"/>
      <c r="F7" s="44"/>
      <c r="G7" s="45"/>
    </row>
    <row r="8" spans="2:10" ht="74.25" customHeight="1" x14ac:dyDescent="0.25">
      <c r="B8" s="43">
        <v>-1</v>
      </c>
      <c r="C8" s="44" t="s">
        <v>139</v>
      </c>
      <c r="D8" s="44"/>
      <c r="E8" s="44"/>
      <c r="F8" s="44"/>
      <c r="G8" s="45"/>
    </row>
    <row r="10" spans="2:10" ht="26.25" x14ac:dyDescent="0.25">
      <c r="B10" s="9" t="s">
        <v>140</v>
      </c>
      <c r="C10" s="10" t="s">
        <v>141</v>
      </c>
      <c r="D10" s="10" t="s">
        <v>142</v>
      </c>
      <c r="E10" s="10" t="s">
        <v>143</v>
      </c>
      <c r="H10" s="9" t="s">
        <v>2</v>
      </c>
      <c r="I10" s="10" t="s">
        <v>3</v>
      </c>
      <c r="J10" s="10" t="s">
        <v>4</v>
      </c>
    </row>
    <row r="11" spans="2:10" ht="39" x14ac:dyDescent="0.25">
      <c r="B11" s="11" t="s">
        <v>144</v>
      </c>
      <c r="C11" s="11">
        <v>35</v>
      </c>
      <c r="D11" s="11">
        <v>45</v>
      </c>
      <c r="E11" s="11">
        <v>25</v>
      </c>
      <c r="H11" s="11" t="str">
        <f ca="1">_xlfn.FORMULATEXT(I11)</f>
        <v>=MATCH(39, C11:C14, 1)</v>
      </c>
      <c r="I11" s="11">
        <f>MATCH(39, C11:C14, 1)</f>
        <v>2</v>
      </c>
      <c r="J11" s="13" t="s">
        <v>145</v>
      </c>
    </row>
    <row r="12" spans="2:10" x14ac:dyDescent="0.25">
      <c r="B12" s="11" t="s">
        <v>146</v>
      </c>
      <c r="C12" s="11">
        <v>38</v>
      </c>
      <c r="D12" s="11">
        <v>40</v>
      </c>
      <c r="E12" s="11">
        <v>30</v>
      </c>
      <c r="H12" s="11" t="str">
        <f t="shared" ref="H12:H15" ca="1" si="0">_xlfn.FORMULATEXT(I12)</f>
        <v>=MATCH(38, C11:C14, 0)</v>
      </c>
      <c r="I12" s="11">
        <f>MATCH(38, C11:C14, 0)</f>
        <v>2</v>
      </c>
      <c r="J12" s="11" t="s">
        <v>147</v>
      </c>
    </row>
    <row r="13" spans="2:10" ht="26.25" x14ac:dyDescent="0.25">
      <c r="B13" s="11" t="s">
        <v>148</v>
      </c>
      <c r="C13" s="11">
        <v>40</v>
      </c>
      <c r="D13" s="11">
        <v>38</v>
      </c>
      <c r="E13" s="11">
        <v>28</v>
      </c>
      <c r="H13" s="11" t="str">
        <f t="shared" ca="1" si="0"/>
        <v>=MATCH(41, C11:C14, -1)</v>
      </c>
      <c r="I13" s="11" t="e">
        <f>MATCH(41, C11:C14, -1)</f>
        <v>#N/A</v>
      </c>
      <c r="J13" s="13" t="s">
        <v>149</v>
      </c>
    </row>
    <row r="14" spans="2:10" ht="55.5" customHeight="1" x14ac:dyDescent="0.25">
      <c r="B14" s="11" t="s">
        <v>150</v>
      </c>
      <c r="C14" s="11">
        <v>45</v>
      </c>
      <c r="D14" s="11">
        <v>35</v>
      </c>
      <c r="E14" s="11">
        <v>15</v>
      </c>
      <c r="H14" s="11" t="str">
        <f t="shared" ca="1" si="0"/>
        <v>=MATCH(41, D11:D14, -1)</v>
      </c>
      <c r="I14" s="11">
        <f>MATCH(41, D11:D14, -1)</f>
        <v>1</v>
      </c>
      <c r="J14" s="13" t="s">
        <v>151</v>
      </c>
    </row>
    <row r="15" spans="2:10" ht="26.25" x14ac:dyDescent="0.25">
      <c r="H15" s="11" t="str">
        <f t="shared" ca="1" si="0"/>
        <v>=MATCH(28, E11:E14, 0)</v>
      </c>
      <c r="I15" s="11">
        <f>MATCH(28, E11:E14, 0)</f>
        <v>3</v>
      </c>
      <c r="J15" s="13" t="s">
        <v>152</v>
      </c>
    </row>
    <row r="16" spans="2:10" x14ac:dyDescent="0.25">
      <c r="B16" s="12" t="s">
        <v>6</v>
      </c>
      <c r="C16" s="12"/>
    </row>
    <row r="18" spans="2:10" ht="23.25" x14ac:dyDescent="0.35">
      <c r="B18" s="3" t="s">
        <v>153</v>
      </c>
      <c r="C18" s="4"/>
      <c r="D18" s="4"/>
      <c r="E18" s="4"/>
      <c r="F18" s="4"/>
      <c r="G18" s="4"/>
      <c r="H18" s="4"/>
      <c r="I18" s="4"/>
      <c r="J18" s="39"/>
    </row>
    <row r="19" spans="2:10" x14ac:dyDescent="0.25">
      <c r="B19" s="6" t="s">
        <v>154</v>
      </c>
      <c r="C19" s="7"/>
      <c r="D19" s="7"/>
      <c r="E19" s="7"/>
      <c r="F19" s="7"/>
      <c r="G19" s="7"/>
      <c r="H19" s="7"/>
      <c r="I19" s="7"/>
      <c r="J19" s="8"/>
    </row>
    <row r="21" spans="2:10" x14ac:dyDescent="0.25">
      <c r="B21" s="9" t="s">
        <v>155</v>
      </c>
      <c r="C21" s="10" t="s">
        <v>156</v>
      </c>
      <c r="D21" s="10" t="s">
        <v>157</v>
      </c>
      <c r="E21" s="10" t="s">
        <v>158</v>
      </c>
      <c r="H21" s="9" t="s">
        <v>2</v>
      </c>
      <c r="I21" s="10" t="s">
        <v>3</v>
      </c>
      <c r="J21" s="10" t="s">
        <v>4</v>
      </c>
    </row>
    <row r="22" spans="2:10" ht="26.25" x14ac:dyDescent="0.25">
      <c r="B22" s="11" t="s">
        <v>159</v>
      </c>
      <c r="C22" s="11">
        <v>10</v>
      </c>
      <c r="D22" s="11">
        <v>200</v>
      </c>
      <c r="E22" s="11" t="s">
        <v>160</v>
      </c>
      <c r="H22" s="11" t="str">
        <f ca="1">_xlfn.FORMULATEXT(I22)</f>
        <v>=LOOKUP("A003", B22:B27, D22:D27)</v>
      </c>
      <c r="I22" s="11">
        <f>LOOKUP("A003", B22:B27, D22:D27)</f>
        <v>300</v>
      </c>
      <c r="J22" s="13" t="s">
        <v>161</v>
      </c>
    </row>
    <row r="23" spans="2:10" ht="26.25" x14ac:dyDescent="0.25">
      <c r="B23" s="11" t="s">
        <v>162</v>
      </c>
      <c r="C23" s="11">
        <v>20</v>
      </c>
      <c r="D23" s="11">
        <v>500</v>
      </c>
      <c r="E23" s="11" t="s">
        <v>160</v>
      </c>
      <c r="H23" s="11" t="str">
        <f ca="1">_xlfn.FORMULATEXT(I23)</f>
        <v>=LOOKUP(20, C22:C27, D22:D27)</v>
      </c>
      <c r="I23" s="11">
        <f>LOOKUP(20, C22:C27, D22:D27)</f>
        <v>500</v>
      </c>
      <c r="J23" s="13" t="s">
        <v>163</v>
      </c>
    </row>
    <row r="24" spans="2:10" ht="39" x14ac:dyDescent="0.25">
      <c r="B24" s="11" t="s">
        <v>164</v>
      </c>
      <c r="C24" s="11">
        <v>30</v>
      </c>
      <c r="D24" s="11">
        <v>300</v>
      </c>
      <c r="E24" s="11" t="s">
        <v>160</v>
      </c>
      <c r="H24" s="11" t="str">
        <f t="shared" ref="H24:H25" ca="1" si="1">_xlfn.FORMULATEXT(I24)</f>
        <v>=LOOKUP(25, C22:C27, D22:D27)</v>
      </c>
      <c r="I24" s="11">
        <f>LOOKUP(25, C22:C27, D22:D27)</f>
        <v>500</v>
      </c>
      <c r="J24" s="13" t="s">
        <v>165</v>
      </c>
    </row>
    <row r="25" spans="2:10" ht="39" x14ac:dyDescent="0.25">
      <c r="B25" s="11" t="s">
        <v>166</v>
      </c>
      <c r="C25" s="11">
        <v>40</v>
      </c>
      <c r="D25" s="11">
        <v>150</v>
      </c>
      <c r="E25" s="11" t="s">
        <v>160</v>
      </c>
      <c r="H25" s="11" t="str">
        <f t="shared" ca="1" si="1"/>
        <v>=LOOKUP(5, C22:C27, D22:D27)</v>
      </c>
      <c r="I25" s="11" t="e">
        <f>LOOKUP(5, C22:C27, D22:D27)</f>
        <v>#N/A</v>
      </c>
      <c r="J25" s="13" t="s">
        <v>167</v>
      </c>
    </row>
    <row r="26" spans="2:10" x14ac:dyDescent="0.25">
      <c r="B26" s="11" t="s">
        <v>168</v>
      </c>
      <c r="C26" s="11">
        <v>50</v>
      </c>
      <c r="D26" s="11">
        <v>225</v>
      </c>
      <c r="E26" s="11"/>
      <c r="H26" s="11"/>
      <c r="I26" s="11"/>
      <c r="J26" s="13"/>
    </row>
    <row r="27" spans="2:10" x14ac:dyDescent="0.25">
      <c r="B27" s="11" t="s">
        <v>169</v>
      </c>
      <c r="C27" s="11">
        <v>60</v>
      </c>
      <c r="D27" s="11">
        <v>525</v>
      </c>
      <c r="E27" s="11"/>
    </row>
    <row r="36" spans="2:10" x14ac:dyDescent="0.25">
      <c r="B36" s="12" t="s">
        <v>6</v>
      </c>
      <c r="C36" s="12"/>
    </row>
    <row r="38" spans="2:10" ht="23.25" x14ac:dyDescent="0.35">
      <c r="B38" s="3" t="s">
        <v>170</v>
      </c>
      <c r="C38" s="4"/>
      <c r="D38" s="4"/>
      <c r="E38" s="4"/>
      <c r="F38" s="4"/>
      <c r="G38" s="4"/>
      <c r="H38" s="4"/>
      <c r="I38" s="4"/>
      <c r="J38" s="39"/>
    </row>
    <row r="39" spans="2:10" x14ac:dyDescent="0.25">
      <c r="B39" s="6" t="s">
        <v>171</v>
      </c>
      <c r="C39" s="7"/>
      <c r="D39" s="7"/>
      <c r="E39" s="7"/>
      <c r="F39" s="7"/>
      <c r="G39" s="7"/>
      <c r="H39" s="7"/>
      <c r="I39" s="7"/>
      <c r="J39" s="8"/>
    </row>
    <row r="41" spans="2:10" x14ac:dyDescent="0.25">
      <c r="B41" s="9" t="s">
        <v>172</v>
      </c>
      <c r="C41" s="9" t="s">
        <v>173</v>
      </c>
      <c r="D41" s="10" t="s">
        <v>174</v>
      </c>
      <c r="E41" s="10" t="s">
        <v>175</v>
      </c>
      <c r="H41" s="9" t="s">
        <v>2</v>
      </c>
      <c r="I41" s="10" t="s">
        <v>3</v>
      </c>
      <c r="J41" s="10" t="s">
        <v>4</v>
      </c>
    </row>
    <row r="42" spans="2:10" ht="26.25" x14ac:dyDescent="0.25">
      <c r="B42" s="11" t="s">
        <v>176</v>
      </c>
      <c r="C42" s="11">
        <v>4</v>
      </c>
      <c r="D42" s="11">
        <v>7</v>
      </c>
      <c r="E42" s="11">
        <v>9</v>
      </c>
      <c r="H42" s="11" t="str">
        <f ca="1">_xlfn.FORMULATEXT(I42)</f>
        <v>=HLOOKUP("Axles", B41:E44, 2, TRUE)</v>
      </c>
      <c r="I42" s="11">
        <f>HLOOKUP("Axles", B41:E44, 2, TRUE)</f>
        <v>4</v>
      </c>
      <c r="J42" s="13" t="s">
        <v>177</v>
      </c>
    </row>
    <row r="43" spans="2:10" ht="26.25" x14ac:dyDescent="0.25">
      <c r="B43" s="11" t="s">
        <v>178</v>
      </c>
      <c r="C43" s="11">
        <v>5</v>
      </c>
      <c r="D43" s="11">
        <v>8</v>
      </c>
      <c r="E43" s="11">
        <v>10</v>
      </c>
      <c r="H43" s="11" t="str">
        <f ca="1">_xlfn.FORMULATEXT(I43)</f>
        <v>=HLOOKUP("Bearings", C41:E44, 3, FALSE)</v>
      </c>
      <c r="I43" s="11">
        <f>HLOOKUP("Bearings", C41:E44, 3, FALSE)</f>
        <v>8</v>
      </c>
      <c r="J43" s="13" t="s">
        <v>179</v>
      </c>
    </row>
    <row r="44" spans="2:10" ht="51.75" x14ac:dyDescent="0.25">
      <c r="B44" s="11" t="s">
        <v>180</v>
      </c>
      <c r="C44" s="11">
        <v>6</v>
      </c>
      <c r="D44" s="11">
        <v>9</v>
      </c>
      <c r="E44" s="11">
        <v>11</v>
      </c>
      <c r="H44" s="11" t="str">
        <f ca="1">_xlfn.FORMULATEXT(I44)</f>
        <v>=HLOOKUP("B", B41:E44, 3, TRUE)</v>
      </c>
      <c r="I44" s="11">
        <f>HLOOKUP("B", B41:E44, 3, TRUE)</f>
        <v>5</v>
      </c>
      <c r="J44" s="13" t="s">
        <v>181</v>
      </c>
    </row>
    <row r="49" spans="2:10" x14ac:dyDescent="0.25">
      <c r="C49">
        <f>HLOOKUP(C41,B41:E44,3,FALSE)</f>
        <v>5</v>
      </c>
    </row>
    <row r="52" spans="2:10" x14ac:dyDescent="0.25">
      <c r="B52" s="12" t="s">
        <v>6</v>
      </c>
      <c r="C52" s="12"/>
    </row>
    <row r="55" spans="2:10" ht="23.25" x14ac:dyDescent="0.35">
      <c r="B55" s="3" t="s">
        <v>182</v>
      </c>
      <c r="C55" s="4"/>
      <c r="D55" s="4"/>
      <c r="E55" s="4"/>
      <c r="F55" s="4"/>
      <c r="G55" s="4"/>
      <c r="H55" s="4"/>
      <c r="I55" s="4"/>
      <c r="J55" s="39"/>
    </row>
    <row r="56" spans="2:10" x14ac:dyDescent="0.25">
      <c r="B56" s="6" t="s">
        <v>183</v>
      </c>
      <c r="C56" s="7"/>
      <c r="D56" s="7"/>
      <c r="E56" s="7"/>
      <c r="F56" s="7"/>
      <c r="G56" s="7"/>
      <c r="H56" s="7"/>
      <c r="I56" s="7"/>
      <c r="J56" s="8"/>
    </row>
    <row r="58" spans="2:10" x14ac:dyDescent="0.25">
      <c r="B58" s="9" t="s">
        <v>184</v>
      </c>
      <c r="C58" s="9" t="s">
        <v>185</v>
      </c>
      <c r="D58" s="10" t="s">
        <v>186</v>
      </c>
      <c r="E58" s="10" t="s">
        <v>187</v>
      </c>
      <c r="F58" s="9" t="s">
        <v>188</v>
      </c>
      <c r="H58" s="9" t="s">
        <v>2</v>
      </c>
      <c r="I58" s="10" t="s">
        <v>3</v>
      </c>
      <c r="J58" s="10" t="s">
        <v>4</v>
      </c>
    </row>
    <row r="59" spans="2:10" ht="39" x14ac:dyDescent="0.25">
      <c r="B59" s="11">
        <v>101</v>
      </c>
      <c r="C59" s="11" t="s">
        <v>189</v>
      </c>
      <c r="D59" s="11" t="s">
        <v>190</v>
      </c>
      <c r="E59" s="11" t="s">
        <v>191</v>
      </c>
      <c r="F59" s="15">
        <v>25062</v>
      </c>
      <c r="G59" s="46"/>
      <c r="H59" s="11" t="str">
        <f ca="1">_xlfn.FORMULATEXT(I59)</f>
        <v>=VLOOKUP("Leal", C59:F64, 3, FALSE)</v>
      </c>
      <c r="I59" s="11" t="str">
        <f>VLOOKUP("Leal", C59:F64, 3, FALSE)</f>
        <v>Sales Rep.</v>
      </c>
      <c r="J59" s="13" t="s">
        <v>192</v>
      </c>
    </row>
    <row r="60" spans="2:10" ht="39" x14ac:dyDescent="0.25">
      <c r="B60" s="11">
        <v>105</v>
      </c>
      <c r="C60" s="11" t="s">
        <v>193</v>
      </c>
      <c r="D60" s="11" t="s">
        <v>194</v>
      </c>
      <c r="E60" s="11" t="s">
        <v>195</v>
      </c>
      <c r="F60" s="15">
        <v>19043</v>
      </c>
      <c r="H60" s="11" t="str">
        <f ca="1">_xlfn.FORMULATEXT(I60)</f>
        <v>=VLOOKUP(111, B59:F64, 5, FALSE)</v>
      </c>
      <c r="I60" s="15">
        <f>VLOOKUP(111, B59:F64, 5, FALSE)</f>
        <v>21447</v>
      </c>
      <c r="J60" s="13" t="s">
        <v>196</v>
      </c>
    </row>
    <row r="61" spans="2:10" ht="39" x14ac:dyDescent="0.25">
      <c r="B61" s="11">
        <v>108</v>
      </c>
      <c r="C61" s="11" t="s">
        <v>197</v>
      </c>
      <c r="D61" s="11" t="s">
        <v>198</v>
      </c>
      <c r="E61" s="11" t="s">
        <v>191</v>
      </c>
      <c r="F61" s="15">
        <v>23253</v>
      </c>
      <c r="H61" s="11" t="str">
        <f t="shared" ref="H61:H62" ca="1" si="2">_xlfn.FORMULATEXT(I61)</f>
        <v>=VLOOKUP(110, B59:F64, 4, FALSE)</v>
      </c>
      <c r="I61" s="11" t="e">
        <f>VLOOKUP(110, B59:F64, 4, FALSE)</f>
        <v>#N/A</v>
      </c>
      <c r="J61" s="13" t="s">
        <v>199</v>
      </c>
    </row>
    <row r="62" spans="2:10" ht="51.75" x14ac:dyDescent="0.25">
      <c r="B62" s="11">
        <v>111</v>
      </c>
      <c r="C62" s="11" t="s">
        <v>200</v>
      </c>
      <c r="D62" s="11" t="s">
        <v>201</v>
      </c>
      <c r="E62" s="11" t="s">
        <v>202</v>
      </c>
      <c r="F62" s="15">
        <v>21447</v>
      </c>
      <c r="H62" s="11" t="str">
        <f t="shared" ca="1" si="2"/>
        <v>=VLOOKUP(114, B59:F64, 4, TRUE)</v>
      </c>
      <c r="I62" s="11" t="str">
        <f>VLOOKUP(114, B59:F64, 4, TRUE)</f>
        <v>Manager</v>
      </c>
      <c r="J62" s="13" t="s">
        <v>203</v>
      </c>
    </row>
    <row r="63" spans="2:10" x14ac:dyDescent="0.25">
      <c r="B63" s="11">
        <v>115</v>
      </c>
      <c r="C63" s="11" t="s">
        <v>204</v>
      </c>
      <c r="D63" s="11" t="s">
        <v>205</v>
      </c>
      <c r="E63" s="11" t="s">
        <v>206</v>
      </c>
      <c r="F63" s="15">
        <v>20182</v>
      </c>
      <c r="G63" s="46"/>
    </row>
    <row r="64" spans="2:10" x14ac:dyDescent="0.25">
      <c r="B64" s="11">
        <v>120</v>
      </c>
      <c r="C64" s="11" t="s">
        <v>207</v>
      </c>
      <c r="D64" s="11" t="s">
        <v>208</v>
      </c>
      <c r="E64" s="11" t="s">
        <v>191</v>
      </c>
      <c r="F64" s="15">
        <v>23049</v>
      </c>
      <c r="G64" s="46"/>
    </row>
    <row r="66" spans="2:3" x14ac:dyDescent="0.25">
      <c r="B66" s="12" t="s">
        <v>6</v>
      </c>
      <c r="C66" s="12"/>
    </row>
  </sheetData>
  <mergeCells count="8">
    <mergeCell ref="B52:C52"/>
    <mergeCell ref="B66:C66"/>
    <mergeCell ref="C5:D5"/>
    <mergeCell ref="C6:F6"/>
    <mergeCell ref="C7:F7"/>
    <mergeCell ref="C8:F8"/>
    <mergeCell ref="B16:C16"/>
    <mergeCell ref="B36:C36"/>
  </mergeCells>
  <hyperlinks>
    <hyperlink ref="B16" location="'LIST OF FUNCTIONS'!A1" display="Back to LIST OF FUNCTIONS" xr:uid="{519D43A8-F58A-4AAA-A1F9-FDA0E833BD74}"/>
    <hyperlink ref="B36" location="'LIST OF FUNCTIONS'!A1" display="Back to LIST OF FUNCTIONS" xr:uid="{6E5823FA-48A3-4174-BDE9-99DB97A94E02}"/>
    <hyperlink ref="B52" location="'LIST OF FUNCTIONS'!A1" display="Back to LIST OF FUNCTIONS" xr:uid="{EBAC6BF9-4C4A-46CF-ABFA-73FDDFE1CCBE}"/>
    <hyperlink ref="B66" location="'LIST OF FUNCTIONS'!A1" display="Back to LIST OF FUNCTIONS" xr:uid="{45EA35C3-8509-4BC1-A495-04717866FD8C}"/>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BFEDC9-87DB-4359-A0C0-54E6D962497C}">
  <dimension ref="A1:I113"/>
  <sheetViews>
    <sheetView tabSelected="1" workbookViewId="0">
      <selection sqref="A1:XFD1048576"/>
    </sheetView>
  </sheetViews>
  <sheetFormatPr defaultRowHeight="12.75" x14ac:dyDescent="0.2"/>
  <cols>
    <col min="1" max="1" width="3.42578125" style="1" customWidth="1"/>
    <col min="2" max="2" width="30.85546875" style="1" customWidth="1"/>
    <col min="3" max="3" width="11.42578125" style="1" customWidth="1"/>
    <col min="4" max="4" width="10" style="1" customWidth="1"/>
    <col min="5" max="5" width="9.140625" style="1"/>
    <col min="6" max="6" width="3.85546875" style="1" customWidth="1"/>
    <col min="7" max="7" width="38" style="1" customWidth="1"/>
    <col min="8" max="8" width="18.42578125" style="1" bestFit="1" customWidth="1"/>
    <col min="9" max="9" width="39.85546875" style="1" bestFit="1" customWidth="1"/>
    <col min="10" max="16384" width="9.140625" style="1"/>
  </cols>
  <sheetData>
    <row r="1" spans="2:9" ht="15" x14ac:dyDescent="0.25">
      <c r="G1" s="2"/>
    </row>
    <row r="2" spans="2:9" ht="23.25" x14ac:dyDescent="0.35">
      <c r="B2" s="3" t="s">
        <v>209</v>
      </c>
      <c r="C2" s="4"/>
      <c r="D2" s="4"/>
      <c r="E2" s="4"/>
      <c r="F2" s="4"/>
      <c r="G2" s="4"/>
      <c r="H2" s="4"/>
      <c r="I2" s="5"/>
    </row>
    <row r="3" spans="2:9" x14ac:dyDescent="0.2">
      <c r="B3" s="6" t="s">
        <v>210</v>
      </c>
      <c r="C3" s="7"/>
      <c r="D3" s="7"/>
      <c r="E3" s="7"/>
      <c r="F3" s="7"/>
      <c r="G3" s="7"/>
      <c r="H3" s="7"/>
      <c r="I3" s="8"/>
    </row>
    <row r="5" spans="2:9" x14ac:dyDescent="0.2">
      <c r="B5" s="47" t="s">
        <v>211</v>
      </c>
      <c r="C5" s="48" t="s">
        <v>212</v>
      </c>
      <c r="D5" s="49"/>
      <c r="E5" s="49"/>
      <c r="G5" s="9" t="s">
        <v>2</v>
      </c>
      <c r="H5" s="10" t="s">
        <v>3</v>
      </c>
      <c r="I5" s="10" t="s">
        <v>4</v>
      </c>
    </row>
    <row r="6" spans="2:9" x14ac:dyDescent="0.2">
      <c r="B6" s="50" t="s">
        <v>213</v>
      </c>
      <c r="C6" s="29" t="s">
        <v>214</v>
      </c>
      <c r="D6" s="51"/>
      <c r="E6" s="30"/>
      <c r="G6" s="11" t="str">
        <f ca="1">_xlfn.FORMULATEXT(H6)</f>
        <v>=ADDRESS(2,3)</v>
      </c>
      <c r="H6" s="11" t="str">
        <f>ADDRESS(2,3)</f>
        <v>$C$2</v>
      </c>
      <c r="I6" s="13" t="s">
        <v>215</v>
      </c>
    </row>
    <row r="7" spans="2:9" ht="25.5" x14ac:dyDescent="0.2">
      <c r="B7" s="50">
        <v>2</v>
      </c>
      <c r="C7" s="52" t="s">
        <v>216</v>
      </c>
      <c r="D7" s="52"/>
      <c r="E7" s="52"/>
      <c r="G7" s="11" t="str">
        <f ca="1">_xlfn.FORMULATEXT(H7)</f>
        <v>=ADDRESS(2,3,3)</v>
      </c>
      <c r="H7" s="15" t="str">
        <f>ADDRESS(2,3,3)</f>
        <v>$C2</v>
      </c>
      <c r="I7" s="13" t="s">
        <v>217</v>
      </c>
    </row>
    <row r="8" spans="2:9" ht="25.5" x14ac:dyDescent="0.2">
      <c r="B8" s="50">
        <v>3</v>
      </c>
      <c r="C8" s="11" t="s">
        <v>218</v>
      </c>
      <c r="D8" s="11"/>
      <c r="E8" s="11"/>
      <c r="G8" s="11" t="str">
        <f ca="1">_xlfn.FORMULATEXT(H8)</f>
        <v>=ADDRESS(2,3,2,FALSE)</v>
      </c>
      <c r="H8" s="11" t="str">
        <f>ADDRESS(2,3,2,FALSE)</f>
        <v>R2C[3]</v>
      </c>
      <c r="I8" s="13" t="s">
        <v>219</v>
      </c>
    </row>
    <row r="9" spans="2:9" ht="25.5" x14ac:dyDescent="0.2">
      <c r="B9" s="50">
        <v>4</v>
      </c>
      <c r="C9" s="33" t="s">
        <v>220</v>
      </c>
      <c r="D9" s="34"/>
      <c r="E9" s="35"/>
      <c r="G9" s="11" t="str">
        <f t="shared" ref="G9:G12" ca="1" si="0">_xlfn.FORMULATEXT(H9)</f>
        <v>=ADDRESS(2,3,1,FALSE,"[Book1]Sheet1")</v>
      </c>
      <c r="H9" s="11" t="str">
        <f>ADDRESS(2,3,1,FALSE,"[Book1]Sheet1")</f>
        <v>[Book1]Sheet1!R2C3</v>
      </c>
      <c r="I9" s="13" t="s">
        <v>221</v>
      </c>
    </row>
    <row r="10" spans="2:9" ht="25.5" x14ac:dyDescent="0.2">
      <c r="G10" s="11" t="str">
        <f t="shared" ca="1" si="0"/>
        <v>=ADDRESS(2,3,4,FALSE,"EXCEL SHEET")</v>
      </c>
      <c r="H10" s="15" t="str">
        <f>ADDRESS(2,3,4,FALSE,"EXCEL SHEET")</f>
        <v>'EXCEL SHEET'!R[2]C[3]</v>
      </c>
      <c r="I10" s="13" t="s">
        <v>222</v>
      </c>
    </row>
    <row r="11" spans="2:9" x14ac:dyDescent="0.2">
      <c r="B11" s="53" t="s">
        <v>223</v>
      </c>
      <c r="C11" s="54"/>
      <c r="D11" s="55" t="s">
        <v>224</v>
      </c>
      <c r="E11" s="56"/>
    </row>
    <row r="12" spans="2:9" x14ac:dyDescent="0.2">
      <c r="B12" s="57" t="s">
        <v>225</v>
      </c>
      <c r="C12" s="58"/>
      <c r="D12" s="34" t="s">
        <v>226</v>
      </c>
      <c r="E12" s="35"/>
    </row>
    <row r="13" spans="2:9" x14ac:dyDescent="0.2">
      <c r="B13" s="50" t="b">
        <v>0</v>
      </c>
      <c r="C13" s="35"/>
      <c r="D13" s="29" t="s">
        <v>227</v>
      </c>
      <c r="E13" s="35"/>
    </row>
    <row r="15" spans="2:9" x14ac:dyDescent="0.2">
      <c r="B15" s="12" t="s">
        <v>6</v>
      </c>
      <c r="C15" s="12"/>
    </row>
    <row r="17" spans="2:9" ht="23.25" x14ac:dyDescent="0.35">
      <c r="B17" s="3" t="s">
        <v>228</v>
      </c>
      <c r="C17" s="4"/>
      <c r="D17" s="4"/>
      <c r="E17" s="4"/>
      <c r="F17" s="4"/>
      <c r="G17" s="4"/>
      <c r="H17" s="4"/>
      <c r="I17" s="5"/>
    </row>
    <row r="18" spans="2:9" x14ac:dyDescent="0.2">
      <c r="B18" s="6" t="s">
        <v>229</v>
      </c>
      <c r="C18" s="7"/>
      <c r="D18" s="7"/>
      <c r="E18" s="7"/>
      <c r="F18" s="7"/>
      <c r="G18" s="7"/>
      <c r="H18" s="7"/>
      <c r="I18" s="8"/>
    </row>
    <row r="20" spans="2:9" x14ac:dyDescent="0.2">
      <c r="B20" s="9" t="s">
        <v>22</v>
      </c>
      <c r="G20" s="9" t="s">
        <v>2</v>
      </c>
      <c r="H20" s="10" t="s">
        <v>3</v>
      </c>
      <c r="I20" s="10" t="s">
        <v>4</v>
      </c>
    </row>
    <row r="21" spans="2:9" x14ac:dyDescent="0.2">
      <c r="B21" s="11" t="s">
        <v>121</v>
      </c>
      <c r="G21" s="11" t="str">
        <f ca="1">_xlfn.FORMULATEXT(H21)</f>
        <v>=CHOOSE(3, B21, B22, B23, B24, B25, B26)</v>
      </c>
      <c r="H21" s="11" t="str">
        <f>CHOOSE(3, B21, B22, B23, B24, B25, B26)</f>
        <v>Excel BI</v>
      </c>
      <c r="I21" s="13" t="s">
        <v>230</v>
      </c>
    </row>
    <row r="22" spans="2:9" x14ac:dyDescent="0.2">
      <c r="B22" s="11" t="s">
        <v>52</v>
      </c>
      <c r="G22" s="11" t="str">
        <f ca="1">_xlfn.FORMULATEXT(H22)</f>
        <v>=CHOOSE(5, B21, B22, B23, B24, B25, B26)</v>
      </c>
      <c r="H22" s="15" t="str">
        <f>CHOOSE(5, B21, B22, B23, B24, B25, B26)</f>
        <v>Power Pivot</v>
      </c>
      <c r="I22" s="13" t="s">
        <v>231</v>
      </c>
    </row>
    <row r="23" spans="2:9" x14ac:dyDescent="0.2">
      <c r="B23" s="11" t="s">
        <v>232</v>
      </c>
    </row>
    <row r="24" spans="2:9" x14ac:dyDescent="0.2">
      <c r="B24" s="11" t="s">
        <v>233</v>
      </c>
    </row>
    <row r="25" spans="2:9" x14ac:dyDescent="0.2">
      <c r="B25" s="11" t="s">
        <v>234</v>
      </c>
    </row>
    <row r="26" spans="2:9" x14ac:dyDescent="0.2">
      <c r="B26" s="11" t="s">
        <v>235</v>
      </c>
    </row>
    <row r="29" spans="2:9" x14ac:dyDescent="0.2">
      <c r="B29" s="1" t="str">
        <f>CHOOSE(2,B21,B23,B25,B26)</f>
        <v>Excel BI</v>
      </c>
    </row>
    <row r="33" spans="2:9" x14ac:dyDescent="0.2">
      <c r="B33" s="12" t="s">
        <v>6</v>
      </c>
      <c r="C33" s="12"/>
    </row>
    <row r="36" spans="2:9" ht="23.25" x14ac:dyDescent="0.35">
      <c r="B36" s="3" t="s">
        <v>236</v>
      </c>
      <c r="C36" s="3" t="s">
        <v>237</v>
      </c>
      <c r="D36" s="3"/>
      <c r="E36" s="3"/>
      <c r="F36" s="3"/>
      <c r="G36" s="59"/>
      <c r="H36" s="60"/>
      <c r="I36" s="61"/>
    </row>
    <row r="37" spans="2:9" ht="15" customHeight="1" x14ac:dyDescent="0.2">
      <c r="B37" s="6" t="s">
        <v>238</v>
      </c>
      <c r="C37" s="7"/>
      <c r="D37" s="7"/>
      <c r="E37" s="7"/>
      <c r="F37" s="7"/>
      <c r="G37" s="7"/>
      <c r="H37" s="7"/>
      <c r="I37" s="7"/>
    </row>
    <row r="38" spans="2:9" ht="23.25" x14ac:dyDescent="0.35">
      <c r="B38" s="59" t="s">
        <v>239</v>
      </c>
      <c r="C38" s="3" t="s">
        <v>240</v>
      </c>
      <c r="D38" s="3"/>
      <c r="E38" s="3"/>
      <c r="F38" s="3"/>
      <c r="G38" s="3"/>
      <c r="H38" s="59"/>
      <c r="I38" s="62"/>
    </row>
    <row r="39" spans="2:9" ht="15" customHeight="1" x14ac:dyDescent="0.2">
      <c r="B39" s="6" t="s">
        <v>241</v>
      </c>
      <c r="C39" s="7"/>
      <c r="D39" s="7"/>
      <c r="E39" s="7"/>
      <c r="F39" s="7"/>
      <c r="G39" s="7"/>
      <c r="H39" s="7"/>
      <c r="I39" s="8"/>
    </row>
    <row r="41" spans="2:9" ht="18.75" x14ac:dyDescent="0.3">
      <c r="B41" s="63" t="s">
        <v>242</v>
      </c>
    </row>
    <row r="43" spans="2:9" x14ac:dyDescent="0.2">
      <c r="B43" s="9" t="s">
        <v>22</v>
      </c>
      <c r="C43" s="9" t="s">
        <v>22</v>
      </c>
      <c r="G43" s="9" t="s">
        <v>2</v>
      </c>
      <c r="H43" s="10" t="s">
        <v>3</v>
      </c>
      <c r="I43" s="10" t="s">
        <v>4</v>
      </c>
    </row>
    <row r="44" spans="2:9" x14ac:dyDescent="0.2">
      <c r="B44" s="11" t="s">
        <v>243</v>
      </c>
      <c r="C44" s="11" t="s">
        <v>244</v>
      </c>
      <c r="G44" s="11" t="str">
        <f ca="1">_xlfn.FORMULATEXT(H44)</f>
        <v>=INDEX(B44:C45, 2, 2)</v>
      </c>
      <c r="H44" s="11" t="str">
        <f>INDEX(B44:C45, 2, 2)</f>
        <v>Pears</v>
      </c>
      <c r="I44" s="13" t="s">
        <v>245</v>
      </c>
    </row>
    <row r="45" spans="2:9" ht="38.25" x14ac:dyDescent="0.2">
      <c r="B45" s="11" t="s">
        <v>246</v>
      </c>
      <c r="C45" s="11" t="s">
        <v>150</v>
      </c>
      <c r="G45" s="11" t="str">
        <f ca="1">_xlfn.FORMULATEXT(H45)</f>
        <v>{=INDEX(B44:C45, 0, 2)}</v>
      </c>
      <c r="H45" s="15" t="str">
        <f t="array" ref="H45:H46">INDEX(B44:C45, 0, 2)</f>
        <v>Lemons</v>
      </c>
      <c r="I45" s="13" t="s">
        <v>247</v>
      </c>
    </row>
    <row r="46" spans="2:9" ht="38.25" x14ac:dyDescent="0.2">
      <c r="G46" s="11" t="str">
        <f t="shared" ref="G46:G47" ca="1" si="1">_xlfn.FORMULATEXT(H46)</f>
        <v>{=INDEX(B44:C45, 0, 2)}</v>
      </c>
      <c r="H46" s="15" t="str">
        <v>Pears</v>
      </c>
      <c r="I46" s="13" t="s">
        <v>247</v>
      </c>
    </row>
    <row r="49" spans="1:9" x14ac:dyDescent="0.2">
      <c r="B49" s="1" t="str">
        <f t="array" ref="B49">INDEX(B44:C45,1,2)</f>
        <v>Lemons</v>
      </c>
    </row>
    <row r="52" spans="1:9" x14ac:dyDescent="0.2">
      <c r="B52" s="1" t="e">
        <f>INDEX(B44:C45,0,1)</f>
        <v>#VALUE!</v>
      </c>
    </row>
    <row r="53" spans="1:9" x14ac:dyDescent="0.2">
      <c r="A53" s="1" t="s">
        <v>248</v>
      </c>
      <c r="C53" s="1" t="e">
        <f>INDEX(B44:C45,0,1)</f>
        <v>#VALUE!</v>
      </c>
    </row>
    <row r="61" spans="1:9" ht="18.75" x14ac:dyDescent="0.3">
      <c r="B61" s="63" t="s">
        <v>249</v>
      </c>
    </row>
    <row r="63" spans="1:9" x14ac:dyDescent="0.2">
      <c r="B63" s="9" t="s">
        <v>250</v>
      </c>
      <c r="C63" s="10" t="s">
        <v>251</v>
      </c>
      <c r="D63" s="10" t="s">
        <v>252</v>
      </c>
      <c r="G63" s="9" t="s">
        <v>2</v>
      </c>
      <c r="H63" s="10" t="s">
        <v>3</v>
      </c>
      <c r="I63" s="10" t="s">
        <v>4</v>
      </c>
    </row>
    <row r="64" spans="1:9" ht="51" x14ac:dyDescent="0.2">
      <c r="B64" s="11" t="s">
        <v>243</v>
      </c>
      <c r="C64" s="64">
        <v>0.69</v>
      </c>
      <c r="D64" s="11">
        <v>40</v>
      </c>
      <c r="G64" s="11" t="str">
        <f ca="1">_xlfn.FORMULATEXT(H64)</f>
        <v>=INDEX(B64:D68, 3, 3)</v>
      </c>
      <c r="H64" s="64">
        <f>INDEX(B64:D68, 3, 3)</f>
        <v>15</v>
      </c>
      <c r="I64" s="13" t="s">
        <v>253</v>
      </c>
    </row>
    <row r="65" spans="2:9" ht="51" x14ac:dyDescent="0.2">
      <c r="B65" s="11" t="s">
        <v>246</v>
      </c>
      <c r="C65" s="64">
        <v>0.34</v>
      </c>
      <c r="D65" s="11">
        <v>38</v>
      </c>
      <c r="G65" s="11" t="str">
        <f ca="1">_xlfn.FORMULATEXT(H65)</f>
        <v>=INDEX((B64:D68, B71:D74), 3, 2, 2)</v>
      </c>
      <c r="H65" s="64">
        <f>INDEX((B64:D68, B71:D74), 3, 2, 2)</f>
        <v>1.25</v>
      </c>
      <c r="I65" s="13" t="s">
        <v>254</v>
      </c>
    </row>
    <row r="66" spans="2:9" ht="38.25" x14ac:dyDescent="0.2">
      <c r="B66" s="11" t="s">
        <v>244</v>
      </c>
      <c r="C66" s="64">
        <v>0.55000000000000004</v>
      </c>
      <c r="D66" s="11">
        <v>15</v>
      </c>
      <c r="G66" s="11" t="str">
        <f ca="1">_xlfn.FORMULATEXT(H66)</f>
        <v>=SUM(D64:INDEX(B64:D68,5,3))</v>
      </c>
      <c r="H66" s="64">
        <f>SUM(D64:INDEX(B64:D68,5,3))</f>
        <v>158</v>
      </c>
      <c r="I66" s="13" t="s">
        <v>255</v>
      </c>
    </row>
    <row r="67" spans="2:9" x14ac:dyDescent="0.2">
      <c r="B67" s="11" t="s">
        <v>256</v>
      </c>
      <c r="C67" s="64">
        <v>0.25</v>
      </c>
      <c r="D67" s="11">
        <v>25</v>
      </c>
    </row>
    <row r="68" spans="2:9" x14ac:dyDescent="0.2">
      <c r="B68" s="11" t="s">
        <v>150</v>
      </c>
      <c r="C68" s="64">
        <v>0.59</v>
      </c>
      <c r="D68" s="11">
        <v>40</v>
      </c>
    </row>
    <row r="69" spans="2:9" ht="15" x14ac:dyDescent="0.25">
      <c r="B69"/>
      <c r="C69"/>
      <c r="D69"/>
    </row>
    <row r="70" spans="2:9" x14ac:dyDescent="0.2">
      <c r="B70" s="9" t="s">
        <v>257</v>
      </c>
      <c r="C70" s="10" t="s">
        <v>251</v>
      </c>
      <c r="D70" s="10" t="s">
        <v>252</v>
      </c>
    </row>
    <row r="71" spans="2:9" x14ac:dyDescent="0.2">
      <c r="B71" s="11" t="s">
        <v>258</v>
      </c>
      <c r="C71" s="64">
        <v>2.8</v>
      </c>
      <c r="D71" s="11">
        <v>10</v>
      </c>
    </row>
    <row r="72" spans="2:9" x14ac:dyDescent="0.2">
      <c r="B72" s="11" t="s">
        <v>259</v>
      </c>
      <c r="C72" s="64">
        <v>3.55</v>
      </c>
      <c r="D72" s="11">
        <v>16</v>
      </c>
    </row>
    <row r="73" spans="2:9" x14ac:dyDescent="0.2">
      <c r="B73" s="11" t="s">
        <v>260</v>
      </c>
      <c r="C73" s="64">
        <v>1.25</v>
      </c>
      <c r="D73" s="11">
        <v>20</v>
      </c>
    </row>
    <row r="74" spans="2:9" x14ac:dyDescent="0.2">
      <c r="B74" s="11" t="s">
        <v>261</v>
      </c>
      <c r="C74" s="64">
        <v>1.75</v>
      </c>
      <c r="D74" s="11">
        <v>12</v>
      </c>
    </row>
    <row r="83" spans="2:9" x14ac:dyDescent="0.2">
      <c r="B83" s="12" t="s">
        <v>6</v>
      </c>
      <c r="C83" s="12"/>
    </row>
    <row r="85" spans="2:9" ht="23.25" x14ac:dyDescent="0.35">
      <c r="B85" s="3" t="s">
        <v>262</v>
      </c>
      <c r="C85" s="4"/>
      <c r="D85" s="4"/>
      <c r="E85" s="4"/>
      <c r="F85" s="4"/>
      <c r="G85" s="4"/>
      <c r="H85" s="4"/>
      <c r="I85" s="5"/>
    </row>
    <row r="86" spans="2:9" x14ac:dyDescent="0.2">
      <c r="B86" s="6" t="s">
        <v>263</v>
      </c>
      <c r="C86" s="7"/>
      <c r="D86" s="7"/>
      <c r="E86" s="7"/>
      <c r="F86" s="7"/>
      <c r="G86" s="7"/>
      <c r="H86" s="7"/>
      <c r="I86" s="8"/>
    </row>
    <row r="88" spans="2:9" x14ac:dyDescent="0.2">
      <c r="B88" s="9" t="s">
        <v>22</v>
      </c>
      <c r="C88" s="10" t="s">
        <v>264</v>
      </c>
      <c r="G88" s="9" t="s">
        <v>2</v>
      </c>
      <c r="H88" s="10" t="s">
        <v>3</v>
      </c>
      <c r="I88" s="10" t="s">
        <v>4</v>
      </c>
    </row>
    <row r="89" spans="2:9" ht="38.25" x14ac:dyDescent="0.2">
      <c r="B89" s="11" t="s">
        <v>265</v>
      </c>
      <c r="C89" s="65" t="s">
        <v>121</v>
      </c>
      <c r="G89" s="11" t="str">
        <f ca="1">_xlfn.FORMULATEXT(H89)</f>
        <v>=INDIRECT(B89)</v>
      </c>
      <c r="H89" s="64" t="str">
        <f ca="1">INDIRECT(B89)</f>
        <v>Marissa</v>
      </c>
      <c r="I89" s="13" t="s">
        <v>266</v>
      </c>
    </row>
    <row r="90" spans="2:9" x14ac:dyDescent="0.2">
      <c r="B90" s="11" t="s">
        <v>267</v>
      </c>
      <c r="C90" s="65" t="s">
        <v>268</v>
      </c>
      <c r="G90" s="11" t="str">
        <f t="shared" ref="G90:G94" ca="1" si="2">_xlfn.FORMULATEXT(H90)</f>
        <v>=INDIRECT("C90")</v>
      </c>
      <c r="H90" s="64" t="str">
        <f ca="1">INDIRECT("C90")</f>
        <v>Kawser</v>
      </c>
      <c r="I90" s="11" t="s">
        <v>269</v>
      </c>
    </row>
    <row r="91" spans="2:9" x14ac:dyDescent="0.2">
      <c r="B91" s="11" t="s">
        <v>270</v>
      </c>
      <c r="C91" s="65" t="s">
        <v>52</v>
      </c>
      <c r="G91" s="11" t="str">
        <f t="shared" ca="1" si="2"/>
        <v>=INDIRECT(B91)</v>
      </c>
      <c r="H91" s="64" t="str">
        <f ca="1">INDIRECT(B91)</f>
        <v>Excel</v>
      </c>
      <c r="I91" s="13" t="s">
        <v>271</v>
      </c>
    </row>
    <row r="92" spans="2:9" ht="38.25" x14ac:dyDescent="0.2">
      <c r="B92" s="11" t="s">
        <v>272</v>
      </c>
      <c r="C92" s="65">
        <v>90000</v>
      </c>
      <c r="G92" s="11" t="str">
        <f t="shared" ca="1" si="2"/>
        <v>=INDIRECT(B92)</v>
      </c>
      <c r="H92" s="64">
        <f ca="1">INDIRECT(B92)</f>
        <v>90000</v>
      </c>
      <c r="I92" s="13" t="s">
        <v>273</v>
      </c>
    </row>
    <row r="93" spans="2:9" ht="38.25" x14ac:dyDescent="0.2">
      <c r="B93" s="66">
        <v>93</v>
      </c>
      <c r="C93" s="65">
        <v>850</v>
      </c>
      <c r="G93" s="11" t="str">
        <f t="shared" ca="1" si="2"/>
        <v>=INDIRECT("C"&amp;B93)</v>
      </c>
      <c r="H93" s="64">
        <f ca="1">INDIRECT("C"&amp;B93)</f>
        <v>850</v>
      </c>
      <c r="I93" s="13" t="s">
        <v>274</v>
      </c>
    </row>
    <row r="94" spans="2:9" ht="25.5" x14ac:dyDescent="0.2">
      <c r="G94" s="11" t="str">
        <f t="shared" ca="1" si="2"/>
        <v>=SUM(INDIRECT("C92:C93"))</v>
      </c>
      <c r="H94" s="64">
        <f ca="1">SUM(INDIRECT("C92:C93"))</f>
        <v>90850</v>
      </c>
      <c r="I94" s="13" t="s">
        <v>275</v>
      </c>
    </row>
    <row r="95" spans="2:9" x14ac:dyDescent="0.2">
      <c r="B95" s="12" t="s">
        <v>6</v>
      </c>
      <c r="C95" s="12"/>
    </row>
    <row r="97" spans="2:9" ht="23.25" x14ac:dyDescent="0.35">
      <c r="B97" s="3" t="s">
        <v>276</v>
      </c>
      <c r="C97" s="4"/>
      <c r="D97" s="4"/>
      <c r="E97" s="4"/>
      <c r="F97" s="4"/>
      <c r="G97" s="4"/>
      <c r="H97" s="4"/>
      <c r="I97" s="5"/>
    </row>
    <row r="98" spans="2:9" x14ac:dyDescent="0.2">
      <c r="B98" s="6" t="s">
        <v>277</v>
      </c>
      <c r="C98" s="7"/>
      <c r="D98" s="7"/>
      <c r="E98" s="7"/>
      <c r="F98" s="7"/>
      <c r="G98" s="7"/>
      <c r="H98" s="7"/>
      <c r="I98" s="8"/>
    </row>
    <row r="100" spans="2:9" x14ac:dyDescent="0.2">
      <c r="B100" s="9" t="s">
        <v>22</v>
      </c>
      <c r="C100" s="10" t="s">
        <v>22</v>
      </c>
      <c r="D100" s="10" t="s">
        <v>22</v>
      </c>
      <c r="G100" s="9" t="s">
        <v>2</v>
      </c>
      <c r="H100" s="10" t="s">
        <v>3</v>
      </c>
      <c r="I100" s="10" t="s">
        <v>4</v>
      </c>
    </row>
    <row r="101" spans="2:9" ht="51" x14ac:dyDescent="0.2">
      <c r="B101" s="11">
        <v>15</v>
      </c>
      <c r="C101" s="67">
        <v>25</v>
      </c>
      <c r="D101" s="67">
        <v>8</v>
      </c>
      <c r="G101" s="11" t="str">
        <f ca="1">_xlfn.FORMULATEXT(H101)</f>
        <v>=OFFSET(B104, -2, 2, 1, 1)</v>
      </c>
      <c r="H101" s="11">
        <f ca="1">OFFSET(B104, -2, 2, 1, 1)</f>
        <v>7</v>
      </c>
      <c r="I101" s="13" t="s">
        <v>278</v>
      </c>
    </row>
    <row r="102" spans="2:9" x14ac:dyDescent="0.2">
      <c r="B102" s="11">
        <v>20</v>
      </c>
      <c r="C102" s="67">
        <v>31</v>
      </c>
      <c r="D102" s="67">
        <v>7</v>
      </c>
      <c r="G102" s="11" t="str">
        <f t="shared" ref="G102:G103" ca="1" si="3">_xlfn.FORMULATEXT(H102)</f>
        <v>=SUM(OFFSET(B106, -3, 1, 2,2))</v>
      </c>
      <c r="H102" s="11">
        <f ca="1">SUM(OFFSET(B106, -3, 1, 2,2))</f>
        <v>54</v>
      </c>
      <c r="I102" s="11" t="s">
        <v>279</v>
      </c>
    </row>
    <row r="103" spans="2:9" x14ac:dyDescent="0.2">
      <c r="B103" s="11">
        <v>25</v>
      </c>
      <c r="C103" s="67">
        <v>12</v>
      </c>
      <c r="D103" s="67">
        <v>9</v>
      </c>
      <c r="G103" s="11" t="str">
        <f t="shared" ca="1" si="3"/>
        <v>=SUM(OFFSET(B101, 0, 0, 8, 3))</v>
      </c>
      <c r="H103" s="11">
        <f ca="1">SUM(OFFSET(B101, 0, 0, 8, 3))</f>
        <v>402</v>
      </c>
      <c r="I103" s="13" t="s">
        <v>280</v>
      </c>
    </row>
    <row r="104" spans="2:9" x14ac:dyDescent="0.2">
      <c r="B104" s="11">
        <v>9</v>
      </c>
      <c r="C104" s="67">
        <v>18</v>
      </c>
      <c r="D104" s="67">
        <v>15</v>
      </c>
    </row>
    <row r="105" spans="2:9" x14ac:dyDescent="0.2">
      <c r="B105" s="11">
        <v>11</v>
      </c>
      <c r="C105" s="67">
        <v>18</v>
      </c>
      <c r="D105" s="67">
        <v>14</v>
      </c>
    </row>
    <row r="106" spans="2:9" x14ac:dyDescent="0.2">
      <c r="B106" s="11">
        <v>18</v>
      </c>
      <c r="C106" s="67">
        <v>10</v>
      </c>
      <c r="D106" s="67">
        <v>16</v>
      </c>
    </row>
    <row r="107" spans="2:9" x14ac:dyDescent="0.2">
      <c r="B107" s="11">
        <v>18</v>
      </c>
      <c r="C107" s="67">
        <v>20</v>
      </c>
      <c r="D107" s="67">
        <v>17</v>
      </c>
    </row>
    <row r="108" spans="2:9" x14ac:dyDescent="0.2">
      <c r="B108" s="11">
        <v>15</v>
      </c>
      <c r="C108" s="67">
        <v>15</v>
      </c>
      <c r="D108" s="67">
        <v>36</v>
      </c>
    </row>
    <row r="113" spans="2:3" x14ac:dyDescent="0.2">
      <c r="B113" s="12" t="s">
        <v>6</v>
      </c>
      <c r="C113" s="12"/>
    </row>
  </sheetData>
  <mergeCells count="5">
    <mergeCell ref="B15:C15"/>
    <mergeCell ref="B33:C33"/>
    <mergeCell ref="B83:C83"/>
    <mergeCell ref="B95:C95"/>
    <mergeCell ref="B113:C113"/>
  </mergeCells>
  <hyperlinks>
    <hyperlink ref="B15" location="'LIST OF FUNCTIONS'!A1" display="Back to LIST OF FUNCTIONS" xr:uid="{A8A84AA8-7D10-436A-A18C-209DB56512FA}"/>
    <hyperlink ref="B33" location="'LIST OF FUNCTIONS'!A1" display="Back to LIST OF FUNCTIONS" xr:uid="{220049B2-A3CF-415E-BA88-CA54D793DB5F}"/>
    <hyperlink ref="B83" location="'LIST OF FUNCTIONS'!A1" display="Back to LIST OF FUNCTIONS" xr:uid="{0D214A49-188D-4B2E-89CE-923D404C4671}"/>
    <hyperlink ref="B95" location="'LIST OF FUNCTIONS'!A1" display="Back to LIST OF FUNCTIONS" xr:uid="{6458162A-F2DF-40CA-ADC3-115017FA6C58}"/>
    <hyperlink ref="B113" location="'LIST OF FUNCTIONS'!A1" display="Back to LIST OF FUNCTIONS" xr:uid="{C9C47A19-8EB1-46B4-AB89-80197C0CFC1F}"/>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jeet</dc:creator>
  <cp:lastModifiedBy>jeet</cp:lastModifiedBy>
  <dcterms:created xsi:type="dcterms:W3CDTF">2023-05-04T11:13:42Z</dcterms:created>
  <dcterms:modified xsi:type="dcterms:W3CDTF">2023-05-04T11:15:39Z</dcterms:modified>
</cp:coreProperties>
</file>