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\Desktop\逸出功\"/>
    </mc:Choice>
  </mc:AlternateContent>
  <xr:revisionPtr revIDLastSave="0" documentId="13_ncr:1_{207C505B-B60D-4354-9682-D87FDFC6CF0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C4" i="1"/>
  <c r="D17" i="1"/>
  <c r="E17" i="1"/>
  <c r="F17" i="1"/>
  <c r="G17" i="1"/>
  <c r="H17" i="1"/>
  <c r="C17" i="1"/>
  <c r="P3" i="1"/>
  <c r="O5" i="1"/>
  <c r="N3" i="1"/>
  <c r="M5" i="1"/>
  <c r="L3" i="1"/>
  <c r="K3" i="1"/>
  <c r="O3" i="1"/>
  <c r="D25" i="1"/>
  <c r="E25" i="1"/>
  <c r="F25" i="1"/>
  <c r="G25" i="1"/>
  <c r="H25" i="1"/>
  <c r="C25" i="1"/>
  <c r="H21" i="1"/>
  <c r="D21" i="1"/>
  <c r="E21" i="1"/>
  <c r="F21" i="1"/>
  <c r="G21" i="1"/>
  <c r="C21" i="1"/>
  <c r="D13" i="1"/>
  <c r="E13" i="1"/>
  <c r="F13" i="1"/>
  <c r="G13" i="1"/>
  <c r="H13" i="1"/>
  <c r="C13" i="1"/>
  <c r="D9" i="1"/>
  <c r="E9" i="1"/>
  <c r="F9" i="1"/>
  <c r="G9" i="1"/>
  <c r="H9" i="1"/>
  <c r="C9" i="1"/>
  <c r="C7" i="1"/>
  <c r="D23" i="1"/>
  <c r="E23" i="1"/>
  <c r="F23" i="1"/>
  <c r="G23" i="1"/>
  <c r="H23" i="1"/>
  <c r="C23" i="1"/>
  <c r="D19" i="1"/>
  <c r="E19" i="1"/>
  <c r="F19" i="1"/>
  <c r="G19" i="1"/>
  <c r="H19" i="1"/>
  <c r="C19" i="1"/>
  <c r="D15" i="1"/>
  <c r="E15" i="1"/>
  <c r="F15" i="1"/>
  <c r="G15" i="1"/>
  <c r="H15" i="1"/>
  <c r="C15" i="1"/>
  <c r="D11" i="1"/>
  <c r="E11" i="1"/>
  <c r="F11" i="1"/>
  <c r="G11" i="1"/>
  <c r="H11" i="1"/>
  <c r="C11" i="1"/>
  <c r="D7" i="1"/>
  <c r="E7" i="1"/>
  <c r="F7" i="1"/>
  <c r="G7" i="1"/>
  <c r="H7" i="1"/>
  <c r="D2" i="1"/>
  <c r="E2" i="1"/>
  <c r="F2" i="1"/>
  <c r="G2" i="1"/>
  <c r="H2" i="1"/>
  <c r="C2" i="1"/>
  <c r="L5" i="1" l="1"/>
  <c r="K5" i="1"/>
  <c r="N5" i="1"/>
  <c r="M3" i="1"/>
  <c r="P5" i="1"/>
</calcChain>
</file>

<file path=xl/sharedStrings.xml><?xml version="1.0" encoding="utf-8"?>
<sst xmlns="http://schemas.openxmlformats.org/spreadsheetml/2006/main" count="27" uniqueCount="7">
  <si>
    <t>Ie</t>
    <phoneticPr fontId="1" type="noConversion"/>
  </si>
  <si>
    <t>T</t>
    <phoneticPr fontId="1" type="noConversion"/>
  </si>
  <si>
    <t>1/T</t>
    <phoneticPr fontId="1" type="noConversion"/>
  </si>
  <si>
    <t>Ua</t>
    <phoneticPr fontId="1" type="noConversion"/>
  </si>
  <si>
    <t>\sqrt{Ua}</t>
    <phoneticPr fontId="1" type="noConversion"/>
  </si>
  <si>
    <t>Ue'</t>
    <phoneticPr fontId="1" type="noConversion"/>
  </si>
  <si>
    <t>lgUe'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</si>
</sst>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lgIe-\sqrt{Ua}</a:t>
            </a:r>
            <a:endParaRPr lang="zh-CN" altLang="en-US"/>
          </a:p>
        </c:rich>
      </c:tx>
      <c:layout>
        <c:manualLayout>
          <c:xMode val="edge"/>
          <c:yMode val="edge"/>
          <c:x val="0.45217465289553993"/>
          <c:y val="7.6251660499988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8965296004666082"/>
          <c:w val="0.88389129483814521"/>
          <c:h val="0.63862003721305571"/>
        </c:manualLayout>
      </c:layout>
      <c:scatterChart>
        <c:scatterStyle val="lineMarker"/>
        <c:varyColors val="0"/>
        <c:ser>
          <c:idx val="1"/>
          <c:order val="0"/>
          <c:tx>
            <c:v>Ie=0.5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26367028145003"/>
                  <c:y val="-6.3399048115161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Sheet1!$C$7:$H$7</c:f>
              <c:numCache>
                <c:formatCode>0.00_ </c:formatCode>
                <c:ptCount val="6"/>
                <c:pt idx="0">
                  <c:v>6.0058305004387194</c:v>
                </c:pt>
                <c:pt idx="1">
                  <c:v>7.0035705179572512</c:v>
                </c:pt>
                <c:pt idx="2">
                  <c:v>8.0018747803249202</c:v>
                </c:pt>
                <c:pt idx="3">
                  <c:v>8.9977775033615934</c:v>
                </c:pt>
                <c:pt idx="4">
                  <c:v>10.000999950004999</c:v>
                </c:pt>
                <c:pt idx="5">
                  <c:v>11</c:v>
                </c:pt>
              </c:numCache>
            </c:numRef>
          </c:xVal>
          <c:yVal>
            <c:numRef>
              <c:f>Sheet1!$C$9:$H$9</c:f>
              <c:numCache>
                <c:formatCode>0.00_ </c:formatCode>
                <c:ptCount val="6"/>
                <c:pt idx="0">
                  <c:v>0.14727544580908503</c:v>
                </c:pt>
                <c:pt idx="1">
                  <c:v>0.15858583716672039</c:v>
                </c:pt>
                <c:pt idx="2">
                  <c:v>0.16742674260412774</c:v>
                </c:pt>
                <c:pt idx="3">
                  <c:v>0.17823064506623271</c:v>
                </c:pt>
                <c:pt idx="4">
                  <c:v>0.18668433255310538</c:v>
                </c:pt>
                <c:pt idx="5">
                  <c:v>0.19291833167668096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90-455B-8CD2-0FFA08CFAE0A}"/>
            </c:ext>
          </c:extLst>
        </c:ser>
        <c:ser>
          <c:idx val="2"/>
          <c:order val="1"/>
          <c:tx>
            <c:v>Ie=0.58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50922834830938"/>
                  <c:y val="-6.52806544666162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Sheet1!$C$11:$H$11</c:f>
              <c:numCache>
                <c:formatCode>0.00_ </c:formatCode>
                <c:ptCount val="6"/>
                <c:pt idx="0">
                  <c:v>6.000833275470999</c:v>
                </c:pt>
                <c:pt idx="1">
                  <c:v>7.0014284256857184</c:v>
                </c:pt>
                <c:pt idx="2">
                  <c:v>7.99937497558403</c:v>
                </c:pt>
                <c:pt idx="3">
                  <c:v>9.0016665123742499</c:v>
                </c:pt>
                <c:pt idx="4">
                  <c:v>10.000999950004999</c:v>
                </c:pt>
                <c:pt idx="5">
                  <c:v>11.000454536063499</c:v>
                </c:pt>
              </c:numCache>
            </c:numRef>
          </c:xVal>
          <c:yVal>
            <c:numRef>
              <c:f>Sheet1!$C$13:$H$13</c:f>
              <c:numCache>
                <c:formatCode>0.00_ </c:formatCode>
                <c:ptCount val="6"/>
                <c:pt idx="0">
                  <c:v>1.1873117747261526</c:v>
                </c:pt>
                <c:pt idx="1">
                  <c:v>1.1944629491267238</c:v>
                </c:pt>
                <c:pt idx="2">
                  <c:v>1.2023066418924564</c:v>
                </c:pt>
                <c:pt idx="3">
                  <c:v>1.2142549740837079</c:v>
                </c:pt>
                <c:pt idx="4">
                  <c:v>1.2223310311560944</c:v>
                </c:pt>
                <c:pt idx="5">
                  <c:v>1.2307326812589361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90-455B-8CD2-0FFA08CFAE0A}"/>
            </c:ext>
          </c:extLst>
        </c:ser>
        <c:ser>
          <c:idx val="3"/>
          <c:order val="2"/>
          <c:tx>
            <c:v>Ie=0.62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35552777275946"/>
                  <c:y val="-5.4937534330639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Sheet1!$C$15:$H$15</c:f>
              <c:numCache>
                <c:formatCode>0.00_ </c:formatCode>
                <c:ptCount val="6"/>
                <c:pt idx="0">
                  <c:v>6.0016664352494633</c:v>
                </c:pt>
                <c:pt idx="1">
                  <c:v>7.0049982155600867</c:v>
                </c:pt>
                <c:pt idx="2">
                  <c:v>8.0018747803249202</c:v>
                </c:pt>
                <c:pt idx="3">
                  <c:v>9.0016665123742499</c:v>
                </c:pt>
                <c:pt idx="4">
                  <c:v>10.000499987500625</c:v>
                </c:pt>
                <c:pt idx="5">
                  <c:v>11.001818031580054</c:v>
                </c:pt>
              </c:numCache>
            </c:numRef>
          </c:xVal>
          <c:yVal>
            <c:numRef>
              <c:f>Sheet1!$C$17:$H$17</c:f>
              <c:numCache>
                <c:formatCode>0.00_ </c:formatCode>
                <c:ptCount val="6"/>
                <c:pt idx="0">
                  <c:v>1.634813021613019</c:v>
                </c:pt>
                <c:pt idx="1">
                  <c:v>1.6427575417473106</c:v>
                </c:pt>
                <c:pt idx="2">
                  <c:v>1.6507391201681068</c:v>
                </c:pt>
                <c:pt idx="3">
                  <c:v>1.6587884364384005</c:v>
                </c:pt>
                <c:pt idx="4">
                  <c:v>1.6662405647154235</c:v>
                </c:pt>
                <c:pt idx="5">
                  <c:v>1.6741464206109866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90-455B-8CD2-0FFA08CFAE0A}"/>
            </c:ext>
          </c:extLst>
        </c:ser>
        <c:ser>
          <c:idx val="4"/>
          <c:order val="3"/>
          <c:tx>
            <c:v>Ie=0.66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11078887580555"/>
                  <c:y val="-4.08973898696080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Sheet1!$C$19:$H$19</c:f>
              <c:numCache>
                <c:formatCode>0.00_ </c:formatCode>
                <c:ptCount val="6"/>
                <c:pt idx="0">
                  <c:v>5.9966657402259802</c:v>
                </c:pt>
                <c:pt idx="1">
                  <c:v>6.9992856778388468</c:v>
                </c:pt>
                <c:pt idx="2">
                  <c:v>8.0018747803249202</c:v>
                </c:pt>
                <c:pt idx="3">
                  <c:v>9.0016665123742499</c:v>
                </c:pt>
                <c:pt idx="4">
                  <c:v>10.000499987500625</c:v>
                </c:pt>
                <c:pt idx="5">
                  <c:v>11.001363551851197</c:v>
                </c:pt>
              </c:numCache>
            </c:numRef>
          </c:xVal>
          <c:yVal>
            <c:numRef>
              <c:f>Sheet1!$C$21:$H$21</c:f>
              <c:numCache>
                <c:formatCode>0.00_ </c:formatCode>
                <c:ptCount val="6"/>
                <c:pt idx="0">
                  <c:v>2.0674979248338969</c:v>
                </c:pt>
                <c:pt idx="1">
                  <c:v>2.0748705954531386</c:v>
                </c:pt>
                <c:pt idx="2">
                  <c:v>2.0822533096288875</c:v>
                </c:pt>
                <c:pt idx="3">
                  <c:v>2.0895126175293544</c:v>
                </c:pt>
                <c:pt idx="4">
                  <c:v>2.0962661367123512</c:v>
                </c:pt>
                <c:pt idx="5">
                  <c:v>2.1038037209559568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90-455B-8CD2-0FFA08CFAE0A}"/>
            </c:ext>
          </c:extLst>
        </c:ser>
        <c:ser>
          <c:idx val="5"/>
          <c:order val="4"/>
          <c:tx>
            <c:v>Ie=0.69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90867244143124E-2"/>
                  <c:y val="-8.89235782363141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Sheet1!$C$23:$H$23</c:f>
              <c:numCache>
                <c:formatCode>0.00_ </c:formatCode>
                <c:ptCount val="6"/>
                <c:pt idx="0">
                  <c:v>6.0024994793835678</c:v>
                </c:pt>
                <c:pt idx="1">
                  <c:v>6.9992856778388468</c:v>
                </c:pt>
                <c:pt idx="2">
                  <c:v>8.0024996094970238</c:v>
                </c:pt>
                <c:pt idx="3">
                  <c:v>8.998888820293315</c:v>
                </c:pt>
                <c:pt idx="4">
                  <c:v>10.00299955013495</c:v>
                </c:pt>
                <c:pt idx="5">
                  <c:v>11.002272492535349</c:v>
                </c:pt>
              </c:numCache>
            </c:numRef>
          </c:xVal>
          <c:yVal>
            <c:numRef>
              <c:f>Sheet1!$C$25:$H$25</c:f>
              <c:numCache>
                <c:formatCode>0.00_ </c:formatCode>
                <c:ptCount val="6"/>
                <c:pt idx="0">
                  <c:v>2.3506786524615668</c:v>
                </c:pt>
                <c:pt idx="1">
                  <c:v>2.3580759204081918</c:v>
                </c:pt>
                <c:pt idx="2">
                  <c:v>2.3653492991219092</c:v>
                </c:pt>
                <c:pt idx="3">
                  <c:v>2.3725710857048545</c:v>
                </c:pt>
                <c:pt idx="4">
                  <c:v>2.3792719361165497</c:v>
                </c:pt>
                <c:pt idx="5">
                  <c:v>2.3865319930028082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90-455B-8CD2-0FFA08CFAE0A}"/>
            </c:ext>
          </c:extLst>
        </c:ser>
        <c:ser>
          <c:idx val="6"/>
          <c:order val="5"/>
          <c:tx>
            <c:v>Ie=0.54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13636521089434"/>
                  <c:y val="-4.80176122045873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Sheet1!$C$2:$H$2</c:f>
              <c:numCache>
                <c:formatCode>0.00_ </c:formatCode>
                <c:ptCount val="6"/>
                <c:pt idx="0">
                  <c:v>6.0016664352494633</c:v>
                </c:pt>
                <c:pt idx="1">
                  <c:v>6.9992856778388468</c:v>
                </c:pt>
                <c:pt idx="2">
                  <c:v>8.0012499023590049</c:v>
                </c:pt>
                <c:pt idx="3">
                  <c:v>9.0038880490596949</c:v>
                </c:pt>
                <c:pt idx="4">
                  <c:v>10.003999200319839</c:v>
                </c:pt>
                <c:pt idx="5">
                  <c:v>11.003181358134563</c:v>
                </c:pt>
              </c:numCache>
            </c:numRef>
          </c:xVal>
          <c:yVal>
            <c:numRef>
              <c:f>Sheet1!$C$4:$H$4</c:f>
              <c:numCache>
                <c:formatCode>0.00_ </c:formatCode>
                <c:ptCount val="6"/>
                <c:pt idx="0">
                  <c:v>0.70217514421123017</c:v>
                </c:pt>
                <c:pt idx="1">
                  <c:v>0.7103994661168006</c:v>
                </c:pt>
                <c:pt idx="2">
                  <c:v>0.7193926757013217</c:v>
                </c:pt>
                <c:pt idx="3">
                  <c:v>0.72790256693450683</c:v>
                </c:pt>
                <c:pt idx="4">
                  <c:v>0.73624890856854275</c:v>
                </c:pt>
                <c:pt idx="5">
                  <c:v>0.7453061685091622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99-4717-8246-64687A59B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644304"/>
        <c:axId val="2090870816"/>
      </c:scatterChart>
      <c:valAx>
        <c:axId val="2093644304"/>
        <c:scaling>
          <c:orientation val="minMax"/>
          <c:max val="11.5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Ua/V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870816"/>
        <c:crosses val="autoZero"/>
        <c:crossBetween val="midCat"/>
      </c:valAx>
      <c:valAx>
        <c:axId val="209087081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lgIe'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64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416229221347333E-2"/>
                  <c:y val="-0.31349117818606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Sheet1!$K$5:$P$5</c:f>
              <c:numCache>
                <c:formatCode>0.00000_ </c:formatCode>
                <c:ptCount val="6"/>
                <c:pt idx="0">
                  <c:v>5.7937427578215526E-4</c:v>
                </c:pt>
                <c:pt idx="1">
                  <c:v>5.5791118054005797E-4</c:v>
                </c:pt>
                <c:pt idx="2">
                  <c:v>5.3642313056538994E-4</c:v>
                </c:pt>
                <c:pt idx="3">
                  <c:v>5.1797368693670361E-4</c:v>
                </c:pt>
                <c:pt idx="4">
                  <c:v>5.0205843960236969E-4</c:v>
                </c:pt>
                <c:pt idx="5">
                  <c:v>4.8966800509254722E-4</c:v>
                </c:pt>
              </c:numCache>
            </c:numRef>
          </c:xVal>
          <c:yVal>
            <c:numRef>
              <c:f>Sheet1!$K$3:$P$3</c:f>
              <c:numCache>
                <c:formatCode>0.00000_ </c:formatCode>
                <c:ptCount val="6"/>
                <c:pt idx="0">
                  <c:v>-6.3808815827583816</c:v>
                </c:pt>
                <c:pt idx="1">
                  <c:v>-5.8565698704820113</c:v>
                </c:pt>
                <c:pt idx="2">
                  <c:v>-5.4083850072772357</c:v>
                </c:pt>
                <c:pt idx="3">
                  <c:v>-4.9836846037081752</c:v>
                </c:pt>
                <c:pt idx="4">
                  <c:v>-4.5741914560698786</c:v>
                </c:pt>
                <c:pt idx="5">
                  <c:v>-4.3121965437123997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9-41FE-BFA0-2C393986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31504"/>
        <c:axId val="266867664"/>
      </c:scatterChart>
      <c:valAx>
        <c:axId val="49293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867664"/>
        <c:crosses val="autoZero"/>
        <c:crossBetween val="midCat"/>
      </c:valAx>
      <c:valAx>
        <c:axId val="2668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435222</xdr:colOff>
      <xdr:row>23</xdr:row>
      <xdr:rowOff>165324</xdr:rowOff>
    </xdr:from>
    <xdr:to>
      <xdr:col>14</xdr:col>
      <xdr:colOff>870347</xdr:colOff>
      <xdr:row>53</xdr:row>
      <xdr:rowOff>143920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A6066BC-5915-139C-1E55-4F8D197B6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157680</xdr:colOff>
      <xdr:row>21</xdr:row>
      <xdr:rowOff>91038</xdr:rowOff>
    </xdr:from>
    <xdr:to>
      <xdr:col>25</xdr:col>
      <xdr:colOff>512995</xdr:colOff>
      <xdr:row>36</xdr:row>
      <xdr:rowOff>158677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037CD1F-BEC0-111B-D557-8F41315DA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topLeftCell="A25" zoomScale="70" zoomScaleNormal="70" workbookViewId="0">
      <selection activeCell="Q43" sqref="Q43"/>
    </sheetView>
  </sheetViews>
  <sheetFormatPr defaultRowHeight="14" x14ac:dyDescent="0.3"/>
  <cols>
    <col min="2" max="2" width="12.5" bestFit="1" customWidth="1"/>
    <col min="11" max="11" width="11.5" bestFit="1" customWidth="1"/>
    <col min="12" max="12" width="9.25" customWidth="1"/>
    <col min="13" max="13" width="11.5" bestFit="1" customWidth="1"/>
    <col min="14" max="14" width="12.58203125" bestFit="1" customWidth="1"/>
    <col min="15" max="15" width="13.83203125" customWidth="1"/>
    <col min="16" max="16" width="13.1640625" customWidth="1"/>
  </cols>
  <sheetData>
    <row r="1" spans="1:20" x14ac:dyDescent="0.3">
      <c r="A1" s="3">
        <v>0.54</v>
      </c>
      <c r="B1" t="s">
        <v>3</v>
      </c>
      <c r="C1" s="1">
        <v>36.020000000000003</v>
      </c>
      <c r="D1" s="1">
        <v>48.99</v>
      </c>
      <c r="E1" s="1">
        <v>64.02</v>
      </c>
      <c r="F1" s="1">
        <v>81.069999999999993</v>
      </c>
      <c r="G1" s="1">
        <v>100.08</v>
      </c>
      <c r="H1" s="1">
        <v>121.07</v>
      </c>
      <c r="J1" t="s">
        <v>0</v>
      </c>
      <c r="K1" s="2">
        <v>9.3200000000000005E-2</v>
      </c>
      <c r="L1" s="2">
        <v>0.65029999999999999</v>
      </c>
      <c r="M1" s="2">
        <v>1.1326000000000001</v>
      </c>
      <c r="N1" s="2">
        <v>1.5876999999999999</v>
      </c>
      <c r="O1" s="2">
        <v>2.0243000000000002</v>
      </c>
      <c r="P1" s="2">
        <v>2.3079999999999998</v>
      </c>
    </row>
    <row r="2" spans="1:20" x14ac:dyDescent="0.3">
      <c r="A2" s="3"/>
      <c r="B2" t="s">
        <v>4</v>
      </c>
      <c r="C2" s="1">
        <f>SQRT(C1)</f>
        <v>6.0016664352494633</v>
      </c>
      <c r="D2" s="1">
        <f t="shared" ref="D2:H2" si="0">SQRT(D1)</f>
        <v>6.9992856778388468</v>
      </c>
      <c r="E2" s="1">
        <f t="shared" si="0"/>
        <v>8.0012499023590049</v>
      </c>
      <c r="F2" s="1">
        <f t="shared" si="0"/>
        <v>9.0038880490596949</v>
      </c>
      <c r="G2" s="1">
        <f t="shared" si="0"/>
        <v>10.003999200319839</v>
      </c>
      <c r="H2" s="1">
        <f t="shared" si="0"/>
        <v>11.003181358134563</v>
      </c>
      <c r="J2" t="s">
        <v>1</v>
      </c>
      <c r="K2" s="2">
        <v>1726</v>
      </c>
      <c r="L2" s="2">
        <v>1792.4</v>
      </c>
      <c r="M2" s="2">
        <v>1864.2</v>
      </c>
      <c r="N2" s="2">
        <v>1930.6</v>
      </c>
      <c r="O2" s="2">
        <v>1991.8</v>
      </c>
      <c r="P2" s="2">
        <v>2042.2</v>
      </c>
    </row>
    <row r="3" spans="1:20" x14ac:dyDescent="0.3">
      <c r="A3" s="3"/>
      <c r="B3" t="s">
        <v>5</v>
      </c>
      <c r="C3" s="1">
        <v>13.6</v>
      </c>
      <c r="D3" s="1">
        <v>13.86</v>
      </c>
      <c r="E3" s="1">
        <v>14.15</v>
      </c>
      <c r="F3" s="1">
        <v>14.43</v>
      </c>
      <c r="G3" s="1">
        <v>14.71</v>
      </c>
      <c r="H3" s="1">
        <v>15.02</v>
      </c>
      <c r="K3" s="2">
        <f>K1-2*LOG10(K2)</f>
        <v>-6.3808815827583816</v>
      </c>
      <c r="L3" s="2">
        <f t="shared" ref="L3:P3" si="1">L1-2*LOG10(L2)</f>
        <v>-5.8565698704820113</v>
      </c>
      <c r="M3" s="2">
        <f t="shared" si="1"/>
        <v>-5.4083850072772357</v>
      </c>
      <c r="N3" s="2">
        <f t="shared" si="1"/>
        <v>-4.9836846037081752</v>
      </c>
      <c r="O3" s="2">
        <f t="shared" si="1"/>
        <v>-4.5741914560698786</v>
      </c>
      <c r="P3" s="2">
        <f t="shared" si="1"/>
        <v>-4.3121965437123997</v>
      </c>
    </row>
    <row r="4" spans="1:20" x14ac:dyDescent="0.3">
      <c r="A4" s="3"/>
      <c r="B4" t="s">
        <v>6</v>
      </c>
      <c r="C4" s="1">
        <f>LOG10(C3/2.7)</f>
        <v>0.70217514421123017</v>
      </c>
      <c r="D4" s="1">
        <f t="shared" ref="D4:H4" si="2">LOG10(D3/2.7)</f>
        <v>0.7103994661168006</v>
      </c>
      <c r="E4" s="1">
        <f t="shared" si="2"/>
        <v>0.7193926757013217</v>
      </c>
      <c r="F4" s="1">
        <f t="shared" si="2"/>
        <v>0.72790256693450683</v>
      </c>
      <c r="G4" s="1">
        <f t="shared" si="2"/>
        <v>0.73624890856854275</v>
      </c>
      <c r="H4" s="1">
        <f t="shared" si="2"/>
        <v>0.7453061685091622</v>
      </c>
      <c r="K4" s="2">
        <v>0.5</v>
      </c>
      <c r="L4" s="2">
        <v>0.54</v>
      </c>
      <c r="M4" s="2">
        <v>0.57999999999999996</v>
      </c>
      <c r="N4" s="2">
        <v>0.62</v>
      </c>
      <c r="O4" s="2">
        <v>0.66</v>
      </c>
      <c r="P4" s="2">
        <v>0.69</v>
      </c>
    </row>
    <row r="5" spans="1:20" x14ac:dyDescent="0.3">
      <c r="C5" s="1"/>
      <c r="D5" s="1"/>
      <c r="E5" s="1"/>
      <c r="F5" s="1"/>
      <c r="G5" s="1"/>
      <c r="H5" s="1"/>
      <c r="J5" t="s">
        <v>2</v>
      </c>
      <c r="K5" s="2">
        <f>1/K2</f>
        <v>5.7937427578215526E-4</v>
      </c>
      <c r="L5" s="2">
        <f t="shared" ref="L5:P5" si="3">1/L2</f>
        <v>5.5791118054005797E-4</v>
      </c>
      <c r="M5" s="2">
        <f t="shared" si="3"/>
        <v>5.3642313056538994E-4</v>
      </c>
      <c r="N5" s="2">
        <f t="shared" si="3"/>
        <v>5.1797368693670361E-4</v>
      </c>
      <c r="O5" s="2">
        <f t="shared" si="3"/>
        <v>5.0205843960236969E-4</v>
      </c>
      <c r="P5" s="2">
        <f t="shared" si="3"/>
        <v>4.8966800509254722E-4</v>
      </c>
    </row>
    <row r="6" spans="1:20" x14ac:dyDescent="0.3">
      <c r="A6" s="3">
        <v>0.5</v>
      </c>
      <c r="B6" t="s">
        <v>3</v>
      </c>
      <c r="C6" s="1">
        <v>36.07</v>
      </c>
      <c r="D6" s="1">
        <v>49.05</v>
      </c>
      <c r="E6" s="1">
        <v>64.03</v>
      </c>
      <c r="F6" s="1">
        <v>80.959999999999994</v>
      </c>
      <c r="G6" s="1">
        <v>100.02</v>
      </c>
      <c r="H6" s="1">
        <v>121</v>
      </c>
    </row>
    <row r="7" spans="1:20" x14ac:dyDescent="0.3">
      <c r="A7" s="3"/>
      <c r="B7" t="s">
        <v>4</v>
      </c>
      <c r="C7" s="1">
        <f>SQRT(C6)</f>
        <v>6.0058305004387194</v>
      </c>
      <c r="D7" s="1">
        <f t="shared" ref="D7:H7" si="4">SQRT(D6)</f>
        <v>7.0035705179572512</v>
      </c>
      <c r="E7" s="1">
        <f t="shared" si="4"/>
        <v>8.0018747803249202</v>
      </c>
      <c r="F7" s="1">
        <f t="shared" si="4"/>
        <v>8.9977775033615934</v>
      </c>
      <c r="G7" s="1">
        <f t="shared" si="4"/>
        <v>10.000999950004999</v>
      </c>
      <c r="H7" s="1">
        <f t="shared" si="4"/>
        <v>11</v>
      </c>
    </row>
    <row r="8" spans="1:20" x14ac:dyDescent="0.3">
      <c r="A8" s="3"/>
      <c r="B8" t="s">
        <v>5</v>
      </c>
      <c r="C8" s="1">
        <v>3.79</v>
      </c>
      <c r="D8" s="1">
        <v>3.89</v>
      </c>
      <c r="E8" s="1">
        <v>3.97</v>
      </c>
      <c r="F8" s="1">
        <v>4.07</v>
      </c>
      <c r="G8" s="1">
        <v>4.1500000000000004</v>
      </c>
      <c r="H8" s="1">
        <v>4.21</v>
      </c>
      <c r="J8">
        <v>0.5</v>
      </c>
      <c r="K8">
        <v>0.55000000000000004</v>
      </c>
      <c r="L8">
        <v>0.6</v>
      </c>
      <c r="M8">
        <v>0.65</v>
      </c>
      <c r="N8">
        <v>0.7</v>
      </c>
      <c r="O8">
        <v>0.75</v>
      </c>
    </row>
    <row r="9" spans="1:20" x14ac:dyDescent="0.3">
      <c r="A9" s="3"/>
      <c r="B9" t="s">
        <v>6</v>
      </c>
      <c r="C9" s="1">
        <f>LOG10(C8/2.7)</f>
        <v>0.14727544580908503</v>
      </c>
      <c r="D9" s="1">
        <f t="shared" ref="D9:H9" si="5">LOG10(D8/2.7)</f>
        <v>0.15858583716672039</v>
      </c>
      <c r="E9" s="1">
        <f t="shared" si="5"/>
        <v>0.16742674260412774</v>
      </c>
      <c r="F9" s="1">
        <f t="shared" si="5"/>
        <v>0.17823064506623271</v>
      </c>
      <c r="G9" s="1">
        <f t="shared" si="5"/>
        <v>0.18668433255310538</v>
      </c>
      <c r="H9" s="1">
        <f t="shared" si="5"/>
        <v>0.19291833167668096</v>
      </c>
      <c r="J9">
        <v>1726</v>
      </c>
      <c r="K9">
        <v>1809</v>
      </c>
      <c r="L9">
        <v>1901</v>
      </c>
      <c r="M9">
        <v>1975</v>
      </c>
      <c r="N9">
        <v>2059</v>
      </c>
      <c r="O9">
        <v>2136</v>
      </c>
    </row>
    <row r="10" spans="1:20" x14ac:dyDescent="0.3">
      <c r="A10" s="3">
        <v>0.57999999999999996</v>
      </c>
      <c r="B10" t="s">
        <v>3</v>
      </c>
      <c r="C10" s="1">
        <v>36.01</v>
      </c>
      <c r="D10" s="1">
        <v>49.02</v>
      </c>
      <c r="E10" s="1">
        <v>63.99</v>
      </c>
      <c r="F10" s="1">
        <v>81.03</v>
      </c>
      <c r="G10" s="1">
        <v>100.02</v>
      </c>
      <c r="H10" s="1">
        <v>121.01</v>
      </c>
    </row>
    <row r="11" spans="1:20" x14ac:dyDescent="0.3">
      <c r="A11" s="3"/>
      <c r="B11" t="s">
        <v>4</v>
      </c>
      <c r="C11" s="1">
        <f t="shared" ref="C11:H11" si="6">SQRT(C10)</f>
        <v>6.000833275470999</v>
      </c>
      <c r="D11" s="1">
        <f t="shared" si="6"/>
        <v>7.0014284256857184</v>
      </c>
      <c r="E11" s="1">
        <f t="shared" si="6"/>
        <v>7.99937497558403</v>
      </c>
      <c r="F11" s="1">
        <f t="shared" si="6"/>
        <v>9.0016665123742499</v>
      </c>
      <c r="G11" s="1">
        <f t="shared" si="6"/>
        <v>10.000999950004999</v>
      </c>
      <c r="H11" s="1">
        <f t="shared" si="6"/>
        <v>11.000454536063499</v>
      </c>
      <c r="O11">
        <v>0.5</v>
      </c>
      <c r="P11">
        <v>0.54</v>
      </c>
      <c r="Q11">
        <v>0.57999999999999996</v>
      </c>
      <c r="R11">
        <v>0.62</v>
      </c>
      <c r="S11">
        <v>0.66</v>
      </c>
      <c r="T11">
        <v>0.69</v>
      </c>
    </row>
    <row r="12" spans="1:20" x14ac:dyDescent="0.3">
      <c r="A12" s="3"/>
      <c r="B12" t="s">
        <v>5</v>
      </c>
      <c r="C12" s="1">
        <v>41.56</v>
      </c>
      <c r="D12" s="1">
        <v>42.25</v>
      </c>
      <c r="E12" s="1">
        <v>43.02</v>
      </c>
      <c r="F12" s="1">
        <v>44.22</v>
      </c>
      <c r="G12" s="1">
        <v>45.05</v>
      </c>
      <c r="H12" s="1">
        <v>45.93</v>
      </c>
    </row>
    <row r="13" spans="1:20" x14ac:dyDescent="0.3">
      <c r="A13" s="3"/>
      <c r="B13" t="s">
        <v>6</v>
      </c>
      <c r="C13" s="1">
        <f t="shared" ref="C13:H13" si="7">LOG10(C12/2.7)</f>
        <v>1.1873117747261526</v>
      </c>
      <c r="D13" s="1">
        <f t="shared" si="7"/>
        <v>1.1944629491267238</v>
      </c>
      <c r="E13" s="1">
        <f t="shared" si="7"/>
        <v>1.2023066418924564</v>
      </c>
      <c r="F13" s="1">
        <f t="shared" si="7"/>
        <v>1.2142549740837079</v>
      </c>
      <c r="G13" s="1">
        <f t="shared" si="7"/>
        <v>1.2223310311560944</v>
      </c>
      <c r="H13" s="1">
        <f t="shared" si="7"/>
        <v>1.2307326812589361</v>
      </c>
    </row>
    <row r="14" spans="1:20" x14ac:dyDescent="0.3">
      <c r="A14" s="3">
        <v>0.62</v>
      </c>
      <c r="B14" t="s">
        <v>3</v>
      </c>
      <c r="C14" s="1">
        <v>36.020000000000003</v>
      </c>
      <c r="D14" s="1">
        <v>49.07</v>
      </c>
      <c r="E14" s="1">
        <v>64.03</v>
      </c>
      <c r="F14" s="1">
        <v>81.03</v>
      </c>
      <c r="G14" s="1">
        <v>100.01</v>
      </c>
      <c r="H14" s="1">
        <v>121.04</v>
      </c>
    </row>
    <row r="15" spans="1:20" x14ac:dyDescent="0.3">
      <c r="A15" s="3"/>
      <c r="B15" t="s">
        <v>4</v>
      </c>
      <c r="C15" s="1">
        <f>SQRT(C14)</f>
        <v>6.0016664352494633</v>
      </c>
      <c r="D15" s="1">
        <f t="shared" ref="D15:H15" si="8">SQRT(D14)</f>
        <v>7.0049982155600867</v>
      </c>
      <c r="E15" s="1">
        <f t="shared" si="8"/>
        <v>8.0018747803249202</v>
      </c>
      <c r="F15" s="1">
        <f t="shared" si="8"/>
        <v>9.0016665123742499</v>
      </c>
      <c r="G15" s="1">
        <f t="shared" si="8"/>
        <v>10.000499987500625</v>
      </c>
      <c r="H15" s="1">
        <f t="shared" si="8"/>
        <v>11.001818031580054</v>
      </c>
    </row>
    <row r="16" spans="1:20" x14ac:dyDescent="0.3">
      <c r="A16" s="3"/>
      <c r="B16" t="s">
        <v>5</v>
      </c>
      <c r="C16" s="1">
        <v>116.46</v>
      </c>
      <c r="D16" s="1">
        <v>118.61</v>
      </c>
      <c r="E16" s="1">
        <v>120.81</v>
      </c>
      <c r="F16" s="1">
        <v>123.07</v>
      </c>
      <c r="G16" s="1">
        <v>125.2</v>
      </c>
      <c r="H16" s="1">
        <v>127.5</v>
      </c>
    </row>
    <row r="17" spans="1:8" x14ac:dyDescent="0.3">
      <c r="A17" s="3"/>
      <c r="B17" t="s">
        <v>6</v>
      </c>
      <c r="C17" s="1">
        <f>LOG10(C16/2.7)</f>
        <v>1.634813021613019</v>
      </c>
      <c r="D17" s="1">
        <f t="shared" ref="D17:H17" si="9">LOG10(D16/2.7)</f>
        <v>1.6427575417473106</v>
      </c>
      <c r="E17" s="1">
        <f t="shared" si="9"/>
        <v>1.6507391201681068</v>
      </c>
      <c r="F17" s="1">
        <f t="shared" si="9"/>
        <v>1.6587884364384005</v>
      </c>
      <c r="G17" s="1">
        <f t="shared" si="9"/>
        <v>1.6662405647154235</v>
      </c>
      <c r="H17" s="1">
        <f t="shared" si="9"/>
        <v>1.6741464206109866</v>
      </c>
    </row>
    <row r="18" spans="1:8" x14ac:dyDescent="0.3">
      <c r="A18" s="3">
        <v>0.66</v>
      </c>
      <c r="B18" t="s">
        <v>3</v>
      </c>
      <c r="C18" s="1">
        <v>35.96</v>
      </c>
      <c r="D18" s="1">
        <v>48.99</v>
      </c>
      <c r="E18" s="1">
        <v>64.03</v>
      </c>
      <c r="F18" s="1">
        <v>81.03</v>
      </c>
      <c r="G18" s="1">
        <v>100.01</v>
      </c>
      <c r="H18" s="1">
        <v>121.03</v>
      </c>
    </row>
    <row r="19" spans="1:8" x14ac:dyDescent="0.3">
      <c r="A19" s="3"/>
      <c r="B19" t="s">
        <v>4</v>
      </c>
      <c r="C19" s="1">
        <f>SQRT(C18)</f>
        <v>5.9966657402259802</v>
      </c>
      <c r="D19" s="1">
        <f t="shared" ref="D19:H19" si="10">SQRT(D18)</f>
        <v>6.9992856778388468</v>
      </c>
      <c r="E19" s="1">
        <f t="shared" si="10"/>
        <v>8.0018747803249202</v>
      </c>
      <c r="F19" s="1">
        <f t="shared" si="10"/>
        <v>9.0016665123742499</v>
      </c>
      <c r="G19" s="1">
        <f t="shared" si="10"/>
        <v>10.000499987500625</v>
      </c>
      <c r="H19" s="1">
        <f t="shared" si="10"/>
        <v>11.001363551851197</v>
      </c>
    </row>
    <row r="20" spans="1:8" x14ac:dyDescent="0.3">
      <c r="A20" s="3"/>
      <c r="B20" t="s">
        <v>5</v>
      </c>
      <c r="C20" s="1">
        <v>31.54</v>
      </c>
      <c r="D20" s="1">
        <v>32.08</v>
      </c>
      <c r="E20" s="1">
        <v>32.630000000000003</v>
      </c>
      <c r="F20" s="1">
        <v>33.18</v>
      </c>
      <c r="G20" s="1">
        <v>33.700000000000003</v>
      </c>
      <c r="H20" s="1">
        <v>34.29</v>
      </c>
    </row>
    <row r="21" spans="1:8" x14ac:dyDescent="0.3">
      <c r="A21" s="3"/>
      <c r="B21" t="s">
        <v>6</v>
      </c>
      <c r="C21" s="1">
        <f>LOG10(C20/0.27)</f>
        <v>2.0674979248338969</v>
      </c>
      <c r="D21" s="1">
        <f t="shared" ref="D21:G21" si="11">LOG10(D20/0.27)</f>
        <v>2.0748705954531386</v>
      </c>
      <c r="E21" s="1">
        <f t="shared" si="11"/>
        <v>2.0822533096288875</v>
      </c>
      <c r="F21" s="1">
        <f t="shared" si="11"/>
        <v>2.0895126175293544</v>
      </c>
      <c r="G21" s="1">
        <f t="shared" si="11"/>
        <v>2.0962661367123512</v>
      </c>
      <c r="H21" s="1">
        <f>LOG10(H20/0.27)</f>
        <v>2.1038037209559568</v>
      </c>
    </row>
    <row r="22" spans="1:8" x14ac:dyDescent="0.3">
      <c r="A22" s="3">
        <v>0.69</v>
      </c>
      <c r="B22" t="s">
        <v>3</v>
      </c>
      <c r="C22" s="1">
        <v>36.03</v>
      </c>
      <c r="D22" s="1">
        <v>48.99</v>
      </c>
      <c r="E22" s="1">
        <v>64.040000000000006</v>
      </c>
      <c r="F22" s="1">
        <v>80.98</v>
      </c>
      <c r="G22" s="1">
        <v>100.06</v>
      </c>
      <c r="H22" s="1">
        <v>121.05</v>
      </c>
    </row>
    <row r="23" spans="1:8" x14ac:dyDescent="0.3">
      <c r="A23" s="3"/>
      <c r="B23" t="s">
        <v>4</v>
      </c>
      <c r="C23" s="1">
        <f>SQRT(C22)</f>
        <v>6.0024994793835678</v>
      </c>
      <c r="D23" s="1">
        <f t="shared" ref="D23:H23" si="12">SQRT(D22)</f>
        <v>6.9992856778388468</v>
      </c>
      <c r="E23" s="1">
        <f t="shared" si="12"/>
        <v>8.0024996094970238</v>
      </c>
      <c r="F23" s="1">
        <f t="shared" si="12"/>
        <v>8.998888820293315</v>
      </c>
      <c r="G23" s="1">
        <f t="shared" si="12"/>
        <v>10.00299955013495</v>
      </c>
      <c r="H23" s="1">
        <f t="shared" si="12"/>
        <v>11.002272492535349</v>
      </c>
    </row>
    <row r="24" spans="1:8" x14ac:dyDescent="0.3">
      <c r="A24" s="3"/>
      <c r="B24" t="s">
        <v>5</v>
      </c>
      <c r="C24" s="1">
        <v>60.54</v>
      </c>
      <c r="D24" s="1">
        <v>61.58</v>
      </c>
      <c r="E24" s="1">
        <v>62.62</v>
      </c>
      <c r="F24" s="1">
        <v>63.67</v>
      </c>
      <c r="G24" s="1">
        <v>64.66</v>
      </c>
      <c r="H24" s="1">
        <v>65.75</v>
      </c>
    </row>
    <row r="25" spans="1:8" x14ac:dyDescent="0.3">
      <c r="A25" s="3"/>
      <c r="B25" t="s">
        <v>6</v>
      </c>
      <c r="C25" s="1">
        <f>LOG10(C24/0.27)</f>
        <v>2.3506786524615668</v>
      </c>
      <c r="D25" s="1">
        <f t="shared" ref="D25:H25" si="13">LOG10(D24/0.27)</f>
        <v>2.3580759204081918</v>
      </c>
      <c r="E25" s="1">
        <f t="shared" si="13"/>
        <v>2.3653492991219092</v>
      </c>
      <c r="F25" s="1">
        <f t="shared" si="13"/>
        <v>2.3725710857048545</v>
      </c>
      <c r="G25" s="1">
        <f t="shared" si="13"/>
        <v>2.3792719361165497</v>
      </c>
      <c r="H25" s="1">
        <f t="shared" si="13"/>
        <v>2.3865319930028082</v>
      </c>
    </row>
  </sheetData>
  <mergeCells count="6">
    <mergeCell ref="A22:A25"/>
    <mergeCell ref="A1:A4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2015-06-05T18:19:34Z</dcterms:created>
  <dcterms:modified xsi:type="dcterms:W3CDTF">2023-04-04T15:01:43Z</dcterms:modified>
</cp:coreProperties>
</file>