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82E6401A-5D35-4736-B1BE-6CDFAA83D6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4" i="1"/>
  <c r="I5" i="1"/>
  <c r="I6" i="1"/>
  <c r="I7" i="1"/>
  <c r="I8" i="1"/>
  <c r="I9" i="1"/>
  <c r="I10" i="1"/>
  <c r="I4" i="1"/>
  <c r="H4" i="1"/>
  <c r="K5" i="1"/>
  <c r="K6" i="1"/>
  <c r="K7" i="1"/>
  <c r="K8" i="1"/>
  <c r="K9" i="1"/>
  <c r="K10" i="1"/>
  <c r="K4" i="1"/>
  <c r="H5" i="1"/>
  <c r="H6" i="1"/>
  <c r="H7" i="1"/>
  <c r="H8" i="1"/>
  <c r="H9" i="1"/>
  <c r="H10" i="1"/>
  <c r="I65" i="1"/>
  <c r="C65" i="1"/>
  <c r="D65" i="1"/>
  <c r="E65" i="1"/>
  <c r="F65" i="1"/>
  <c r="G65" i="1"/>
  <c r="H65" i="1"/>
  <c r="B70" i="1"/>
  <c r="C70" i="1"/>
  <c r="D70" i="1"/>
  <c r="E70" i="1"/>
  <c r="F70" i="1"/>
  <c r="G70" i="1"/>
  <c r="H70" i="1"/>
  <c r="I70" i="1"/>
  <c r="B65" i="1"/>
  <c r="I64" i="1"/>
  <c r="I69" i="1"/>
  <c r="C63" i="1"/>
  <c r="D63" i="1"/>
  <c r="E63" i="1"/>
  <c r="E64" i="1" s="1"/>
  <c r="F63" i="1"/>
  <c r="F64" i="1" s="1"/>
  <c r="G63" i="1"/>
  <c r="G64" i="1" s="1"/>
  <c r="H63" i="1"/>
  <c r="H64" i="1" s="1"/>
  <c r="I63" i="1"/>
  <c r="B68" i="1"/>
  <c r="B69" i="1" s="1"/>
  <c r="C68" i="1"/>
  <c r="C69" i="1" s="1"/>
  <c r="D68" i="1"/>
  <c r="D69" i="1" s="1"/>
  <c r="E68" i="1"/>
  <c r="E69" i="1" s="1"/>
  <c r="F68" i="1"/>
  <c r="F69" i="1" s="1"/>
  <c r="G68" i="1"/>
  <c r="G69" i="1" s="1"/>
  <c r="H68" i="1"/>
  <c r="H69" i="1" s="1"/>
  <c r="I68" i="1"/>
  <c r="B63" i="1"/>
  <c r="C79" i="1"/>
  <c r="I79" i="1" s="1"/>
  <c r="D79" i="1"/>
  <c r="E79" i="1"/>
  <c r="F79" i="1"/>
  <c r="G79" i="1"/>
  <c r="H79" i="1"/>
  <c r="B79" i="1"/>
  <c r="G5" i="1"/>
  <c r="G6" i="1"/>
  <c r="G7" i="1"/>
  <c r="G8" i="1"/>
  <c r="G9" i="1"/>
  <c r="G10" i="1"/>
  <c r="G4" i="1"/>
  <c r="F56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40" i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19" i="1"/>
  <c r="G19" i="1" s="1"/>
  <c r="F5" i="1"/>
  <c r="F6" i="1"/>
  <c r="F7" i="1"/>
  <c r="F8" i="1"/>
  <c r="F9" i="1"/>
  <c r="F10" i="1"/>
  <c r="F4" i="1"/>
  <c r="C64" i="1" l="1"/>
  <c r="D64" i="1"/>
</calcChain>
</file>

<file path=xl/sharedStrings.xml><?xml version="1.0" encoding="utf-8"?>
<sst xmlns="http://schemas.openxmlformats.org/spreadsheetml/2006/main" count="15" uniqueCount="8">
  <si>
    <t>H</t>
    <phoneticPr fontId="1" type="noConversion"/>
  </si>
  <si>
    <t>Ma</t>
    <phoneticPr fontId="1" type="noConversion"/>
  </si>
  <si>
    <t>R</t>
    <phoneticPr fontId="1" type="noConversion"/>
  </si>
  <si>
    <t>R/R0</t>
    <phoneticPr fontId="1" type="noConversion"/>
  </si>
  <si>
    <t>B/mT</t>
    <phoneticPr fontId="1" type="noConversion"/>
  </si>
  <si>
    <t>I/mA</t>
    <phoneticPr fontId="1" type="noConversion"/>
  </si>
  <si>
    <t>K</t>
    <phoneticPr fontId="1" type="noConversion"/>
  </si>
  <si>
    <t>均值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</si>
</sst>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0000_);[Red]\(#,##0.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Sheet1!$A$4:$A$10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Sheet1!$F$4:$F$10</c:f>
              <c:numCache>
                <c:formatCode>General</c:formatCode>
                <c:ptCount val="7"/>
                <c:pt idx="0">
                  <c:v>-46.825000000000003</c:v>
                </c:pt>
                <c:pt idx="1">
                  <c:v>-70.075000000000003</c:v>
                </c:pt>
                <c:pt idx="2">
                  <c:v>-93.35</c:v>
                </c:pt>
                <c:pt idx="3">
                  <c:v>-116.575</c:v>
                </c:pt>
                <c:pt idx="4">
                  <c:v>-139.92500000000001</c:v>
                </c:pt>
                <c:pt idx="5">
                  <c:v>-162.92500000000001</c:v>
                </c:pt>
                <c:pt idx="6">
                  <c:v>-186.45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2C-4E2B-9A23-43BFE89DE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519183"/>
        <c:axId val="1067455839"/>
      </c:scatterChart>
      <c:valAx>
        <c:axId val="1064519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工作电流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7455839"/>
        <c:crosses val="autoZero"/>
        <c:crossBetween val="midCat"/>
      </c:valAx>
      <c:valAx>
        <c:axId val="106745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霍尔电压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4519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>
                  <a:alpha val="99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Sheet1!$A$40:$A$56</c:f>
              <c:numCache>
                <c:formatCode>General</c:formatCode>
                <c:ptCount val="17"/>
                <c:pt idx="0">
                  <c:v>51</c:v>
                </c:pt>
                <c:pt idx="1">
                  <c:v>49</c:v>
                </c:pt>
                <c:pt idx="2">
                  <c:v>47</c:v>
                </c:pt>
                <c:pt idx="3">
                  <c:v>45</c:v>
                </c:pt>
                <c:pt idx="4">
                  <c:v>43</c:v>
                </c:pt>
                <c:pt idx="5">
                  <c:v>41</c:v>
                </c:pt>
                <c:pt idx="6">
                  <c:v>39</c:v>
                </c:pt>
                <c:pt idx="7">
                  <c:v>37</c:v>
                </c:pt>
                <c:pt idx="8">
                  <c:v>33</c:v>
                </c:pt>
                <c:pt idx="9">
                  <c:v>29</c:v>
                </c:pt>
                <c:pt idx="10">
                  <c:v>25</c:v>
                </c:pt>
                <c:pt idx="11">
                  <c:v>21</c:v>
                </c:pt>
                <c:pt idx="12">
                  <c:v>14</c:v>
                </c:pt>
                <c:pt idx="13">
                  <c:v>13</c:v>
                </c:pt>
                <c:pt idx="14">
                  <c:v>8</c:v>
                </c:pt>
                <c:pt idx="15">
                  <c:v>6</c:v>
                </c:pt>
                <c:pt idx="16">
                  <c:v>3</c:v>
                </c:pt>
              </c:numCache>
            </c:numRef>
          </c:xVal>
          <c:yVal>
            <c:numRef>
              <c:f>Sheet1!$F$40:$F$56</c:f>
              <c:numCache>
                <c:formatCode>General</c:formatCode>
                <c:ptCount val="17"/>
                <c:pt idx="0">
                  <c:v>-42.274999999999999</c:v>
                </c:pt>
                <c:pt idx="1">
                  <c:v>-56.724999999999994</c:v>
                </c:pt>
                <c:pt idx="2">
                  <c:v>-76.025000000000006</c:v>
                </c:pt>
                <c:pt idx="3">
                  <c:v>-89.5</c:v>
                </c:pt>
                <c:pt idx="4">
                  <c:v>-92.800000000000011</c:v>
                </c:pt>
                <c:pt idx="5">
                  <c:v>-93.25</c:v>
                </c:pt>
                <c:pt idx="6">
                  <c:v>-93.275000000000006</c:v>
                </c:pt>
                <c:pt idx="7">
                  <c:v>-93.174999999999997</c:v>
                </c:pt>
                <c:pt idx="8">
                  <c:v>-93.075000000000003</c:v>
                </c:pt>
                <c:pt idx="9">
                  <c:v>-93.025000000000006</c:v>
                </c:pt>
                <c:pt idx="10">
                  <c:v>-93.05</c:v>
                </c:pt>
                <c:pt idx="11">
                  <c:v>-92.949999999999989</c:v>
                </c:pt>
                <c:pt idx="12">
                  <c:v>-92.75</c:v>
                </c:pt>
                <c:pt idx="13">
                  <c:v>-92.724999999999994</c:v>
                </c:pt>
                <c:pt idx="14">
                  <c:v>-88.824999999999989</c:v>
                </c:pt>
                <c:pt idx="15">
                  <c:v>-72.949999999999989</c:v>
                </c:pt>
                <c:pt idx="16">
                  <c:v>-44.4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1D-424F-ABF3-4DBD19B80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523823"/>
        <c:axId val="1065191311"/>
      </c:scatterChart>
      <c:valAx>
        <c:axId val="106452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横坐标</a:t>
                </a:r>
                <a:r>
                  <a:rPr lang="en-US" altLang="zh-CN"/>
                  <a:t>x/mm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5191311"/>
        <c:crosses val="autoZero"/>
        <c:crossBetween val="midCat"/>
      </c:valAx>
      <c:valAx>
        <c:axId val="106519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霍尔电压</a:t>
                </a:r>
                <a:r>
                  <a:rPr lang="en-US" altLang="zh-CN"/>
                  <a:t>/mV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4523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0000_);[Red]\(#,##0.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Sheet1!$A$19:$A$27</c:f>
              <c:numCache>
                <c:formatCode>General</c:formatCode>
                <c:ptCount val="9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</c:numCache>
            </c:numRef>
          </c:xVal>
          <c:yVal>
            <c:numRef>
              <c:f>Sheet1!$G$19:$G$27</c:f>
              <c:numCache>
                <c:formatCode>General</c:formatCode>
                <c:ptCount val="9"/>
                <c:pt idx="0">
                  <c:v>0.13949999999999996</c:v>
                </c:pt>
                <c:pt idx="1">
                  <c:v>26.191125</c:v>
                </c:pt>
                <c:pt idx="2">
                  <c:v>51.928875000000005</c:v>
                </c:pt>
                <c:pt idx="3">
                  <c:v>78.189750000000004</c:v>
                </c:pt>
                <c:pt idx="4">
                  <c:v>104.10187500000001</c:v>
                </c:pt>
                <c:pt idx="5">
                  <c:v>129.87449999999998</c:v>
                </c:pt>
                <c:pt idx="6">
                  <c:v>155.71687500000002</c:v>
                </c:pt>
                <c:pt idx="7">
                  <c:v>181.38487499999997</c:v>
                </c:pt>
                <c:pt idx="8">
                  <c:v>206.35537500000001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43-46C4-BE6B-019094464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1652896"/>
        <c:axId val="950513808"/>
      </c:scatterChart>
      <c:valAx>
        <c:axId val="124165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励磁电流</a:t>
                </a:r>
                <a:r>
                  <a:rPr lang="en-US" altLang="zh-CN"/>
                  <a:t>I/mA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0513808"/>
        <c:crosses val="autoZero"/>
        <c:crossBetween val="midCat"/>
      </c:valAx>
      <c:valAx>
        <c:axId val="95051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B/mT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1652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58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Sheet1!$B$65:$K$65</c:f>
              <c:numCache>
                <c:formatCode>General</c:formatCode>
                <c:ptCount val="10"/>
                <c:pt idx="0">
                  <c:v>0.45105000000000001</c:v>
                </c:pt>
                <c:pt idx="1">
                  <c:v>13.365250000000001</c:v>
                </c:pt>
                <c:pt idx="2">
                  <c:v>26.279450000000001</c:v>
                </c:pt>
                <c:pt idx="3">
                  <c:v>39.193650000000005</c:v>
                </c:pt>
                <c:pt idx="4">
                  <c:v>52.107850000000006</c:v>
                </c:pt>
                <c:pt idx="5">
                  <c:v>65.022049999999993</c:v>
                </c:pt>
                <c:pt idx="6">
                  <c:v>77.936250000000001</c:v>
                </c:pt>
                <c:pt idx="7">
                  <c:v>90.850449999999995</c:v>
                </c:pt>
              </c:numCache>
            </c:numRef>
          </c:xVal>
          <c:yVal>
            <c:numRef>
              <c:f>Sheet1!$B$64:$K$64</c:f>
              <c:numCache>
                <c:formatCode>General</c:formatCode>
                <c:ptCount val="10"/>
                <c:pt idx="0">
                  <c:v>0</c:v>
                </c:pt>
                <c:pt idx="1">
                  <c:v>1.3481191563383454E-2</c:v>
                </c:pt>
                <c:pt idx="2">
                  <c:v>3.4572733202870243E-2</c:v>
                </c:pt>
                <c:pt idx="3">
                  <c:v>6.8493150684931337E-2</c:v>
                </c:pt>
                <c:pt idx="4">
                  <c:v>0.11219830397912567</c:v>
                </c:pt>
                <c:pt idx="5">
                  <c:v>0.16373124592302668</c:v>
                </c:pt>
                <c:pt idx="6">
                  <c:v>0.21809088932376608</c:v>
                </c:pt>
                <c:pt idx="7">
                  <c:v>0.27527723418134364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FD-40EE-BF24-8F0417D8032D}"/>
            </c:ext>
          </c:extLst>
        </c:ser>
        <c:ser>
          <c:idx val="1"/>
          <c:order val="1"/>
          <c:spPr>
            <a:ln w="158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Sheet1!$C$70:$I$70</c:f>
              <c:numCache>
                <c:formatCode>General</c:formatCode>
                <c:ptCount val="7"/>
                <c:pt idx="0">
                  <c:v>116.67885</c:v>
                </c:pt>
                <c:pt idx="1">
                  <c:v>129.59305000000001</c:v>
                </c:pt>
                <c:pt idx="2">
                  <c:v>155.42145000000002</c:v>
                </c:pt>
                <c:pt idx="3">
                  <c:v>181.24985000000001</c:v>
                </c:pt>
                <c:pt idx="4">
                  <c:v>207.07825000000003</c:v>
                </c:pt>
                <c:pt idx="5">
                  <c:v>232.90665000000001</c:v>
                </c:pt>
                <c:pt idx="6">
                  <c:v>258.73505</c:v>
                </c:pt>
              </c:numCache>
            </c:numRef>
          </c:xVal>
          <c:yVal>
            <c:numRef>
              <c:f>Sheet1!$C$69:$I$69</c:f>
              <c:numCache>
                <c:formatCode>General</c:formatCode>
                <c:ptCount val="7"/>
                <c:pt idx="0">
                  <c:v>0.38747553816046976</c:v>
                </c:pt>
                <c:pt idx="1">
                  <c:v>0.43335507719069355</c:v>
                </c:pt>
                <c:pt idx="2">
                  <c:v>0.50663187649489005</c:v>
                </c:pt>
                <c:pt idx="3">
                  <c:v>0.56447053707327677</c:v>
                </c:pt>
                <c:pt idx="4">
                  <c:v>0.6146988475755597</c:v>
                </c:pt>
                <c:pt idx="5">
                  <c:v>0.66231789519460738</c:v>
                </c:pt>
                <c:pt idx="6">
                  <c:v>0.70797999565122827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0FD-40EE-BF24-8F0417D80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444000"/>
        <c:axId val="1315191360"/>
      </c:scatterChart>
      <c:valAx>
        <c:axId val="131844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B/mT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15191360"/>
        <c:crosses val="autoZero"/>
        <c:crossBetween val="midCat"/>
      </c:valAx>
      <c:valAx>
        <c:axId val="131519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Rb-R(0)/R(0)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1844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323460</xdr:colOff>
      <xdr:row>2</xdr:row>
      <xdr:rowOff>101341</xdr:rowOff>
    </xdr:from>
    <xdr:to>
      <xdr:col>20</xdr:col>
      <xdr:colOff>272661</xdr:colOff>
      <xdr:row>17</xdr:row>
      <xdr:rowOff>174690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F0E41C3-537F-97B8-B278-1E9E8A9A89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226786</xdr:colOff>
      <xdr:row>39</xdr:row>
      <xdr:rowOff>141514</xdr:rowOff>
    </xdr:from>
    <xdr:to>
      <xdr:col>13</xdr:col>
      <xdr:colOff>175986</xdr:colOff>
      <xdr:row>55</xdr:row>
      <xdr:rowOff>42765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E9BBFED-3210-FA5B-F982-B93F1D1247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603898</xdr:colOff>
      <xdr:row>16</xdr:row>
      <xdr:rowOff>105746</xdr:rowOff>
    </xdr:from>
    <xdr:to>
      <xdr:col>15</xdr:col>
      <xdr:colOff>388776</xdr:colOff>
      <xdr:row>33</xdr:row>
      <xdr:rowOff>97193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2D164E36-CBF2-AD3E-7428-E0276C7B54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513185</xdr:colOff>
      <xdr:row>38</xdr:row>
      <xdr:rowOff>92789</xdr:rowOff>
    </xdr:from>
    <xdr:to>
      <xdr:col>18</xdr:col>
      <xdr:colOff>233266</xdr:colOff>
      <xdr:row>56</xdr:row>
      <xdr:rowOff>1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7795C83D-796D-A300-FBE0-B6AF8F8E48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zoomScale="98" workbookViewId="0">
      <selection activeCell="L12" sqref="L12"/>
    </sheetView>
  </sheetViews>
  <sheetFormatPr defaultRowHeight="14" x14ac:dyDescent="0.3"/>
  <cols>
    <col min="8" max="8" width="13.1640625" customWidth="1"/>
    <col min="9" max="9" width="9.58203125" customWidth="1"/>
  </cols>
  <sheetData>
    <row r="1" spans="1:12" x14ac:dyDescent="0.3">
      <c r="B1">
        <v>1</v>
      </c>
      <c r="C1">
        <v>2</v>
      </c>
      <c r="D1">
        <v>3</v>
      </c>
      <c r="E1">
        <v>4</v>
      </c>
      <c r="F1" t="s">
        <v>0</v>
      </c>
      <c r="H1" t="s">
        <v>2</v>
      </c>
      <c r="K1" t="s">
        <v>6</v>
      </c>
    </row>
    <row r="4" spans="1:12" x14ac:dyDescent="0.3">
      <c r="A4">
        <v>2</v>
      </c>
      <c r="B4">
        <v>-47.3</v>
      </c>
      <c r="C4">
        <v>46.8</v>
      </c>
      <c r="D4">
        <v>-46.7</v>
      </c>
      <c r="E4" s="2">
        <v>46.5</v>
      </c>
      <c r="F4">
        <f t="shared" ref="F4:F10" si="0">(B4+D4-E4-C4)/4</f>
        <v>-46.825000000000003</v>
      </c>
      <c r="G4">
        <f>(B4+C4-D4-E4)/4</f>
        <v>-7.4999999999999289E-2</v>
      </c>
      <c r="H4">
        <f>-F4*3/(A4*131.4*1000)</f>
        <v>5.3453196347031968E-4</v>
      </c>
      <c r="I4">
        <f>(H4-0.000532699)^2</f>
        <v>3.3597550835264338E-12</v>
      </c>
      <c r="K4">
        <f>H4*1000000/3</f>
        <v>178.17732115677322</v>
      </c>
      <c r="L4">
        <f>(K4-177.566)^2</f>
        <v>0.37371355671854178</v>
      </c>
    </row>
    <row r="5" spans="1:12" x14ac:dyDescent="0.3">
      <c r="A5">
        <v>3</v>
      </c>
      <c r="B5">
        <v>-70.7</v>
      </c>
      <c r="C5" s="1">
        <v>70</v>
      </c>
      <c r="D5">
        <v>-70.099999999999994</v>
      </c>
      <c r="E5" s="2">
        <v>69.5</v>
      </c>
      <c r="F5">
        <f t="shared" si="0"/>
        <v>-70.075000000000003</v>
      </c>
      <c r="G5">
        <f t="shared" ref="G5:G10" si="1">(B5+C5-D5-E5)/4</f>
        <v>-2.5000000000002132E-2</v>
      </c>
      <c r="H5">
        <f t="shared" ref="H5:H10" si="2">-F5*3/(A5*131.4*1000)</f>
        <v>5.3329528158295285E-4</v>
      </c>
      <c r="I5">
        <f t="shared" ref="I5:I10" si="3">(H5-0.000532699)^2</f>
        <v>3.5555172616878007E-13</v>
      </c>
      <c r="K5">
        <f>H5*1000000/3</f>
        <v>177.76509386098428</v>
      </c>
      <c r="L5">
        <f t="shared" ref="L5:L10" si="4">(K5-177.566)^2</f>
        <v>3.9638365481626685E-2</v>
      </c>
    </row>
    <row r="6" spans="1:12" x14ac:dyDescent="0.3">
      <c r="A6">
        <v>4</v>
      </c>
      <c r="B6">
        <v>-94.4</v>
      </c>
      <c r="C6" s="1">
        <v>93</v>
      </c>
      <c r="D6">
        <v>-93.5</v>
      </c>
      <c r="E6" s="2">
        <v>92.5</v>
      </c>
      <c r="F6">
        <f t="shared" si="0"/>
        <v>-93.35</v>
      </c>
      <c r="G6">
        <f t="shared" si="1"/>
        <v>-0.10000000000000142</v>
      </c>
      <c r="H6">
        <f t="shared" si="2"/>
        <v>5.3281963470319627E-4</v>
      </c>
      <c r="I6">
        <f t="shared" si="3"/>
        <v>1.4552731615258639E-14</v>
      </c>
      <c r="K6">
        <f>H6*1000000/3</f>
        <v>177.6065449010654</v>
      </c>
      <c r="L6">
        <f t="shared" si="4"/>
        <v>1.6438890024032709E-3</v>
      </c>
    </row>
    <row r="7" spans="1:12" x14ac:dyDescent="0.3">
      <c r="A7">
        <v>5</v>
      </c>
      <c r="B7">
        <v>-118.2</v>
      </c>
      <c r="C7" s="1">
        <v>116</v>
      </c>
      <c r="D7">
        <v>-116.9</v>
      </c>
      <c r="E7" s="2">
        <v>115.2</v>
      </c>
      <c r="F7">
        <f t="shared" si="0"/>
        <v>-116.575</v>
      </c>
      <c r="G7">
        <f t="shared" si="1"/>
        <v>-0.125</v>
      </c>
      <c r="H7">
        <f t="shared" si="2"/>
        <v>5.323059360730594E-4</v>
      </c>
      <c r="I7">
        <f t="shared" si="3"/>
        <v>1.544992506619433E-13</v>
      </c>
      <c r="K7">
        <f>H7*1000000/3</f>
        <v>177.43531202435315</v>
      </c>
      <c r="L7">
        <f t="shared" si="4"/>
        <v>1.7079346978671767E-2</v>
      </c>
    </row>
    <row r="8" spans="1:12" x14ac:dyDescent="0.3">
      <c r="A8">
        <v>6</v>
      </c>
      <c r="B8">
        <v>-142.30000000000001</v>
      </c>
      <c r="C8" s="1">
        <v>138.9</v>
      </c>
      <c r="D8">
        <v>-140.5</v>
      </c>
      <c r="E8" s="2">
        <v>138</v>
      </c>
      <c r="F8">
        <f t="shared" si="0"/>
        <v>-139.92500000000001</v>
      </c>
      <c r="G8">
        <f t="shared" si="1"/>
        <v>-0.22500000000000142</v>
      </c>
      <c r="H8">
        <f t="shared" si="2"/>
        <v>5.3243911719939115E-4</v>
      </c>
      <c r="I8">
        <f t="shared" si="3"/>
        <v>6.7539070052289574E-14</v>
      </c>
      <c r="K8">
        <f>H8*1000000/3</f>
        <v>177.47970573313037</v>
      </c>
      <c r="L8">
        <f t="shared" si="4"/>
        <v>7.4467004945667761E-3</v>
      </c>
    </row>
    <row r="9" spans="1:12" x14ac:dyDescent="0.3">
      <c r="A9">
        <v>7</v>
      </c>
      <c r="B9">
        <v>-166.3</v>
      </c>
      <c r="C9" s="1">
        <v>161.4</v>
      </c>
      <c r="D9">
        <v>-163.80000000000001</v>
      </c>
      <c r="E9" s="2">
        <v>160.19999999999999</v>
      </c>
      <c r="F9">
        <f t="shared" si="0"/>
        <v>-162.92500000000001</v>
      </c>
      <c r="G9">
        <f t="shared" si="1"/>
        <v>-0.32499999999999574</v>
      </c>
      <c r="H9">
        <f t="shared" si="2"/>
        <v>5.3139269406392688E-4</v>
      </c>
      <c r="I9">
        <f t="shared" si="3"/>
        <v>1.7064351986198088E-12</v>
      </c>
      <c r="K9">
        <f>H9*1000000/3</f>
        <v>177.13089802130898</v>
      </c>
      <c r="L9">
        <f t="shared" si="4"/>
        <v>0.1893137318608433</v>
      </c>
    </row>
    <row r="10" spans="1:12" x14ac:dyDescent="0.3">
      <c r="A10">
        <v>8</v>
      </c>
      <c r="B10">
        <v>-191.1</v>
      </c>
      <c r="C10" s="1">
        <v>184.2</v>
      </c>
      <c r="D10">
        <v>-187.8</v>
      </c>
      <c r="E10" s="2">
        <v>182.7</v>
      </c>
      <c r="F10">
        <f t="shared" si="0"/>
        <v>-186.45</v>
      </c>
      <c r="G10">
        <f t="shared" si="1"/>
        <v>-0.44999999999999574</v>
      </c>
      <c r="H10">
        <f t="shared" si="2"/>
        <v>5.3210616438356152E-4</v>
      </c>
      <c r="I10">
        <f t="shared" si="3"/>
        <v>3.5145406811796172E-13</v>
      </c>
      <c r="K10">
        <f>H10*1000000/3</f>
        <v>177.36872146118719</v>
      </c>
      <c r="L10">
        <f t="shared" si="4"/>
        <v>3.8918821876117463E-2</v>
      </c>
    </row>
    <row r="11" spans="1:12" x14ac:dyDescent="0.3">
      <c r="A11" t="s">
        <v>7</v>
      </c>
      <c r="E11" s="1"/>
      <c r="H11">
        <v>5.3269899999999998E-4</v>
      </c>
      <c r="I11" s="3"/>
      <c r="K11">
        <v>177.56622820000001</v>
      </c>
      <c r="L11">
        <v>0.66775441199999996</v>
      </c>
    </row>
    <row r="12" spans="1:12" x14ac:dyDescent="0.3">
      <c r="C12" s="2"/>
      <c r="E12" s="1"/>
      <c r="I12">
        <v>6.0097900000000004E-12</v>
      </c>
    </row>
    <row r="18" spans="1:7" x14ac:dyDescent="0.3">
      <c r="B18">
        <v>1</v>
      </c>
      <c r="C18">
        <v>2</v>
      </c>
      <c r="D18">
        <v>3</v>
      </c>
      <c r="E18">
        <v>4</v>
      </c>
    </row>
    <row r="19" spans="1:7" x14ac:dyDescent="0.3">
      <c r="A19">
        <v>0</v>
      </c>
      <c r="B19">
        <v>-0.7</v>
      </c>
      <c r="C19">
        <v>-0.5</v>
      </c>
      <c r="D19">
        <v>-0.7</v>
      </c>
      <c r="E19">
        <v>-0.5</v>
      </c>
      <c r="F19">
        <f>(B19+D19-C19-E19)/4</f>
        <v>-9.9999999999999978E-2</v>
      </c>
      <c r="G19">
        <f>-1.395*F19</f>
        <v>0.13949999999999996</v>
      </c>
    </row>
    <row r="20" spans="1:7" x14ac:dyDescent="0.3">
      <c r="A20">
        <v>100</v>
      </c>
      <c r="B20">
        <v>-19.8</v>
      </c>
      <c r="C20">
        <v>18.5</v>
      </c>
      <c r="D20" s="2">
        <v>-19</v>
      </c>
      <c r="E20">
        <v>17.8</v>
      </c>
      <c r="F20">
        <f t="shared" ref="F20:F27" si="5">(B20+D20-C20-E20)/4</f>
        <v>-18.774999999999999</v>
      </c>
      <c r="G20">
        <f t="shared" ref="G20:G27" si="6">-1.395*F20</f>
        <v>26.191125</v>
      </c>
    </row>
    <row r="21" spans="1:7" x14ac:dyDescent="0.3">
      <c r="A21">
        <v>200</v>
      </c>
      <c r="B21">
        <v>-38.6</v>
      </c>
      <c r="C21">
        <v>36.299999999999997</v>
      </c>
      <c r="D21">
        <v>-37.4</v>
      </c>
      <c r="E21">
        <v>36.6</v>
      </c>
      <c r="F21">
        <f t="shared" si="5"/>
        <v>-37.225000000000001</v>
      </c>
      <c r="G21">
        <f t="shared" si="6"/>
        <v>51.928875000000005</v>
      </c>
    </row>
    <row r="22" spans="1:7" x14ac:dyDescent="0.3">
      <c r="A22">
        <v>300</v>
      </c>
      <c r="B22">
        <v>-57.2</v>
      </c>
      <c r="C22">
        <v>55.8</v>
      </c>
      <c r="D22">
        <v>-56.3</v>
      </c>
      <c r="E22">
        <v>54.9</v>
      </c>
      <c r="F22">
        <f t="shared" si="5"/>
        <v>-56.050000000000004</v>
      </c>
      <c r="G22">
        <f t="shared" si="6"/>
        <v>78.189750000000004</v>
      </c>
    </row>
    <row r="23" spans="1:7" x14ac:dyDescent="0.3">
      <c r="A23">
        <v>400</v>
      </c>
      <c r="B23">
        <v>-75.8</v>
      </c>
      <c r="C23">
        <v>74.5</v>
      </c>
      <c r="D23">
        <v>-74.599999999999994</v>
      </c>
      <c r="E23">
        <v>73.599999999999994</v>
      </c>
      <c r="F23">
        <f t="shared" si="5"/>
        <v>-74.625</v>
      </c>
      <c r="G23">
        <f t="shared" si="6"/>
        <v>104.10187500000001</v>
      </c>
    </row>
    <row r="24" spans="1:7" x14ac:dyDescent="0.3">
      <c r="A24">
        <v>500</v>
      </c>
      <c r="B24" s="2">
        <v>-94</v>
      </c>
      <c r="C24">
        <v>92.6</v>
      </c>
      <c r="D24">
        <v>-93.4</v>
      </c>
      <c r="E24">
        <v>92.4</v>
      </c>
      <c r="F24">
        <f t="shared" si="5"/>
        <v>-93.1</v>
      </c>
      <c r="G24">
        <f t="shared" si="6"/>
        <v>129.87449999999998</v>
      </c>
    </row>
    <row r="25" spans="1:7" x14ac:dyDescent="0.3">
      <c r="A25">
        <v>600</v>
      </c>
      <c r="B25">
        <v>-112.8</v>
      </c>
      <c r="C25">
        <v>111.4</v>
      </c>
      <c r="D25">
        <v>-111.4</v>
      </c>
      <c r="E25">
        <v>110.9</v>
      </c>
      <c r="F25">
        <f t="shared" si="5"/>
        <v>-111.625</v>
      </c>
      <c r="G25">
        <f t="shared" si="6"/>
        <v>155.71687500000002</v>
      </c>
    </row>
    <row r="26" spans="1:7" x14ac:dyDescent="0.3">
      <c r="A26">
        <v>700</v>
      </c>
      <c r="B26">
        <v>-131.1</v>
      </c>
      <c r="C26">
        <v>129.69999999999999</v>
      </c>
      <c r="D26">
        <v>-130.1</v>
      </c>
      <c r="E26">
        <v>129.19999999999999</v>
      </c>
      <c r="F26">
        <f t="shared" si="5"/>
        <v>-130.02499999999998</v>
      </c>
      <c r="G26">
        <f t="shared" si="6"/>
        <v>181.38487499999997</v>
      </c>
    </row>
    <row r="27" spans="1:7" x14ac:dyDescent="0.3">
      <c r="A27">
        <v>800</v>
      </c>
      <c r="B27">
        <v>-149</v>
      </c>
      <c r="C27">
        <v>147.6</v>
      </c>
      <c r="D27">
        <v>-147.9</v>
      </c>
      <c r="E27">
        <v>147.19999999999999</v>
      </c>
      <c r="F27">
        <f t="shared" si="5"/>
        <v>-147.92500000000001</v>
      </c>
      <c r="G27">
        <f t="shared" si="6"/>
        <v>206.35537500000001</v>
      </c>
    </row>
    <row r="40" spans="1:6" x14ac:dyDescent="0.3">
      <c r="A40">
        <v>51</v>
      </c>
      <c r="B40">
        <v>-43.3</v>
      </c>
      <c r="C40">
        <v>42</v>
      </c>
      <c r="D40">
        <v>-42.5</v>
      </c>
      <c r="E40">
        <v>41.3</v>
      </c>
      <c r="F40">
        <f>(B40+D40-C40-E40)/4</f>
        <v>-42.274999999999999</v>
      </c>
    </row>
    <row r="41" spans="1:6" x14ac:dyDescent="0.3">
      <c r="A41">
        <v>49</v>
      </c>
      <c r="B41">
        <v>-57.8</v>
      </c>
      <c r="C41">
        <v>56.4</v>
      </c>
      <c r="D41">
        <v>-56.9</v>
      </c>
      <c r="E41">
        <v>55.8</v>
      </c>
      <c r="F41">
        <f t="shared" ref="F41:F55" si="7">(B41+D41-C41-E41)/4</f>
        <v>-56.724999999999994</v>
      </c>
    </row>
    <row r="42" spans="1:6" x14ac:dyDescent="0.3">
      <c r="A42">
        <v>47</v>
      </c>
      <c r="B42">
        <v>-77.099999999999994</v>
      </c>
      <c r="C42">
        <v>75.7</v>
      </c>
      <c r="D42">
        <v>-76.2</v>
      </c>
      <c r="E42">
        <v>75.099999999999994</v>
      </c>
      <c r="F42">
        <f t="shared" si="7"/>
        <v>-76.025000000000006</v>
      </c>
    </row>
    <row r="43" spans="1:6" x14ac:dyDescent="0.3">
      <c r="A43">
        <v>45</v>
      </c>
      <c r="B43">
        <v>-90.6</v>
      </c>
      <c r="C43">
        <v>89.2</v>
      </c>
      <c r="D43">
        <v>-89.6</v>
      </c>
      <c r="E43">
        <v>88.6</v>
      </c>
      <c r="F43">
        <f t="shared" si="7"/>
        <v>-89.5</v>
      </c>
    </row>
    <row r="44" spans="1:6" x14ac:dyDescent="0.3">
      <c r="A44">
        <v>43</v>
      </c>
      <c r="B44">
        <v>-93.8</v>
      </c>
      <c r="C44">
        <v>92.5</v>
      </c>
      <c r="D44">
        <v>-93</v>
      </c>
      <c r="E44">
        <v>91.9</v>
      </c>
      <c r="F44">
        <f t="shared" si="7"/>
        <v>-92.800000000000011</v>
      </c>
    </row>
    <row r="45" spans="1:6" x14ac:dyDescent="0.3">
      <c r="A45">
        <v>41</v>
      </c>
      <c r="B45">
        <v>-94.3</v>
      </c>
      <c r="C45">
        <v>92.9</v>
      </c>
      <c r="D45">
        <v>-93.4</v>
      </c>
      <c r="E45">
        <v>92.4</v>
      </c>
      <c r="F45">
        <f t="shared" si="7"/>
        <v>-93.25</v>
      </c>
    </row>
    <row r="46" spans="1:6" x14ac:dyDescent="0.3">
      <c r="A46">
        <v>39</v>
      </c>
      <c r="B46">
        <v>-94.3</v>
      </c>
      <c r="C46">
        <v>93</v>
      </c>
      <c r="D46">
        <v>-93.4</v>
      </c>
      <c r="E46">
        <v>92.4</v>
      </c>
      <c r="F46">
        <f t="shared" si="7"/>
        <v>-93.275000000000006</v>
      </c>
    </row>
    <row r="47" spans="1:6" x14ac:dyDescent="0.3">
      <c r="A47">
        <v>37</v>
      </c>
      <c r="B47">
        <v>-94.2</v>
      </c>
      <c r="C47">
        <v>92.9</v>
      </c>
      <c r="D47">
        <v>-93.3</v>
      </c>
      <c r="E47">
        <v>92.3</v>
      </c>
      <c r="F47">
        <f t="shared" si="7"/>
        <v>-93.174999999999997</v>
      </c>
    </row>
    <row r="48" spans="1:6" x14ac:dyDescent="0.3">
      <c r="A48">
        <v>33</v>
      </c>
      <c r="B48">
        <v>-94.1</v>
      </c>
      <c r="C48">
        <v>92.8</v>
      </c>
      <c r="D48">
        <v>-93.2</v>
      </c>
      <c r="E48">
        <v>92.2</v>
      </c>
      <c r="F48">
        <f t="shared" si="7"/>
        <v>-93.075000000000003</v>
      </c>
    </row>
    <row r="49" spans="1:9" x14ac:dyDescent="0.3">
      <c r="A49">
        <v>29</v>
      </c>
      <c r="B49">
        <v>-94</v>
      </c>
      <c r="C49">
        <v>92.7</v>
      </c>
      <c r="D49">
        <v>-93.1</v>
      </c>
      <c r="E49">
        <v>92.3</v>
      </c>
      <c r="F49">
        <f t="shared" si="7"/>
        <v>-93.025000000000006</v>
      </c>
    </row>
    <row r="50" spans="1:9" x14ac:dyDescent="0.3">
      <c r="A50">
        <v>25</v>
      </c>
      <c r="B50">
        <v>-94.1</v>
      </c>
      <c r="C50">
        <v>92.7</v>
      </c>
      <c r="D50">
        <v>-93.2</v>
      </c>
      <c r="E50">
        <v>92.2</v>
      </c>
      <c r="F50">
        <f t="shared" si="7"/>
        <v>-93.05</v>
      </c>
    </row>
    <row r="51" spans="1:9" x14ac:dyDescent="0.3">
      <c r="A51">
        <v>21</v>
      </c>
      <c r="B51">
        <v>-94</v>
      </c>
      <c r="C51">
        <v>92.6</v>
      </c>
      <c r="D51">
        <v>-93.1</v>
      </c>
      <c r="E51">
        <v>92.1</v>
      </c>
      <c r="F51">
        <f t="shared" si="7"/>
        <v>-92.949999999999989</v>
      </c>
    </row>
    <row r="52" spans="1:9" x14ac:dyDescent="0.3">
      <c r="A52">
        <v>14</v>
      </c>
      <c r="B52">
        <v>-93.8</v>
      </c>
      <c r="C52">
        <v>92.4</v>
      </c>
      <c r="D52">
        <v>-92.9</v>
      </c>
      <c r="E52">
        <v>91.9</v>
      </c>
      <c r="F52">
        <f t="shared" si="7"/>
        <v>-92.75</v>
      </c>
    </row>
    <row r="53" spans="1:9" x14ac:dyDescent="0.3">
      <c r="A53">
        <v>13</v>
      </c>
      <c r="B53">
        <v>-93.8</v>
      </c>
      <c r="C53">
        <v>92.4</v>
      </c>
      <c r="D53">
        <v>-92.8</v>
      </c>
      <c r="E53">
        <v>91.9</v>
      </c>
      <c r="F53">
        <f t="shared" si="7"/>
        <v>-92.724999999999994</v>
      </c>
    </row>
    <row r="54" spans="1:9" x14ac:dyDescent="0.3">
      <c r="A54">
        <v>8</v>
      </c>
      <c r="B54">
        <v>-89.9</v>
      </c>
      <c r="C54">
        <v>88.5</v>
      </c>
      <c r="D54">
        <v>-89</v>
      </c>
      <c r="E54">
        <v>87.9</v>
      </c>
      <c r="F54">
        <f t="shared" si="7"/>
        <v>-88.824999999999989</v>
      </c>
    </row>
    <row r="55" spans="1:9" x14ac:dyDescent="0.3">
      <c r="A55">
        <v>6</v>
      </c>
      <c r="B55">
        <v>-74.099999999999994</v>
      </c>
      <c r="C55">
        <v>72.599999999999994</v>
      </c>
      <c r="D55">
        <v>-73.099999999999994</v>
      </c>
      <c r="E55">
        <v>72</v>
      </c>
      <c r="F55">
        <f t="shared" si="7"/>
        <v>-72.949999999999989</v>
      </c>
    </row>
    <row r="56" spans="1:9" x14ac:dyDescent="0.3">
      <c r="A56">
        <v>3</v>
      </c>
      <c r="B56">
        <v>-45.3</v>
      </c>
      <c r="C56">
        <v>44.1</v>
      </c>
      <c r="D56">
        <v>-44.6</v>
      </c>
      <c r="E56">
        <v>43.6</v>
      </c>
      <c r="F56">
        <f>(B56+D56-C56-E56)/4</f>
        <v>-44.4</v>
      </c>
    </row>
    <row r="61" spans="1:9" x14ac:dyDescent="0.3">
      <c r="A61" t="s">
        <v>5</v>
      </c>
      <c r="B61">
        <v>0</v>
      </c>
      <c r="C61">
        <v>50</v>
      </c>
      <c r="D61">
        <v>100</v>
      </c>
      <c r="E61">
        <v>150</v>
      </c>
      <c r="F61">
        <v>200</v>
      </c>
      <c r="G61">
        <v>250</v>
      </c>
      <c r="H61">
        <v>300</v>
      </c>
      <c r="I61">
        <v>350</v>
      </c>
    </row>
    <row r="62" spans="1:9" x14ac:dyDescent="0.3">
      <c r="A62" t="s">
        <v>5</v>
      </c>
      <c r="B62">
        <v>0.45989999999999998</v>
      </c>
      <c r="C62">
        <v>0.46610000000000001</v>
      </c>
      <c r="D62">
        <v>0.4758</v>
      </c>
      <c r="E62">
        <v>0.4914</v>
      </c>
      <c r="F62">
        <v>0.51149999999999995</v>
      </c>
      <c r="G62">
        <v>0.53520000000000001</v>
      </c>
      <c r="H62">
        <v>0.56020000000000003</v>
      </c>
      <c r="I62">
        <v>0.58650000000000002</v>
      </c>
    </row>
    <row r="63" spans="1:9" x14ac:dyDescent="0.3">
      <c r="A63" t="s">
        <v>2</v>
      </c>
      <c r="B63">
        <f>B62*1000/1.5</f>
        <v>306.59999999999997</v>
      </c>
      <c r="C63">
        <f t="shared" ref="C63:I63" si="8">C62*1000/1.5</f>
        <v>310.73333333333335</v>
      </c>
      <c r="D63">
        <f t="shared" si="8"/>
        <v>317.2</v>
      </c>
      <c r="E63">
        <f t="shared" si="8"/>
        <v>327.59999999999997</v>
      </c>
      <c r="F63">
        <f t="shared" si="8"/>
        <v>340.99999999999994</v>
      </c>
      <c r="G63">
        <f t="shared" si="8"/>
        <v>356.8</v>
      </c>
      <c r="H63">
        <f t="shared" si="8"/>
        <v>373.4666666666667</v>
      </c>
      <c r="I63">
        <f t="shared" si="8"/>
        <v>391</v>
      </c>
    </row>
    <row r="64" spans="1:9" x14ac:dyDescent="0.3">
      <c r="A64" t="s">
        <v>3</v>
      </c>
      <c r="B64">
        <v>0</v>
      </c>
      <c r="C64">
        <f>C63/B63-1</f>
        <v>1.3481191563383454E-2</v>
      </c>
      <c r="D64">
        <f>D63/B63-1</f>
        <v>3.4572733202870243E-2</v>
      </c>
      <c r="E64">
        <f>E63/306.6-1</f>
        <v>6.8493150684931337E-2</v>
      </c>
      <c r="F64">
        <f t="shared" ref="F64:I64" si="9">F63/306.6-1</f>
        <v>0.11219830397912567</v>
      </c>
      <c r="G64">
        <f t="shared" si="9"/>
        <v>0.16373124592302668</v>
      </c>
      <c r="H64">
        <f t="shared" si="9"/>
        <v>0.21809088932376608</v>
      </c>
      <c r="I64">
        <f t="shared" si="9"/>
        <v>0.27527723418134364</v>
      </c>
    </row>
    <row r="65" spans="1:9" x14ac:dyDescent="0.3">
      <c r="A65" t="s">
        <v>4</v>
      </c>
      <c r="B65">
        <f>0.258284*B61 + 0.45105</f>
        <v>0.45105000000000001</v>
      </c>
      <c r="C65">
        <f t="shared" ref="C65:H65" si="10">0.258284*C61 + 0.45105</f>
        <v>13.365250000000001</v>
      </c>
      <c r="D65">
        <f t="shared" si="10"/>
        <v>26.279450000000001</v>
      </c>
      <c r="E65">
        <f t="shared" si="10"/>
        <v>39.193650000000005</v>
      </c>
      <c r="F65">
        <f t="shared" si="10"/>
        <v>52.107850000000006</v>
      </c>
      <c r="G65">
        <f t="shared" si="10"/>
        <v>65.022049999999993</v>
      </c>
      <c r="H65">
        <f t="shared" si="10"/>
        <v>77.936250000000001</v>
      </c>
      <c r="I65">
        <f>0.258284*I61 + 0.45105</f>
        <v>90.850449999999995</v>
      </c>
    </row>
    <row r="66" spans="1:9" x14ac:dyDescent="0.3">
      <c r="A66" t="s">
        <v>5</v>
      </c>
      <c r="B66">
        <v>400</v>
      </c>
      <c r="C66">
        <v>450</v>
      </c>
      <c r="D66">
        <v>500</v>
      </c>
      <c r="E66">
        <v>600</v>
      </c>
      <c r="F66">
        <v>700</v>
      </c>
      <c r="G66">
        <v>800</v>
      </c>
      <c r="H66">
        <v>900</v>
      </c>
      <c r="I66">
        <v>1000</v>
      </c>
    </row>
    <row r="67" spans="1:9" x14ac:dyDescent="0.3">
      <c r="A67" t="s">
        <v>5</v>
      </c>
      <c r="B67">
        <v>0.61309999999999998</v>
      </c>
      <c r="C67">
        <v>0.6381</v>
      </c>
      <c r="D67">
        <v>0.65920000000000001</v>
      </c>
      <c r="E67">
        <v>0.69289999999999996</v>
      </c>
      <c r="F67">
        <v>0.71950000000000003</v>
      </c>
      <c r="G67">
        <v>0.74260000000000004</v>
      </c>
      <c r="H67">
        <v>0.76449999999999996</v>
      </c>
      <c r="I67">
        <v>0.78549999999999998</v>
      </c>
    </row>
    <row r="68" spans="1:9" x14ac:dyDescent="0.3">
      <c r="A68" t="s">
        <v>2</v>
      </c>
      <c r="B68">
        <f t="shared" ref="B68:I68" si="11">B67*1000/1.5</f>
        <v>408.73333333333335</v>
      </c>
      <c r="C68">
        <f t="shared" si="11"/>
        <v>425.40000000000003</v>
      </c>
      <c r="D68">
        <f t="shared" si="11"/>
        <v>439.4666666666667</v>
      </c>
      <c r="E68">
        <f t="shared" si="11"/>
        <v>461.93333333333334</v>
      </c>
      <c r="F68">
        <f t="shared" si="11"/>
        <v>479.66666666666669</v>
      </c>
      <c r="G68">
        <f t="shared" si="11"/>
        <v>495.06666666666666</v>
      </c>
      <c r="H68">
        <f t="shared" si="11"/>
        <v>509.66666666666669</v>
      </c>
      <c r="I68">
        <f t="shared" si="11"/>
        <v>523.66666666666663</v>
      </c>
    </row>
    <row r="69" spans="1:9" x14ac:dyDescent="0.3">
      <c r="A69" t="s">
        <v>3</v>
      </c>
      <c r="B69">
        <f t="shared" ref="B69:I69" si="12">B68/306.6-1</f>
        <v>0.33311589475973036</v>
      </c>
      <c r="C69">
        <f t="shared" si="12"/>
        <v>0.38747553816046976</v>
      </c>
      <c r="D69">
        <f t="shared" si="12"/>
        <v>0.43335507719069355</v>
      </c>
      <c r="E69">
        <f t="shared" si="12"/>
        <v>0.50663187649489005</v>
      </c>
      <c r="F69">
        <f t="shared" si="12"/>
        <v>0.56447053707327677</v>
      </c>
      <c r="G69">
        <f t="shared" si="12"/>
        <v>0.6146988475755597</v>
      </c>
      <c r="H69">
        <f t="shared" si="12"/>
        <v>0.66231789519460738</v>
      </c>
      <c r="I69">
        <f t="shared" si="12"/>
        <v>0.70797999565122827</v>
      </c>
    </row>
    <row r="70" spans="1:9" x14ac:dyDescent="0.3">
      <c r="A70" t="s">
        <v>4</v>
      </c>
      <c r="B70">
        <f t="shared" ref="B70:I70" si="13">0.258284*B66 + 0.45105</f>
        <v>103.76465</v>
      </c>
      <c r="C70">
        <f t="shared" si="13"/>
        <v>116.67885</v>
      </c>
      <c r="D70">
        <f t="shared" si="13"/>
        <v>129.59305000000001</v>
      </c>
      <c r="E70">
        <f t="shared" si="13"/>
        <v>155.42145000000002</v>
      </c>
      <c r="F70">
        <f t="shared" si="13"/>
        <v>181.24985000000001</v>
      </c>
      <c r="G70">
        <f t="shared" si="13"/>
        <v>207.07825000000003</v>
      </c>
      <c r="H70">
        <f t="shared" si="13"/>
        <v>232.90665000000001</v>
      </c>
      <c r="I70">
        <f t="shared" si="13"/>
        <v>258.73505</v>
      </c>
    </row>
    <row r="77" spans="1:9" x14ac:dyDescent="0.3">
      <c r="A77" t="s">
        <v>1</v>
      </c>
      <c r="B77">
        <v>1.5</v>
      </c>
      <c r="C77">
        <v>2</v>
      </c>
      <c r="D77">
        <v>3</v>
      </c>
      <c r="E77">
        <v>4</v>
      </c>
      <c r="F77">
        <v>5</v>
      </c>
      <c r="G77">
        <v>6</v>
      </c>
      <c r="H77">
        <v>7</v>
      </c>
    </row>
    <row r="78" spans="1:9" x14ac:dyDescent="0.3">
      <c r="B78">
        <v>1.1201000000000001</v>
      </c>
      <c r="C78">
        <v>1.4939</v>
      </c>
      <c r="D78">
        <v>2.25</v>
      </c>
      <c r="E78">
        <v>3.0150000000000001</v>
      </c>
      <c r="F78">
        <v>3.79</v>
      </c>
      <c r="G78">
        <v>4.5869999999999997</v>
      </c>
      <c r="H78">
        <v>5.3979999999999997</v>
      </c>
    </row>
    <row r="79" spans="1:9" x14ac:dyDescent="0.3">
      <c r="B79">
        <f>(B77*0.001/B78)</f>
        <v>1.339166145879832E-3</v>
      </c>
      <c r="C79">
        <f t="shared" ref="C79:H79" si="14">(C77*0.001/C78)</f>
        <v>1.3387776959635854E-3</v>
      </c>
      <c r="D79">
        <f t="shared" si="14"/>
        <v>1.3333333333333333E-3</v>
      </c>
      <c r="E79">
        <f t="shared" si="14"/>
        <v>1.3266998341625207E-3</v>
      </c>
      <c r="F79">
        <f t="shared" si="14"/>
        <v>1.3192612137203166E-3</v>
      </c>
      <c r="G79">
        <f t="shared" si="14"/>
        <v>1.3080444735120995E-3</v>
      </c>
      <c r="H79">
        <f t="shared" si="14"/>
        <v>1.2967765839199705E-3</v>
      </c>
      <c r="I79">
        <f>AVERAGE(B79:H79)</f>
        <v>1.3231513257845225E-3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2023-03-19T05:33:00Z</dcterms:modified>
</cp:coreProperties>
</file>