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heories" sheetId="1" r:id="rId4"/>
    <sheet state="visible" name="Entitie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Y2">
      <text>
        <t xml:space="preserve">pending whole theory, significant overlap with other theories
	-Tam Nguyen</t>
      </text>
    </comment>
    <comment authorId="0" ref="X2">
      <text>
        <t xml:space="preserve">pending: disturbance, hierachy of systems (potential overlaping with other entities)
	-Tam Nguyen</t>
      </text>
    </comment>
    <comment authorId="0" ref="W2">
      <text>
        <t xml:space="preserve">pending for further analysis and integration
	-Tam Nguyen</t>
      </text>
    </comment>
    <comment authorId="0" ref="V2">
      <text>
        <t xml:space="preserve">pending for further analysis and integration
	-Tam Nguyen</t>
      </text>
    </comment>
    <comment authorId="0" ref="U2">
      <text>
        <t xml:space="preserve">too simple and overlapping, pending whole theory
	-Tam Nguyen</t>
      </text>
    </comment>
    <comment authorId="0" ref="S2">
      <text>
        <t xml:space="preserve">pending the whole theory
	-Tam Nguyen</t>
      </text>
    </comment>
    <comment authorId="0" ref="R2">
      <text>
        <t xml:space="preserve">+ Pending: introjected regulation,autonomy, relatedness
+ Intrinsic regulation = components of mental disposition other than motivation
+ Extrinsic regulation includes: Asset:Rewards, Group:circumstances; Asset:exposure
	-Tam Nguyen</t>
      </text>
    </comment>
    <comment authorId="0" ref="O2">
      <text>
        <t xml:space="preserve">pending whole theory for now, at least until Group entity is more developed
	-Tam Nguyen</t>
      </text>
    </comment>
    <comment authorId="0" ref="M2">
      <text>
        <t xml:space="preserve">Not selected - Too simple and overlap too much with other theories
	-Tam Nguyen</t>
      </text>
    </comment>
    <comment authorId="0" ref="C25">
      <text>
        <t xml:space="preserve">in cybonto:Group
	-Tam Nguyen</t>
      </text>
    </comment>
    <comment authorId="0" ref="P2">
      <text>
        <t xml:space="preserve">+ Moved "goal specificity" &amp; "goal difficulty"to goal properties
+ Pending: task complexity, self-set goals, assigned goals, incentives
	-Tam Nguyen</t>
      </text>
    </comment>
    <comment authorId="0" ref="K2">
      <text>
        <t xml:space="preserve">Removed: Fear-control process, Danger control process, all items in the lowest level (found them redundant)
Pending: critical point,
	-Tam Nguyen</t>
      </text>
    </comment>
    <comment authorId="0" ref="H2">
      <text>
        <t xml:space="preserve">+ Pending: injuctive norms, descriptive norms, actual norms, pluralistic ignorance
	-Tam Nguyen</t>
      </text>
    </comment>
    <comment authorId="0" ref="F2">
      <text>
        <t xml:space="preserve">+ Pending "child-rearing" group, time orientation
	-Tam Nguyen</t>
      </text>
    </comment>
    <comment authorId="0" ref="D2">
      <text>
        <t xml:space="preserve">+  Intrinsic rewards, Extrinsic rewards are in cybonto:asset
+ Removed: initiating sources, intrapersonal sources, environmental sources
	-Tam Nguyen</t>
      </text>
    </comment>
    <comment authorId="0" ref="N2">
      <text>
        <t xml:space="preserve">+ remove "composite" entities
+ remove belief strength
	-Tam Nguyen</t>
      </text>
    </comment>
    <comment authorId="0" ref="G2">
      <text>
        <t xml:space="preserve">+ Not yet included lowest level items (modes of treatments) as those can be embedded in actual economy of subject-action-subject chains.
	-Tam Nguyen</t>
      </text>
    </comment>
    <comment authorId="0" ref="D1">
      <text>
        <t xml:space="preserve">+ Not yet included lowest level items (modes of treatments) as those can be embedded in actual economy of subject-action-subject chains.
	-Tam Nguyen</t>
      </text>
    </comment>
  </commentList>
</comments>
</file>

<file path=xl/sharedStrings.xml><?xml version="1.0" encoding="utf-8"?>
<sst xmlns="http://schemas.openxmlformats.org/spreadsheetml/2006/main" count="386" uniqueCount="228">
  <si>
    <t>Theory Code</t>
  </si>
  <si>
    <t>Theory Name</t>
  </si>
  <si>
    <t>Year</t>
  </si>
  <si>
    <t>Citations</t>
  </si>
  <si>
    <t>Citations/year</t>
  </si>
  <si>
    <t>Author i-10</t>
  </si>
  <si>
    <t>G-scholar Results</t>
  </si>
  <si>
    <t>Cybersecurity Impressions</t>
  </si>
  <si>
    <t>Cybersecurity Density</t>
  </si>
  <si>
    <t>CySec Density Fitted</t>
  </si>
  <si>
    <t>Criminology Impressions</t>
  </si>
  <si>
    <t>Fitted Citations/Year</t>
  </si>
  <si>
    <t>Final Score</t>
  </si>
  <si>
    <t>Protection Motivation Theory</t>
  </si>
  <si>
    <t>n/a</t>
  </si>
  <si>
    <t>Prospect Theory</t>
  </si>
  <si>
    <t>General Theory of Crime</t>
  </si>
  <si>
    <t>Self-Efficacy Theory</t>
  </si>
  <si>
    <t>Social Norms Theory</t>
  </si>
  <si>
    <t>Affective Events Theory</t>
  </si>
  <si>
    <t>Differential Association Theory</t>
  </si>
  <si>
    <t>Extended Parallel Processing Model</t>
  </si>
  <si>
    <t>Focus Theory of Normative Conduct</t>
  </si>
  <si>
    <t>Containment Theory</t>
  </si>
  <si>
    <t>Theory of Planned Behaviour</t>
  </si>
  <si>
    <t>Social Identity Theory</t>
  </si>
  <si>
    <t>Goal Setting Theory</t>
  </si>
  <si>
    <t>Transtheoretical Model of Behaviour Change</t>
  </si>
  <si>
    <t>Self-Determination Theory</t>
  </si>
  <si>
    <t>Operant Learning Theory</t>
  </si>
  <si>
    <t>Social Cognitive Theory</t>
  </si>
  <si>
    <t>Change Theory</t>
  </si>
  <si>
    <t>Precaution Adoption Process Approach</t>
  </si>
  <si>
    <t>Diffusion of Innovations</t>
  </si>
  <si>
    <t>Control Theory</t>
  </si>
  <si>
    <t>Risk as Feelings Theory</t>
  </si>
  <si>
    <t>Social Learning Theory</t>
  </si>
  <si>
    <t>Norm Activation Theory</t>
  </si>
  <si>
    <t>Technology Acceptance Model</t>
  </si>
  <si>
    <t>Rational Addiction Model</t>
  </si>
  <si>
    <t>Terror Management Theory</t>
  </si>
  <si>
    <t>Reflective Impulsive Model</t>
  </si>
  <si>
    <t>Prototype Willingness Model</t>
  </si>
  <si>
    <t>General Theory of Deviant Behaviour</t>
  </si>
  <si>
    <t>Self-Regulation Theory</t>
  </si>
  <si>
    <t>Social Influence Model of Consumer Participation</t>
  </si>
  <si>
    <t>AIDS Risk Reduction Model</t>
  </si>
  <si>
    <t>Theory of Interpersonal Behaviour</t>
  </si>
  <si>
    <t>COM-B System</t>
  </si>
  <si>
    <t>Theory of Normative Social Behaviour</t>
  </si>
  <si>
    <t>I-Change Model</t>
  </si>
  <si>
    <t>PRIME Theory</t>
  </si>
  <si>
    <t>Model of Pro-Environmental Behaviour</t>
  </si>
  <si>
    <t>Problem Behaviour Theory</t>
  </si>
  <si>
    <t>Social Development Model</t>
  </si>
  <si>
    <t>Regulatory Fit Theory</t>
  </si>
  <si>
    <t>Value Belief Norm Theory</t>
  </si>
  <si>
    <t>Feedback Intervention Theory</t>
  </si>
  <si>
    <t>Goal Framing Theory</t>
  </si>
  <si>
    <t>Action Theory Model of Consumption</t>
  </si>
  <si>
    <t>Pressure System Model</t>
  </si>
  <si>
    <t>Transcontextual Model of Motivation</t>
  </si>
  <si>
    <t>Social Action Theory (Ewart)</t>
  </si>
  <si>
    <t>CEOS Theory</t>
  </si>
  <si>
    <t>Entity Name</t>
  </si>
  <si>
    <t>BFO Cybonto Parent</t>
  </si>
  <si>
    <t>BFO Cybonto Entity</t>
  </si>
  <si>
    <t>Behavior
Choice (35)
Action or inhibition of action (28)
Criminal behavior
Judgement-driven behavior (2)
Affect-driven behavior (2)
Work attitudes (2)
Effort (35)
Task performance (18)
output function (9)</t>
  </si>
  <si>
    <t>Bodily process</t>
  </si>
  <si>
    <t>Behavior</t>
  </si>
  <si>
    <t>Subjective values</t>
  </si>
  <si>
    <t>evaluating</t>
  </si>
  <si>
    <t>Decision weights</t>
  </si>
  <si>
    <t>cognitive process</t>
  </si>
  <si>
    <t>Evaluation phase
attitude to the behavior (49)
comparator (9)</t>
  </si>
  <si>
    <t>Evaluating</t>
  </si>
  <si>
    <t>Prospect
Outcome expectancies (35)
Edited Prospect
Outcome evaluation (49)
Response cost (28)
Values (18)
Outcome expectation (39)</t>
  </si>
  <si>
    <t>Belief</t>
  </si>
  <si>
    <t>Prospect</t>
  </si>
  <si>
    <t>Reference point
Prior experiences (28)</t>
  </si>
  <si>
    <t>Knowledge</t>
  </si>
  <si>
    <t>Memory</t>
  </si>
  <si>
    <t>Gains</t>
  </si>
  <si>
    <t>Losses</t>
  </si>
  <si>
    <t>Coding</t>
  </si>
  <si>
    <t>Editing phase</t>
  </si>
  <si>
    <t>removed</t>
  </si>
  <si>
    <t>Combination</t>
  </si>
  <si>
    <t>Combining</t>
  </si>
  <si>
    <t>Segregation</t>
  </si>
  <si>
    <t>Segregating</t>
  </si>
  <si>
    <t>Simplification
Cancellation</t>
  </si>
  <si>
    <t>Simplifying</t>
  </si>
  <si>
    <t>Detection of dominance</t>
  </si>
  <si>
    <t>Intentional modality</t>
  </si>
  <si>
    <t>Dominance focus effect</t>
  </si>
  <si>
    <t>Certainty effect</t>
  </si>
  <si>
    <t>Possibility effect</t>
  </si>
  <si>
    <t>Isolation efect</t>
  </si>
  <si>
    <t>Self-efficacy
Prop: Generality (35)
Prop: Strength (35)
Prop: Magnitude (35)
Perceived self-efficacy (12)</t>
  </si>
  <si>
    <t>Self-efficacy</t>
  </si>
  <si>
    <t>Persistence
Commitment (18)</t>
  </si>
  <si>
    <t>Mental quality</t>
  </si>
  <si>
    <t>Persistence</t>
  </si>
  <si>
    <t>Capability</t>
  </si>
  <si>
    <t>Bodily disposition</t>
  </si>
  <si>
    <t>Incentives</t>
  </si>
  <si>
    <t>pending</t>
  </si>
  <si>
    <t>Cognitive appraisal of efficacy information</t>
  </si>
  <si>
    <t>Appraisal</t>
  </si>
  <si>
    <t>Appraisal of self-efficacy</t>
  </si>
  <si>
    <t>Situational circumstances</t>
  </si>
  <si>
    <t>circumstances</t>
  </si>
  <si>
    <t>Social circumstances
Social contexts (34)</t>
  </si>
  <si>
    <t>Social circumstances</t>
  </si>
  <si>
    <t>Temporal circumstances</t>
  </si>
  <si>
    <t>Performance accomplishments/mastery experiences
Goal achievement (18)</t>
  </si>
  <si>
    <t>Experience</t>
  </si>
  <si>
    <t>Mastery experiences</t>
  </si>
  <si>
    <t>Vicarious experience
Vicarious learning capability (39)</t>
  </si>
  <si>
    <t>Vicarious experience</t>
  </si>
  <si>
    <t>Verbal persuasion</t>
  </si>
  <si>
    <t>Direct consciousness</t>
  </si>
  <si>
    <t>Auditory consciousness</t>
  </si>
  <si>
    <t>Emotional arousal/physiological states
Emotional feelings (28)
Affective reactions (2)
Energising functions (18)</t>
  </si>
  <si>
    <t>Arousal</t>
  </si>
  <si>
    <t>Intention</t>
  </si>
  <si>
    <t>Mental disposition</t>
  </si>
  <si>
    <t>Perceived behavioral control</t>
  </si>
  <si>
    <t>Perception</t>
  </si>
  <si>
    <t>Actual behavior control
Self-control (15)
Self regulatory ability (39)</t>
  </si>
  <si>
    <t>Behavior control-ability</t>
  </si>
  <si>
    <t>Control belief</t>
  </si>
  <si>
    <t>Behavioral belief</t>
  </si>
  <si>
    <t>Normative belief</t>
  </si>
  <si>
    <t>Subjective norms
Perceived norms (44)</t>
  </si>
  <si>
    <t>Subjective norms</t>
  </si>
  <si>
    <t>Motivation to comply
Message acceptance(12)
Identified regulation (34)</t>
  </si>
  <si>
    <t>Comply effect</t>
  </si>
  <si>
    <t>Protection motiovation
Protective motivation(12)</t>
  </si>
  <si>
    <t>Protection effect</t>
  </si>
  <si>
    <t>Coping appraisal</t>
  </si>
  <si>
    <t>Threat appraisal
Protective motivation (12)</t>
  </si>
  <si>
    <t>Threat appraisal</t>
  </si>
  <si>
    <t>Adaptive response</t>
  </si>
  <si>
    <t>Maladaptive response</t>
  </si>
  <si>
    <t>Vulerability
Perceived susceptability (12)</t>
  </si>
  <si>
    <t>Perceived vulnerability</t>
  </si>
  <si>
    <t>Severity
Perceived threats (12)</t>
  </si>
  <si>
    <t>Perceived threat severity</t>
  </si>
  <si>
    <t>Response efficacy
Perceived response efficacy (12)</t>
  </si>
  <si>
    <t>Response efficacy</t>
  </si>
  <si>
    <t>Fear arousal (28)
Fear (12)</t>
  </si>
  <si>
    <t>Fear arousal</t>
  </si>
  <si>
    <t>Personality factors (30)</t>
  </si>
  <si>
    <t>Personality</t>
  </si>
  <si>
    <t>Biological factors</t>
  </si>
  <si>
    <t>Bodily quality</t>
  </si>
  <si>
    <t>Physical quality</t>
  </si>
  <si>
    <t>Observational learning</t>
  </si>
  <si>
    <t>Learning</t>
  </si>
  <si>
    <t>Impulsivity</t>
  </si>
  <si>
    <t>Impulsive effect</t>
  </si>
  <si>
    <t>Sensitivity</t>
  </si>
  <si>
    <t>Emotional intelligence</t>
  </si>
  <si>
    <t>Physicality</t>
  </si>
  <si>
    <t>time orientation</t>
  </si>
  <si>
    <t>mental quality</t>
  </si>
  <si>
    <t>Risk-taking preference</t>
  </si>
  <si>
    <t>Risk-taking effect</t>
  </si>
  <si>
    <t>False consensus</t>
  </si>
  <si>
    <t>Perceived consensus</t>
  </si>
  <si>
    <t>False uniqueness
Individual differences (12)</t>
  </si>
  <si>
    <t>Perceived uniqueness</t>
  </si>
  <si>
    <t>Dispositions</t>
  </si>
  <si>
    <t>Realizable entity</t>
  </si>
  <si>
    <t>Disposition</t>
  </si>
  <si>
    <t>Work events/Work environment
Person-situation complex (10)
Environment (39)</t>
  </si>
  <si>
    <t>cybonto:Group</t>
  </si>
  <si>
    <t>Favorable/unfavorable definitions of legal codes</t>
  </si>
  <si>
    <t>Life experience of the person</t>
  </si>
  <si>
    <t>Communication
Feedback (18)
input function (9)</t>
  </si>
  <si>
    <t>Consciousness</t>
  </si>
  <si>
    <t>Techniques of committing crime</t>
  </si>
  <si>
    <t>Techniques</t>
  </si>
  <si>
    <t>Direction of motives, drives, rationalization, and attitudes</t>
  </si>
  <si>
    <t>bodily disposition</t>
  </si>
  <si>
    <t>mental disposition</t>
  </si>
  <si>
    <t>Goals
Needs (34)</t>
  </si>
  <si>
    <t>Motivation</t>
  </si>
  <si>
    <t>Goals</t>
  </si>
  <si>
    <t>Behavior goal</t>
  </si>
  <si>
    <t>Participating goal</t>
  </si>
  <si>
    <t>Proximal goal</t>
  </si>
  <si>
    <t>Distal goal</t>
  </si>
  <si>
    <t>Learning goal</t>
  </si>
  <si>
    <t>Directive function</t>
  </si>
  <si>
    <t>Focus</t>
  </si>
  <si>
    <t>Task-relevant knowledge and strategies/ability</t>
  </si>
  <si>
    <t>Intrinsic motivation</t>
  </si>
  <si>
    <t>Extrinsic motivation</t>
  </si>
  <si>
    <t>Controlled motivation</t>
  </si>
  <si>
    <t>Autonomous motivation</t>
  </si>
  <si>
    <t>Amotivation</t>
  </si>
  <si>
    <t>descriptive norm</t>
  </si>
  <si>
    <t>subjective norm</t>
  </si>
  <si>
    <t>motivation
drive (43)</t>
  </si>
  <si>
    <t>motivation</t>
  </si>
  <si>
    <t>internalization</t>
  </si>
  <si>
    <t>mental process</t>
  </si>
  <si>
    <t>satisfaction/fullfilment of needs</t>
  </si>
  <si>
    <t>experience</t>
  </si>
  <si>
    <t>satisfaction of needs</t>
  </si>
  <si>
    <t>frustration of needs</t>
  </si>
  <si>
    <t>competence</t>
  </si>
  <si>
    <t>capability</t>
  </si>
  <si>
    <t>personal and cognitive factors</t>
  </si>
  <si>
    <t>bodily process</t>
  </si>
  <si>
    <t>self-reflective capability</t>
  </si>
  <si>
    <t>mental capability</t>
  </si>
  <si>
    <t>self-reflection capability</t>
  </si>
  <si>
    <t>forethought capability</t>
  </si>
  <si>
    <t>symbolizing capability</t>
  </si>
  <si>
    <t>intelligence</t>
  </si>
  <si>
    <t>innate reward</t>
  </si>
  <si>
    <t>acquired reward</t>
  </si>
  <si>
    <t>gradient of reward</t>
  </si>
  <si>
    <t>discrimination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</si>
</sst>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color theme="1"/>
      <name val="Arial"/>
    </font>
    <font>
      <b/>
      <sz val="11.0"/>
      <color rgb="FF000000"/>
      <name val="Calibri"/>
    </font>
    <font>
      <b/>
      <color theme="1"/>
      <name val="Arial"/>
    </font>
    <font>
      <b/>
      <u/>
      <sz val="11.0"/>
      <color rgb="FF1155CC"/>
      <name val="Calibri"/>
    </font>
    <font/>
    <font>
      <u/>
      <color rgb="FF1155CC"/>
    </font>
    <font>
      <b/>
      <u/>
      <sz val="11.0"/>
      <color rgb="FF1155CC"/>
      <name val="Calibri"/>
    </font>
    <font>
      <u/>
      <color rgb="FF1155CC"/>
    </font>
    <font>
      <u/>
      <sz val="11.0"/>
      <color rgb="FF1155CC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" numFmtId="0" xfId="0" applyFont="1"/>
    <xf borderId="0" fillId="0" fontId="3" numFmtId="0" xfId="0" applyFont="1"/>
    <xf borderId="0" fillId="0" fontId="7" numFmtId="0" xfId="0" applyAlignment="1" applyFont="1">
      <alignment readingOrder="0" shrinkToFit="0" vertical="bottom" wrapText="1"/>
    </xf>
    <xf borderId="0" fillId="0" fontId="8" numFmtId="3" xfId="0" applyAlignment="1" applyFont="1" applyNumberFormat="1">
      <alignment readingOrder="0"/>
    </xf>
    <xf borderId="0" fillId="0" fontId="2" numFmtId="0" xfId="0" applyAlignment="1" applyFont="1">
      <alignment shrinkToFit="0" vertical="bottom" wrapText="0"/>
    </xf>
    <xf borderId="0" fillId="0" fontId="9" numFmtId="0" xfId="0" applyAlignment="1" applyFont="1">
      <alignment readingOrder="0" shrinkToFit="0" vertical="bottom" wrapText="1"/>
    </xf>
    <xf borderId="0" fillId="2" fontId="5" numFmtId="0" xfId="0" applyAlignment="1" applyFill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2" fontId="1" numFmtId="0" xfId="0" applyFont="1"/>
    <xf borderId="0" fillId="2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shrinkToFit="0" wrapText="1"/>
    </xf>
    <xf borderId="0" fillId="2" fontId="10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cholar.google.com/scholar?hl=en&amp;as_sdt=0%2C3&amp;q=%22Diffusion+of+Innovations%22+rogers&amp;btnG=" TargetMode="External"/><Relationship Id="rId42" Type="http://schemas.openxmlformats.org/officeDocument/2006/relationships/hyperlink" Target="https://scholar.google.com/scholar?hl=en&amp;as_sdt=0%2C3&amp;q=%22Control+theory%22+carver&amp;btnG=" TargetMode="External"/><Relationship Id="rId41" Type="http://schemas.openxmlformats.org/officeDocument/2006/relationships/hyperlink" Target="https://psycnet.apa.org/record/1982-26944-001" TargetMode="External"/><Relationship Id="rId44" Type="http://schemas.openxmlformats.org/officeDocument/2006/relationships/hyperlink" Target="https://scholar.google.com/scholar?hl=en&amp;as_sdt=0%2C3&amp;q=%22Risk+as+Feelings%22+Lowenstein&amp;btnG=" TargetMode="External"/><Relationship Id="rId43" Type="http://schemas.openxmlformats.org/officeDocument/2006/relationships/hyperlink" Target="https://pubmed.ncbi.nlm.nih.gov/11316014/" TargetMode="External"/><Relationship Id="rId46" Type="http://schemas.openxmlformats.org/officeDocument/2006/relationships/hyperlink" Target="https://scholar.google.com/scholar?hl=en&amp;as_sdt=0%2C3&amp;q=%22Social+Learning%22+theory+miller&amp;btnG=" TargetMode="External"/><Relationship Id="rId45" Type="http://schemas.openxmlformats.org/officeDocument/2006/relationships/hyperlink" Target="https://psycnet.apa.org/record/1942-00109-000" TargetMode="External"/><Relationship Id="rId48" Type="http://schemas.openxmlformats.org/officeDocument/2006/relationships/hyperlink" Target="https://scholar.google.com/scholar?hl=en&amp;as_sdt=0%2C3&amp;q=%22norm+activation%22+theory+schwartz&amp;btnG=" TargetMode="External"/><Relationship Id="rId47" Type="http://schemas.openxmlformats.org/officeDocument/2006/relationships/hyperlink" Target="https://www.sciencedirect.com/science/article/pii/S0065260108602816" TargetMode="External"/><Relationship Id="rId49" Type="http://schemas.openxmlformats.org/officeDocument/2006/relationships/hyperlink" Target="https://www.jstor.org/stable/30036540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scholar.google.com/scholar?hl=en&amp;as_sdt=0%2C3&amp;q=%E2%80%9CContext%2C+Executive+and+Operational+Systems%E2%80%9D+theory&amp;btnG=" TargetMode="External"/><Relationship Id="rId31" Type="http://schemas.openxmlformats.org/officeDocument/2006/relationships/hyperlink" Target="http://books.google.com/books?hl=en&amp;lr=&amp;id=Pjjknd1HREIC&amp;oi=fnd&amp;pg=PA1&amp;dq=info:aA3GupdBD0sJ:scholar.google.com&amp;ots=iRpkEsD8mL&amp;sig=eyumnRJZrE6aeD6ccjQvR1jX_LA" TargetMode="External"/><Relationship Id="rId30" Type="http://schemas.openxmlformats.org/officeDocument/2006/relationships/hyperlink" Target="https://scholar.google.com/scholar?hl=en&amp;as_sdt=0%2C3&amp;q=%22Self-determination%22+Theory+deci&amp;btnG=" TargetMode="External"/><Relationship Id="rId33" Type="http://schemas.openxmlformats.org/officeDocument/2006/relationships/hyperlink" Target="https://www.annualreviews.org/doi/abs/10.1146/annurev.psych.52.1.1" TargetMode="External"/><Relationship Id="rId32" Type="http://schemas.openxmlformats.org/officeDocument/2006/relationships/hyperlink" Target="https://scholar.google.com/scholar?hl=en&amp;as_sdt=0%2C3&amp;q=operant+conditioning+skinner&amp;btnG=" TargetMode="External"/><Relationship Id="rId35" Type="http://schemas.openxmlformats.org/officeDocument/2006/relationships/hyperlink" Target="http://web.mit.edu/curhan/www/docs/Articles/15341_Readings/Organizational_Learning_and_Change/Lewin_Group_Decision_&amp;_Social_Change_Readings_Psych_pp197-211.pdf" TargetMode="External"/><Relationship Id="rId34" Type="http://schemas.openxmlformats.org/officeDocument/2006/relationships/hyperlink" Target="https://scholar.google.com/scholar?hl=en&amp;as_sdt=0%2C3&amp;q=%22Social+Cognitive%22+Theory+bandura&amp;btnG=" TargetMode="External"/><Relationship Id="rId37" Type="http://schemas.openxmlformats.org/officeDocument/2006/relationships/hyperlink" Target="https://psycnet.apa.org/record/1989-15557-001" TargetMode="External"/><Relationship Id="rId36" Type="http://schemas.openxmlformats.org/officeDocument/2006/relationships/hyperlink" Target="https://scholar.google.com/scholar?hl=en&amp;as_sdt=0%2C3&amp;q=kurt+lewin+change+theory&amp;btnG=" TargetMode="External"/><Relationship Id="rId39" Type="http://schemas.openxmlformats.org/officeDocument/2006/relationships/hyperlink" Target="https://books.google.com/books?hl=en&amp;lr=&amp;id=v1ii4QsB7jIC&amp;oi=fnd&amp;pg=PR15&amp;dq=Diffusion+of+Innovations&amp;ots=DMTwyQTpbQ&amp;sig=4W1iifBsmvhWshHTfyhznyvgK_k" TargetMode="External"/><Relationship Id="rId38" Type="http://schemas.openxmlformats.org/officeDocument/2006/relationships/hyperlink" Target="https://scholar.google.com/scholar?hl=en&amp;as_sdt=0%2C3&amp;q=%22precaution+adoption+process%22+weinstein&amp;btnG=" TargetMode="External"/><Relationship Id="rId20" Type="http://schemas.openxmlformats.org/officeDocument/2006/relationships/hyperlink" Target="https://scholar.google.com/scholar?hl=en&amp;as_sdt=0%2C3&amp;q=%22containment+theory%22&amp;btnG=" TargetMode="External"/><Relationship Id="rId22" Type="http://schemas.openxmlformats.org/officeDocument/2006/relationships/hyperlink" Target="https://scholar.google.com/scholar?hl=en&amp;as_sdt=0%2C3&amp;q=%22Planned+Behavior%22+theory+ajzen&amp;btnG=" TargetMode="External"/><Relationship Id="rId21" Type="http://schemas.openxmlformats.org/officeDocument/2006/relationships/hyperlink" Target="https://www.sciencedirect.com/science/article/abs/pii/074959789190020T" TargetMode="External"/><Relationship Id="rId24" Type="http://schemas.openxmlformats.org/officeDocument/2006/relationships/hyperlink" Target="https://scholar.google.com/scholar?hl=en&amp;as_sdt=0%2C3&amp;q=%22Social+Identity%22+theory+tajfel&amp;btnG=" TargetMode="External"/><Relationship Id="rId23" Type="http://schemas.openxmlformats.org/officeDocument/2006/relationships/hyperlink" Target="https://books.google.com/books?hl=en&amp;lr=&amp;id=l2R7DwAAQBAJ&amp;oi=fnd&amp;pg=PA56&amp;dq=Tajfel,+H.+%26+Turner&amp;ots=AA_A7SfUEN&amp;sig=bdmyhKrY4veIzhtd4TQRMTHQYbY" TargetMode="External"/><Relationship Id="rId26" Type="http://schemas.openxmlformats.org/officeDocument/2006/relationships/hyperlink" Target="https://scholar.google.com/scholar?hl=en&amp;as_sdt=0%2C3&amp;q=%22Goal+Setting%22+theory+locke&amp;btnG=" TargetMode="External"/><Relationship Id="rId25" Type="http://schemas.openxmlformats.org/officeDocument/2006/relationships/hyperlink" Target="https://psycnet.apa.org/record/1990-97846-000?cid=SEM_DIR0016&amp;con=13833&amp;pkw=morningstar25252525252525252520direct&amp;elqCampaignId=6282&amp;prd=cloud&amp;cap=research252525252525252520portal&amp;gclid=EAIaIQobChMI9KfZioi33AIVyLTtCh07gw7KEAAYASAAEgLGF_D_BwE" TargetMode="External"/><Relationship Id="rId28" Type="http://schemas.openxmlformats.org/officeDocument/2006/relationships/hyperlink" Target="https://scholar.google.com/scholar?hl=en&amp;as_sdt=0%2C3&amp;q=Transtheoretical+Model+Prochaska&amp;btnG=" TargetMode="External"/><Relationship Id="rId27" Type="http://schemas.openxmlformats.org/officeDocument/2006/relationships/hyperlink" Target="https://journals.sagepub.com/doi/abs/10.4278/0890-1171-12.1.38" TargetMode="External"/><Relationship Id="rId29" Type="http://schemas.openxmlformats.org/officeDocument/2006/relationships/hyperlink" Target="https://psycnet.apa.org/record/2011-21800-020" TargetMode="External"/><Relationship Id="rId95" Type="http://schemas.openxmlformats.org/officeDocument/2006/relationships/hyperlink" Target="https://psycnet.apa.org/record/2007-05407-004" TargetMode="External"/><Relationship Id="rId94" Type="http://schemas.openxmlformats.org/officeDocument/2006/relationships/hyperlink" Target="https://scholar.google.com/scholar?hl=en&amp;as_sdt=0%2C3&amp;q=%22+pressure+system%22+model+katz&amp;btnG=" TargetMode="External"/><Relationship Id="rId97" Type="http://schemas.openxmlformats.org/officeDocument/2006/relationships/hyperlink" Target="https://psycnet.apa.org/record/1992-06593-001" TargetMode="External"/><Relationship Id="rId96" Type="http://schemas.openxmlformats.org/officeDocument/2006/relationships/hyperlink" Target="https://scholar.google.com/scholar?hl=en&amp;as_sdt=0%2C3&amp;q=%22Trans-Contextual+Model%22+hagger&amp;btnG=" TargetMode="External"/><Relationship Id="rId11" Type="http://schemas.openxmlformats.org/officeDocument/2006/relationships/hyperlink" Target="https://psycnet.apa.org/record/1996-98665-001" TargetMode="External"/><Relationship Id="rId99" Type="http://schemas.openxmlformats.org/officeDocument/2006/relationships/hyperlink" Target="https://pubmed.ncbi.nlm.nih.gov/27925432/" TargetMode="External"/><Relationship Id="rId10" Type="http://schemas.openxmlformats.org/officeDocument/2006/relationships/hyperlink" Target="https://scholar.google.com/scholar?hl=en&amp;as_sdt=0%2C3&amp;q=%22Social+Norms%22+theory+Berkowitz&amp;btnG=" TargetMode="External"/><Relationship Id="rId98" Type="http://schemas.openxmlformats.org/officeDocument/2006/relationships/hyperlink" Target="https://scholar.google.com/scholar?lookup=0&amp;q=%22Social+Action%22+Theory+ewart&amp;hl=en&amp;as_sdt=0,3" TargetMode="External"/><Relationship Id="rId13" Type="http://schemas.openxmlformats.org/officeDocument/2006/relationships/hyperlink" Target="https://books.google.com/books?hl=en&amp;lr=&amp;id=wGbhKS3BvqMC&amp;oi=fnd&amp;pg=PA64&amp;ots=ZbeeMcSWki&amp;sig=6dK4vUGp-wI5iM78gdSFWDOvPHY" TargetMode="External"/><Relationship Id="rId12" Type="http://schemas.openxmlformats.org/officeDocument/2006/relationships/hyperlink" Target="https://scholar.google.com/scholar?hl=en&amp;as_sdt=0%2C3&amp;q=%22Affective+events+theory%22&amp;btnG=" TargetMode="External"/><Relationship Id="rId91" Type="http://schemas.openxmlformats.org/officeDocument/2006/relationships/hyperlink" Target="https://doi.org/10.1002/mde.975" TargetMode="External"/><Relationship Id="rId90" Type="http://schemas.openxmlformats.org/officeDocument/2006/relationships/hyperlink" Target="https://scholar.google.com/scholar?lookup=0&amp;q=%22goal+framing%22+theory+Lindenberg&amp;hl=en&amp;as_sdt=0,3" TargetMode="External"/><Relationship Id="rId93" Type="http://schemas.openxmlformats.org/officeDocument/2006/relationships/hyperlink" Target="https://www.sciencedirect.com/science/article/abs/pii/S0091743500907734" TargetMode="External"/><Relationship Id="rId92" Type="http://schemas.openxmlformats.org/officeDocument/2006/relationships/hyperlink" Target="https://scholar.google.com/scholar?hl=en&amp;as_sdt=0%2C3&amp;q=%22consumption+theory%22&amp;btnG=" TargetMode="External"/><Relationship Id="rId15" Type="http://schemas.openxmlformats.org/officeDocument/2006/relationships/hyperlink" Target="https://psycnet.apa.org/record/1993-21102-001" TargetMode="External"/><Relationship Id="rId14" Type="http://schemas.openxmlformats.org/officeDocument/2006/relationships/hyperlink" Target="https://scholar.google.com/scholar?hl=en&amp;as_sdt=0%2C3&amp;q=%22differential+association%22+theory+sutherland&amp;btnG=" TargetMode="External"/><Relationship Id="rId17" Type="http://schemas.openxmlformats.org/officeDocument/2006/relationships/hyperlink" Target="https://www.sciencedirect.com/science/article/pii/S0065260108603305" TargetMode="External"/><Relationship Id="rId16" Type="http://schemas.openxmlformats.org/officeDocument/2006/relationships/hyperlink" Target="https://scholar.google.com/scholar?hl=en&amp;as_sdt=0%2C3&amp;q=%22The+extended+parallel+processing+model%22+witte&amp;btnG=" TargetMode="External"/><Relationship Id="rId19" Type="http://schemas.openxmlformats.org/officeDocument/2006/relationships/hyperlink" Target="https://www.taylorfrancis.com/chapters/mono/10.4324/9781315087900-12/walter-reckless-1961-new-theory-delinquency-crime-federal-probation-25-pp-42-6-edward-wells" TargetMode="External"/><Relationship Id="rId18" Type="http://schemas.openxmlformats.org/officeDocument/2006/relationships/hyperlink" Target="https://scholar.google.com/scholar?hl=en&amp;as_sdt=0%2C3&amp;q=%22A+Focus+Theory+of+Normative+Conduct%22+cialdini&amp;btnG=" TargetMode="External"/><Relationship Id="rId84" Type="http://schemas.openxmlformats.org/officeDocument/2006/relationships/hyperlink" Target="https://scholar.google.com/scholar?hl=en&amp;as_sdt=0%2C3&amp;q=%22Regulatory+Fit%22+theory+higgins&amp;btnG=" TargetMode="External"/><Relationship Id="rId83" Type="http://schemas.openxmlformats.org/officeDocument/2006/relationships/hyperlink" Target="https://books.google.com/books?hl=en&amp;lr=&amp;id=5f9OAgAAQBAJ&amp;oi=fnd&amp;pg=PA356&amp;dq=%22Regulatory+Fit%22+theory+higgins&amp;ots=zm6biK0vTJ&amp;sig=rlZlFAczGgVTiIKi2nIQZFCYCHI" TargetMode="External"/><Relationship Id="rId86" Type="http://schemas.openxmlformats.org/officeDocument/2006/relationships/hyperlink" Target="https://scholar.google.com/scholar?lookup=0&amp;q=%22Value-Belief-Norm%22+Theory+stern&amp;hl=en&amp;as_sdt=0,3" TargetMode="External"/><Relationship Id="rId85" Type="http://schemas.openxmlformats.org/officeDocument/2006/relationships/hyperlink" Target="https://www.jstor.org/stable/24707060?seq=1" TargetMode="External"/><Relationship Id="rId88" Type="http://schemas.openxmlformats.org/officeDocument/2006/relationships/hyperlink" Target="https://scholar.google.com/scholar?hl=en&amp;as_sdt=0%2C3&amp;q=%22Feedback+Intervention+Theory%22+kluger&amp;btnG=" TargetMode="External"/><Relationship Id="rId87" Type="http://schemas.openxmlformats.org/officeDocument/2006/relationships/hyperlink" Target="https://psycnet.apa.org/buy/1996-02773-003" TargetMode="External"/><Relationship Id="rId89" Type="http://schemas.openxmlformats.org/officeDocument/2006/relationships/hyperlink" Target="https://spssi.onlinelibrary.wiley.com/doi/abs/10.1111/j.1540-4560.2007.00499.x" TargetMode="External"/><Relationship Id="rId80" Type="http://schemas.openxmlformats.org/officeDocument/2006/relationships/hyperlink" Target="https://scholar.google.com/scholar?lookup=0&amp;q=%22problem+behavior%22+theory+jessor&amp;hl=en&amp;as_sdt=0,3" TargetMode="External"/><Relationship Id="rId82" Type="http://schemas.openxmlformats.org/officeDocument/2006/relationships/hyperlink" Target="https://scholar.google.com/scholar?hl=en&amp;as_sdt=0%2C3&amp;q=%22social+development+model%22+hawkins&amp;btnG=" TargetMode="External"/><Relationship Id="rId81" Type="http://schemas.openxmlformats.org/officeDocument/2006/relationships/hyperlink" Target="https://psycnet.apa.org/record/1996-98939-004" TargetMode="External"/><Relationship Id="rId1" Type="http://schemas.openxmlformats.org/officeDocument/2006/relationships/hyperlink" Target="https://psycnet.apa.org/record/1997-36396-006" TargetMode="External"/><Relationship Id="rId2" Type="http://schemas.openxmlformats.org/officeDocument/2006/relationships/hyperlink" Target="https://scholar.google.com/scholar?lookup=0&amp;q=%22protection+motivation+theory%22+rogers&amp;hl=en&amp;as_sdt=0,3" TargetMode="External"/><Relationship Id="rId3" Type="http://schemas.openxmlformats.org/officeDocument/2006/relationships/hyperlink" Target="https://www.worldscientific.com/doi/abs/10.1142/9789814417358_0006" TargetMode="External"/><Relationship Id="rId4" Type="http://schemas.openxmlformats.org/officeDocument/2006/relationships/hyperlink" Target="https://scholar.google.com/scholar?hl=en&amp;as_sdt=0%2C3&amp;q=%22prospect+theory%22+kahneman&amp;btnG=" TargetMode="External"/><Relationship Id="rId9" Type="http://schemas.openxmlformats.org/officeDocument/2006/relationships/hyperlink" Target="http://alanberkowitz.com/articles/social%20norms%20approach-short.pdf" TargetMode="External"/><Relationship Id="rId5" Type="http://schemas.openxmlformats.org/officeDocument/2006/relationships/hyperlink" Target="https://psycnet.apa.org/record/1990-97753-000" TargetMode="External"/><Relationship Id="rId6" Type="http://schemas.openxmlformats.org/officeDocument/2006/relationships/hyperlink" Target="https://scholar.google.com/scholar?lookup=0&amp;q=%22A+general+theory+of+crime%22+Gottfredson&amp;hl=en&amp;as_sdt=0,3" TargetMode="External"/><Relationship Id="rId7" Type="http://schemas.openxmlformats.org/officeDocument/2006/relationships/hyperlink" Target="https://psycnet.apa.org/record/1997-08589-000" TargetMode="External"/><Relationship Id="rId8" Type="http://schemas.openxmlformats.org/officeDocument/2006/relationships/hyperlink" Target="https://scholar.google.com/scholar?hl=en&amp;as_sdt=0%2C3&amp;q=Self-efficacy+theory+bandura&amp;btnG=" TargetMode="External"/><Relationship Id="rId73" Type="http://schemas.openxmlformats.org/officeDocument/2006/relationships/hyperlink" Target="https://www.sciencedirect.com/science/article/abs/pii/S0738399104000758" TargetMode="External"/><Relationship Id="rId72" Type="http://schemas.openxmlformats.org/officeDocument/2006/relationships/hyperlink" Target="https://scholar.google.com/scholar?hl=en&amp;as_sdt=0%2C3&amp;q=%22Normative+Social+Behavior%22+theory+rimal&amp;btnG=" TargetMode="External"/><Relationship Id="rId75" Type="http://schemas.openxmlformats.org/officeDocument/2006/relationships/hyperlink" Target="https://books.google.com/books?hl=en&amp;lr=&amp;id=sWtwAAAAQBAJ&amp;oi=fnd&amp;pg=PT8&amp;dq=info:oiM_Mumn8AMJ:scholar.google.com&amp;ots=Lv7E1_ldKL&amp;sig=Mjt3L_hH7nGMsiJ1GDj56x2KDvg" TargetMode="External"/><Relationship Id="rId74" Type="http://schemas.openxmlformats.org/officeDocument/2006/relationships/hyperlink" Target="https://scholar.google.com/scholar?hl=en&amp;as_sdt=0%2C3&amp;q=%22Integrated+Change%22+Model+vries&amp;btnG=" TargetMode="External"/><Relationship Id="rId77" Type="http://schemas.openxmlformats.org/officeDocument/2006/relationships/hyperlink" Target="https://www.tandfonline.com/doi/abs/10.1080/13504620220145401" TargetMode="External"/><Relationship Id="rId76" Type="http://schemas.openxmlformats.org/officeDocument/2006/relationships/hyperlink" Target="https://scholar.google.com/scholar?hl=en&amp;as_sdt=0%2C3&amp;q=%22prime+theory%22+west&amp;btnG=" TargetMode="External"/><Relationship Id="rId79" Type="http://schemas.openxmlformats.org/officeDocument/2006/relationships/hyperlink" Target="http://scholar.google.com/scholar?cluster=9382616054378198210&amp;hl=en&amp;oi=scholarr" TargetMode="External"/><Relationship Id="rId78" Type="http://schemas.openxmlformats.org/officeDocument/2006/relationships/hyperlink" Target="https://scholar.google.com/scholar?hl=en&amp;as_sdt=0%2C3&amp;q=%22Pro-Environmental+Behavior%22+Kollmuss&amp;btnG=" TargetMode="External"/><Relationship Id="rId71" Type="http://schemas.openxmlformats.org/officeDocument/2006/relationships/hyperlink" Target="https://journals.sagepub.com/doi/abs/10.1177/0093650205275385" TargetMode="External"/><Relationship Id="rId70" Type="http://schemas.openxmlformats.org/officeDocument/2006/relationships/hyperlink" Target="https://scholar.google.com/scholar?hl=en&amp;as_sdt=0%2C3&amp;q=%5Bcom-b%5D+michie&amp;btnG=" TargetMode="External"/><Relationship Id="rId62" Type="http://schemas.openxmlformats.org/officeDocument/2006/relationships/hyperlink" Target="https://scholar.google.com/scholar?hl=en&amp;as_sdt=0%2C3&amp;q=Self-Regulation+Theory+kanfer&amp;btnG=" TargetMode="External"/><Relationship Id="rId61" Type="http://schemas.openxmlformats.org/officeDocument/2006/relationships/hyperlink" Target="https://psycnet.apa.org/record/1991-97255-007" TargetMode="External"/><Relationship Id="rId64" Type="http://schemas.openxmlformats.org/officeDocument/2006/relationships/hyperlink" Target="https://scholar.google.com/scholar?hl=en&amp;as_sdt=0%2C3&amp;q=%22social+influence+model%22+Dholakia&amp;btnG=" TargetMode="External"/><Relationship Id="rId63" Type="http://schemas.openxmlformats.org/officeDocument/2006/relationships/hyperlink" Target="https://www.sciencedirect.com/science/article/abs/pii/S016781160400028X" TargetMode="External"/><Relationship Id="rId66" Type="http://schemas.openxmlformats.org/officeDocument/2006/relationships/hyperlink" Target="https://scholar.google.com/scholar?hl=en&amp;as_sdt=0%2C3&amp;q=%22AIDS+Risk+Reduction+Model%22&amp;btnG=" TargetMode="External"/><Relationship Id="rId65" Type="http://schemas.openxmlformats.org/officeDocument/2006/relationships/hyperlink" Target="https://journals.sagepub.com/doi/abs/10.1177/109019819001700107" TargetMode="External"/><Relationship Id="rId68" Type="http://schemas.openxmlformats.org/officeDocument/2006/relationships/hyperlink" Target="https://scholar.google.com/scholar?hl=en&amp;as_sdt=0%2C3&amp;q=%22Interpersonal+behavior%22+theory+triandis&amp;btnG=" TargetMode="External"/><Relationship Id="rId67" Type="http://schemas.openxmlformats.org/officeDocument/2006/relationships/hyperlink" Target="https://psycnet.apa.org/record/1982-21073-001" TargetMode="External"/><Relationship Id="rId60" Type="http://schemas.openxmlformats.org/officeDocument/2006/relationships/hyperlink" Target="https://scholar.google.com/scholar?hl=en&amp;as_sdt=0%2C3&amp;q=%22theory+of+deviant+behavior%22+kaplan&amp;btnG=" TargetMode="External"/><Relationship Id="rId69" Type="http://schemas.openxmlformats.org/officeDocument/2006/relationships/hyperlink" Target="https://implementationscience.biomedcentral.com/articles/10.1186/1748-5908-6-42" TargetMode="External"/><Relationship Id="rId51" Type="http://schemas.openxmlformats.org/officeDocument/2006/relationships/hyperlink" Target="https://www.journals.uchicago.edu/doi/abs/10.1086/261558" TargetMode="External"/><Relationship Id="rId50" Type="http://schemas.openxmlformats.org/officeDocument/2006/relationships/hyperlink" Target="https://scholar.google.com/scholar?lookup=0&amp;q=%22Technology+Acceptance%22+Model+venkatesh&amp;hl=en&amp;as_sdt=0,3" TargetMode="External"/><Relationship Id="rId53" Type="http://schemas.openxmlformats.org/officeDocument/2006/relationships/hyperlink" Target="https://link.springer.com/chapter/10.1007/978-1-4613-9564-5_10" TargetMode="External"/><Relationship Id="rId52" Type="http://schemas.openxmlformats.org/officeDocument/2006/relationships/hyperlink" Target="https://scholar.google.com/scholar?hl=en&amp;as_sdt=0%2C3&amp;q=%22rational+addiction%22+theory+becker&amp;btnG=" TargetMode="External"/><Relationship Id="rId55" Type="http://schemas.openxmlformats.org/officeDocument/2006/relationships/hyperlink" Target="https://journals.sagepub.com/doi/abs/10.1207/s15327957pspr0803_1" TargetMode="External"/><Relationship Id="rId54" Type="http://schemas.openxmlformats.org/officeDocument/2006/relationships/hyperlink" Target="https://scholar.google.com/scholar?lookup=0&amp;q=%22Terror+Management%22+Theory+Greenberg&amp;hl=en&amp;as_sdt=0,3" TargetMode="External"/><Relationship Id="rId57" Type="http://schemas.openxmlformats.org/officeDocument/2006/relationships/hyperlink" Target="https://www.sciencedirect.com/science/article/abs/pii/S0273229707000512" TargetMode="External"/><Relationship Id="rId56" Type="http://schemas.openxmlformats.org/officeDocument/2006/relationships/hyperlink" Target="https://scholar.google.com/scholar?hl=en&amp;as_sdt=0%2C3&amp;q=%22reflective+impulsive%22+model+strack&amp;btnG=" TargetMode="External"/><Relationship Id="rId59" Type="http://schemas.openxmlformats.org/officeDocument/2006/relationships/hyperlink" Target="https://psycnet.apa.org/record/1975-29932-000" TargetMode="External"/><Relationship Id="rId58" Type="http://schemas.openxmlformats.org/officeDocument/2006/relationships/hyperlink" Target="https://scholar.google.com/scholar?hl=en&amp;as_sdt=0%2C3&amp;q=%22prototype+willingness%22+model+gibbons&amp;btnG=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vmlDrawing" Target="../drawings/vmlDrawing1.vml"/><Relationship Id="rId31" Type="http://schemas.openxmlformats.org/officeDocument/2006/relationships/hyperlink" Target="https://psycnet.apa.org/record/1975-29932-000" TargetMode="External"/><Relationship Id="rId30" Type="http://schemas.openxmlformats.org/officeDocument/2006/relationships/hyperlink" Target="https://www.sciencedirect.com/science/article/abs/pii/S0273229707000512" TargetMode="External"/><Relationship Id="rId33" Type="http://schemas.openxmlformats.org/officeDocument/2006/relationships/hyperlink" Target="https://www.sciencedirect.com/science/article/abs/pii/S016781160400028X" TargetMode="External"/><Relationship Id="rId32" Type="http://schemas.openxmlformats.org/officeDocument/2006/relationships/hyperlink" Target="https://psycnet.apa.org/record/1991-97255-007" TargetMode="External"/><Relationship Id="rId35" Type="http://schemas.openxmlformats.org/officeDocument/2006/relationships/hyperlink" Target="https://psycnet.apa.org/record/1982-21073-001" TargetMode="External"/><Relationship Id="rId34" Type="http://schemas.openxmlformats.org/officeDocument/2006/relationships/hyperlink" Target="https://journals.sagepub.com/doi/abs/10.1177/109019819001700107" TargetMode="External"/><Relationship Id="rId37" Type="http://schemas.openxmlformats.org/officeDocument/2006/relationships/hyperlink" Target="https://journals.sagepub.com/doi/abs/10.1177/0093650205275385" TargetMode="External"/><Relationship Id="rId36" Type="http://schemas.openxmlformats.org/officeDocument/2006/relationships/hyperlink" Target="https://implementationscience.biomedcentral.com/articles/10.1186/1748-5908-6-42" TargetMode="External"/><Relationship Id="rId39" Type="http://schemas.openxmlformats.org/officeDocument/2006/relationships/drawing" Target="../drawings/drawing2.xml"/><Relationship Id="rId38" Type="http://schemas.openxmlformats.org/officeDocument/2006/relationships/hyperlink" Target="https://www.sciencedirect.com/science/article/abs/pii/S0738399104000758" TargetMode="External"/><Relationship Id="rId20" Type="http://schemas.openxmlformats.org/officeDocument/2006/relationships/hyperlink" Target="https://psycnet.apa.org/record/1989-15557-001" TargetMode="External"/><Relationship Id="rId22" Type="http://schemas.openxmlformats.org/officeDocument/2006/relationships/hyperlink" Target="https://psycnet.apa.org/record/1982-26944-001" TargetMode="External"/><Relationship Id="rId21" Type="http://schemas.openxmlformats.org/officeDocument/2006/relationships/hyperlink" Target="https://books.google.com/books?hl=en&amp;lr=&amp;id=v1ii4QsB7jIC&amp;oi=fnd&amp;pg=PR15&amp;dq=Diffusion+of+Innovations&amp;ots=DMTwyQTpbQ&amp;sig=4W1iifBsmvhWshHTfyhznyvgK_k" TargetMode="External"/><Relationship Id="rId24" Type="http://schemas.openxmlformats.org/officeDocument/2006/relationships/hyperlink" Target="https://psycnet.apa.org/record/1942-00109-000" TargetMode="External"/><Relationship Id="rId23" Type="http://schemas.openxmlformats.org/officeDocument/2006/relationships/hyperlink" Target="https://pubmed.ncbi.nlm.nih.gov/11316014/" TargetMode="External"/><Relationship Id="rId26" Type="http://schemas.openxmlformats.org/officeDocument/2006/relationships/hyperlink" Target="https://www.jstor.org/stable/30036540" TargetMode="External"/><Relationship Id="rId25" Type="http://schemas.openxmlformats.org/officeDocument/2006/relationships/hyperlink" Target="https://www.sciencedirect.com/science/article/pii/S0065260108602816" TargetMode="External"/><Relationship Id="rId28" Type="http://schemas.openxmlformats.org/officeDocument/2006/relationships/hyperlink" Target="https://link.springer.com/chapter/10.1007/978-1-4613-9564-5_10" TargetMode="External"/><Relationship Id="rId27" Type="http://schemas.openxmlformats.org/officeDocument/2006/relationships/hyperlink" Target="https://www.journals.uchicago.edu/doi/abs/10.1086/261558" TargetMode="External"/><Relationship Id="rId29" Type="http://schemas.openxmlformats.org/officeDocument/2006/relationships/hyperlink" Target="https://journals.sagepub.com/doi/abs/10.1207/s15327957pspr0803_1" TargetMode="External"/><Relationship Id="rId11" Type="http://schemas.openxmlformats.org/officeDocument/2006/relationships/hyperlink" Target="https://www.taylorfrancis.com/chapters/mono/10.4324/9781315087900-12/walter-reckless-1961-new-theory-delinquency-crime-federal-probation-25-pp-42-6-edward-wells" TargetMode="External"/><Relationship Id="rId10" Type="http://schemas.openxmlformats.org/officeDocument/2006/relationships/hyperlink" Target="https://www.sciencedirect.com/science/article/pii/S0065260108603305" TargetMode="External"/><Relationship Id="rId13" Type="http://schemas.openxmlformats.org/officeDocument/2006/relationships/hyperlink" Target="https://books.google.com/books?hl=en&amp;lr=&amp;id=l2R7DwAAQBAJ&amp;oi=fnd&amp;pg=PA56&amp;dq=Tajfel,+H.+%26+Turner&amp;ots=AA_A7SfUEN&amp;sig=bdmyhKrY4veIzhtd4TQRMTHQYbY" TargetMode="External"/><Relationship Id="rId12" Type="http://schemas.openxmlformats.org/officeDocument/2006/relationships/hyperlink" Target="https://www.sciencedirect.com/science/article/abs/pii/074959789190020T" TargetMode="External"/><Relationship Id="rId15" Type="http://schemas.openxmlformats.org/officeDocument/2006/relationships/hyperlink" Target="https://journals.sagepub.com/doi/abs/10.4278/0890-1171-12.1.38" TargetMode="External"/><Relationship Id="rId14" Type="http://schemas.openxmlformats.org/officeDocument/2006/relationships/hyperlink" Target="https://psycnet.apa.org/record/1990-97846-000?cid=SEM_DIR0016&amp;con=13833&amp;pkw=morningstar25252525252525252520direct&amp;elqCampaignId=6282&amp;prd=cloud&amp;cap=research252525252525252520portal&amp;gclid=EAIaIQobChMI9KfZioi33AIVyLTtCh07gw7KEAAYASAAEgLGF_D_BwE" TargetMode="External"/><Relationship Id="rId17" Type="http://schemas.openxmlformats.org/officeDocument/2006/relationships/hyperlink" Target="http://books.google.com/books?hl=en&amp;lr=&amp;id=Pjjknd1HREIC&amp;oi=fnd&amp;pg=PA1&amp;dq=info:aA3GupdBD0sJ:scholar.google.com&amp;ots=iRpkEsD8mL&amp;sig=eyumnRJZrE6aeD6ccjQvR1jX_LA" TargetMode="External"/><Relationship Id="rId16" Type="http://schemas.openxmlformats.org/officeDocument/2006/relationships/hyperlink" Target="https://psycnet.apa.org/record/2011-21800-020" TargetMode="External"/><Relationship Id="rId19" Type="http://schemas.openxmlformats.org/officeDocument/2006/relationships/hyperlink" Target="http://web.mit.edu/curhan/www/docs/Articles/15341_Readings/Organizational_Learning_and_Change/Lewin_Group_Decision_&amp;_Social_Change_Readings_Psych_pp197-211.pdf" TargetMode="External"/><Relationship Id="rId18" Type="http://schemas.openxmlformats.org/officeDocument/2006/relationships/hyperlink" Target="https://www.annualreviews.org/doi/abs/10.1146/annurev.psych.52.1.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psycnet.apa.org/record/1997-36396-006" TargetMode="External"/><Relationship Id="rId3" Type="http://schemas.openxmlformats.org/officeDocument/2006/relationships/hyperlink" Target="https://www.worldscientific.com/doi/abs/10.1142/9789814417358_0006" TargetMode="External"/><Relationship Id="rId4" Type="http://schemas.openxmlformats.org/officeDocument/2006/relationships/hyperlink" Target="https://psycnet.apa.org/record/1990-97753-000" TargetMode="External"/><Relationship Id="rId9" Type="http://schemas.openxmlformats.org/officeDocument/2006/relationships/hyperlink" Target="https://psycnet.apa.org/record/1993-21102-001" TargetMode="External"/><Relationship Id="rId5" Type="http://schemas.openxmlformats.org/officeDocument/2006/relationships/hyperlink" Target="https://psycnet.apa.org/record/1997-08589-000" TargetMode="External"/><Relationship Id="rId6" Type="http://schemas.openxmlformats.org/officeDocument/2006/relationships/hyperlink" Target="http://alanberkowitz.com/articles/social%20norms%20approach-short.pdf" TargetMode="External"/><Relationship Id="rId7" Type="http://schemas.openxmlformats.org/officeDocument/2006/relationships/hyperlink" Target="https://psycnet.apa.org/record/1996-98665-001" TargetMode="External"/><Relationship Id="rId8" Type="http://schemas.openxmlformats.org/officeDocument/2006/relationships/hyperlink" Target="https://books.google.com/books?hl=en&amp;lr=&amp;id=wGbhKS3BvqMC&amp;oi=fnd&amp;pg=PA64&amp;ots=ZbeeMcSWki&amp;sig=6dK4vUGp-wI5iM78gdSFWDOvP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0"/>
    <col customWidth="1" min="2" max="2" width="57.14"/>
    <col customWidth="1" min="3" max="3" width="5.43"/>
    <col customWidth="1" min="4" max="4" width="8.57"/>
    <col customWidth="1" hidden="1" min="5" max="5" width="8.57"/>
    <col customWidth="1" min="6" max="6" width="8.57"/>
    <col customWidth="1" min="8" max="8" width="12.71"/>
    <col customWidth="1" hidden="1" min="9" max="9" width="13.14"/>
    <col customWidth="1" min="10" max="10" width="13.29"/>
    <col customWidth="1" min="11" max="11" width="11.43"/>
    <col customWidth="1" min="12" max="12" width="12.86"/>
    <col customWidth="1" min="13" max="13" width="11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v>28.0</v>
      </c>
      <c r="B2" s="6" t="s">
        <v>13</v>
      </c>
      <c r="C2" s="5">
        <v>1997.0</v>
      </c>
      <c r="D2" s="5">
        <v>1211.0</v>
      </c>
      <c r="E2" s="5">
        <f t="shared" ref="E2:E51" si="1"> ROUND(D2/(2021-C2),0)</f>
        <v>50</v>
      </c>
      <c r="F2" s="7" t="s">
        <v>14</v>
      </c>
      <c r="G2" s="8">
        <v>10500.0</v>
      </c>
      <c r="H2" s="5">
        <v>10.0</v>
      </c>
      <c r="I2" s="5">
        <f>533/G2</f>
        <v>0.05076190476</v>
      </c>
      <c r="J2" s="9">
        <f t="shared" ref="J2:J51" si="2">ROUND(10*(I2-MIN(I$2:I$51))/(MAX(I$2:I$51)-MIN(I$2:I$51)),0)</f>
        <v>9</v>
      </c>
      <c r="K2" s="5">
        <v>7.0</v>
      </c>
      <c r="L2" s="9">
        <f t="shared" ref="L2:L51" si="3">ROUND(10*(E2-MIN(E$2:E$51))/(MAX(E$2:E$51)-MIN(E$2:E$51)),0)</f>
        <v>0</v>
      </c>
      <c r="M2" s="10">
        <f t="shared" ref="M2:M51" si="4">round(AVERAGE(H2,J2,K2,L2),1)</f>
        <v>6.5</v>
      </c>
    </row>
    <row r="3">
      <c r="A3" s="5">
        <v>27.0</v>
      </c>
      <c r="B3" s="6" t="s">
        <v>15</v>
      </c>
      <c r="C3" s="5">
        <v>2013.0</v>
      </c>
      <c r="D3" s="5">
        <v>68709.0</v>
      </c>
      <c r="E3" s="5">
        <f t="shared" si="1"/>
        <v>8589</v>
      </c>
      <c r="F3" s="5">
        <v>354.0</v>
      </c>
      <c r="G3" s="8">
        <v>66200.0</v>
      </c>
      <c r="H3" s="5">
        <v>8.0</v>
      </c>
      <c r="I3" s="5">
        <f>371/G3</f>
        <v>0.005604229607</v>
      </c>
      <c r="J3" s="9">
        <f t="shared" si="2"/>
        <v>1</v>
      </c>
      <c r="K3" s="5">
        <v>6.0</v>
      </c>
      <c r="L3" s="9">
        <f t="shared" si="3"/>
        <v>10</v>
      </c>
      <c r="M3" s="10">
        <f t="shared" si="4"/>
        <v>6.3</v>
      </c>
    </row>
    <row r="4">
      <c r="A4" s="5">
        <v>15.0</v>
      </c>
      <c r="B4" s="6" t="s">
        <v>16</v>
      </c>
      <c r="C4" s="5">
        <v>1990.0</v>
      </c>
      <c r="D4" s="5">
        <v>14412.0</v>
      </c>
      <c r="E4" s="5">
        <f t="shared" si="1"/>
        <v>465</v>
      </c>
      <c r="F4" s="5">
        <v>91.0</v>
      </c>
      <c r="G4" s="8">
        <v>13500.0</v>
      </c>
      <c r="H4" s="5">
        <v>9.0</v>
      </c>
      <c r="I4" s="5">
        <f>116/G4</f>
        <v>0.008592592593</v>
      </c>
      <c r="J4" s="9">
        <f t="shared" si="2"/>
        <v>1</v>
      </c>
      <c r="K4" s="5">
        <v>10.0</v>
      </c>
      <c r="L4" s="9">
        <f t="shared" si="3"/>
        <v>1</v>
      </c>
      <c r="M4" s="10">
        <f t="shared" si="4"/>
        <v>5.3</v>
      </c>
    </row>
    <row r="5">
      <c r="A5" s="5">
        <v>35.0</v>
      </c>
      <c r="B5" s="6" t="s">
        <v>17</v>
      </c>
      <c r="C5" s="5">
        <v>1999.0</v>
      </c>
      <c r="D5" s="5">
        <v>91578.0</v>
      </c>
      <c r="E5" s="5">
        <f t="shared" si="1"/>
        <v>4163</v>
      </c>
      <c r="F5" s="7" t="s">
        <v>14</v>
      </c>
      <c r="G5" s="8">
        <v>212000.0</v>
      </c>
      <c r="H5" s="5">
        <v>9.0</v>
      </c>
      <c r="I5" s="5">
        <f>618/G5</f>
        <v>0.00291509434</v>
      </c>
      <c r="J5" s="9">
        <f t="shared" si="2"/>
        <v>0</v>
      </c>
      <c r="K5" s="5">
        <v>6.0</v>
      </c>
      <c r="L5" s="9">
        <f t="shared" si="3"/>
        <v>5</v>
      </c>
      <c r="M5" s="10">
        <f t="shared" si="4"/>
        <v>5</v>
      </c>
    </row>
    <row r="6">
      <c r="A6" s="5">
        <v>44.0</v>
      </c>
      <c r="B6" s="6" t="s">
        <v>18</v>
      </c>
      <c r="C6" s="5">
        <v>2005.0</v>
      </c>
      <c r="D6" s="5">
        <v>534.0</v>
      </c>
      <c r="E6" s="5">
        <f t="shared" si="1"/>
        <v>33</v>
      </c>
      <c r="F6" s="7" t="s">
        <v>14</v>
      </c>
      <c r="G6" s="8">
        <v>47400.0</v>
      </c>
      <c r="H6" s="5">
        <v>7.0</v>
      </c>
      <c r="I6" s="5">
        <f>2510/G6</f>
        <v>0.0529535865</v>
      </c>
      <c r="J6" s="9">
        <f t="shared" si="2"/>
        <v>9</v>
      </c>
      <c r="K6" s="5">
        <v>2.0</v>
      </c>
      <c r="L6" s="9">
        <f t="shared" si="3"/>
        <v>0</v>
      </c>
      <c r="M6" s="10">
        <f t="shared" si="4"/>
        <v>4.5</v>
      </c>
    </row>
    <row r="7">
      <c r="A7" s="5">
        <v>2.0</v>
      </c>
      <c r="B7" s="6" t="s">
        <v>19</v>
      </c>
      <c r="C7" s="5">
        <v>1996.0</v>
      </c>
      <c r="D7" s="5">
        <v>5587.0</v>
      </c>
      <c r="E7" s="5">
        <f t="shared" si="1"/>
        <v>223</v>
      </c>
      <c r="F7" s="5">
        <v>66.0</v>
      </c>
      <c r="G7" s="8">
        <v>6880.0</v>
      </c>
      <c r="H7" s="5">
        <v>10.0</v>
      </c>
      <c r="I7" s="5">
        <f>21/G7</f>
        <v>0.003052325581</v>
      </c>
      <c r="J7" s="9">
        <f t="shared" si="2"/>
        <v>1</v>
      </c>
      <c r="K7" s="5">
        <v>6.0</v>
      </c>
      <c r="L7" s="9">
        <f t="shared" si="3"/>
        <v>0</v>
      </c>
      <c r="M7" s="10">
        <f t="shared" si="4"/>
        <v>4.3</v>
      </c>
    </row>
    <row r="8">
      <c r="A8" s="5">
        <v>10.0</v>
      </c>
      <c r="B8" s="6" t="s">
        <v>20</v>
      </c>
      <c r="C8" s="5">
        <v>1995.0</v>
      </c>
      <c r="D8" s="5">
        <v>148.0</v>
      </c>
      <c r="E8" s="5">
        <f t="shared" si="1"/>
        <v>6</v>
      </c>
      <c r="F8" s="5">
        <v>31.0</v>
      </c>
      <c r="G8" s="8">
        <v>10700.0</v>
      </c>
      <c r="H8" s="5">
        <v>9.0</v>
      </c>
      <c r="I8" s="5">
        <f>87/G8</f>
        <v>0.008130841121</v>
      </c>
      <c r="J8" s="9">
        <f t="shared" si="2"/>
        <v>1</v>
      </c>
      <c r="K8" s="5">
        <v>7.0</v>
      </c>
      <c r="L8" s="9">
        <f t="shared" si="3"/>
        <v>0</v>
      </c>
      <c r="M8" s="10">
        <f t="shared" si="4"/>
        <v>4.3</v>
      </c>
    </row>
    <row r="9">
      <c r="A9" s="5">
        <v>12.0</v>
      </c>
      <c r="B9" s="6" t="s">
        <v>21</v>
      </c>
      <c r="C9" s="5">
        <v>1992.0</v>
      </c>
      <c r="D9" s="5">
        <v>3453.0</v>
      </c>
      <c r="E9" s="5">
        <f t="shared" si="1"/>
        <v>119</v>
      </c>
      <c r="F9" s="7" t="s">
        <v>14</v>
      </c>
      <c r="G9" s="8">
        <v>412.0</v>
      </c>
      <c r="H9" s="5">
        <v>7.0</v>
      </c>
      <c r="I9" s="5">
        <f>11/G9</f>
        <v>0.02669902913</v>
      </c>
      <c r="J9" s="9">
        <f t="shared" si="2"/>
        <v>4</v>
      </c>
      <c r="K9" s="5">
        <v>6.0</v>
      </c>
      <c r="L9" s="9">
        <f t="shared" si="3"/>
        <v>0</v>
      </c>
      <c r="M9" s="10">
        <f t="shared" si="4"/>
        <v>4.3</v>
      </c>
    </row>
    <row r="10">
      <c r="A10" s="5">
        <v>14.0</v>
      </c>
      <c r="B10" s="6" t="s">
        <v>22</v>
      </c>
      <c r="C10" s="5">
        <v>1991.0</v>
      </c>
      <c r="D10" s="5">
        <v>3116.0</v>
      </c>
      <c r="E10" s="5">
        <f t="shared" si="1"/>
        <v>104</v>
      </c>
      <c r="F10" s="7" t="s">
        <v>14</v>
      </c>
      <c r="G10" s="8">
        <v>6220.0</v>
      </c>
      <c r="H10" s="5">
        <v>6.0</v>
      </c>
      <c r="I10" s="5">
        <f>371/G10</f>
        <v>0.05964630225</v>
      </c>
      <c r="J10" s="9">
        <f t="shared" si="2"/>
        <v>10</v>
      </c>
      <c r="K10" s="5">
        <v>1.0</v>
      </c>
      <c r="L10" s="9">
        <f t="shared" si="3"/>
        <v>0</v>
      </c>
      <c r="M10" s="10">
        <f t="shared" si="4"/>
        <v>4.3</v>
      </c>
    </row>
    <row r="11">
      <c r="A11" s="5">
        <v>8.0</v>
      </c>
      <c r="B11" s="6" t="s">
        <v>23</v>
      </c>
      <c r="C11" s="5">
        <v>1961.0</v>
      </c>
      <c r="D11" s="5">
        <v>638.0</v>
      </c>
      <c r="E11" s="5">
        <f t="shared" si="1"/>
        <v>11</v>
      </c>
      <c r="F11" s="5">
        <v>43.0</v>
      </c>
      <c r="G11" s="8">
        <v>2240.0</v>
      </c>
      <c r="H11" s="5">
        <v>9.0</v>
      </c>
      <c r="I11" s="5">
        <f>15/G11</f>
        <v>0.006696428571</v>
      </c>
      <c r="J11" s="9">
        <f t="shared" si="2"/>
        <v>1</v>
      </c>
      <c r="K11" s="5">
        <v>6.0</v>
      </c>
      <c r="L11" s="9">
        <f t="shared" si="3"/>
        <v>0</v>
      </c>
      <c r="M11" s="10">
        <f t="shared" si="4"/>
        <v>4</v>
      </c>
    </row>
    <row r="12">
      <c r="A12" s="5">
        <v>49.0</v>
      </c>
      <c r="B12" s="6" t="s">
        <v>24</v>
      </c>
      <c r="C12" s="5">
        <v>1991.0</v>
      </c>
      <c r="D12" s="5">
        <v>88719.0</v>
      </c>
      <c r="E12" s="5">
        <f t="shared" si="1"/>
        <v>2957</v>
      </c>
      <c r="F12" s="5">
        <v>217.0</v>
      </c>
      <c r="G12" s="8">
        <v>85800.0</v>
      </c>
      <c r="H12" s="5">
        <v>9.0</v>
      </c>
      <c r="I12" s="5">
        <f>700/G12</f>
        <v>0.008158508159</v>
      </c>
      <c r="J12" s="9">
        <f t="shared" si="2"/>
        <v>1</v>
      </c>
      <c r="K12" s="5">
        <v>3.0</v>
      </c>
      <c r="L12" s="9">
        <f t="shared" si="3"/>
        <v>3</v>
      </c>
      <c r="M12" s="10">
        <f t="shared" si="4"/>
        <v>4</v>
      </c>
    </row>
    <row r="13">
      <c r="A13" s="5">
        <v>41.0</v>
      </c>
      <c r="B13" s="6" t="s">
        <v>25</v>
      </c>
      <c r="C13" s="5">
        <v>1979.0</v>
      </c>
      <c r="D13" s="5">
        <v>25410.0</v>
      </c>
      <c r="E13" s="5">
        <f t="shared" si="1"/>
        <v>605</v>
      </c>
      <c r="F13" s="7" t="s">
        <v>14</v>
      </c>
      <c r="G13" s="8">
        <v>66200.0</v>
      </c>
      <c r="H13" s="5">
        <v>7.0</v>
      </c>
      <c r="I13" s="5">
        <f>150/G13</f>
        <v>0.002265861027</v>
      </c>
      <c r="J13" s="9">
        <f t="shared" si="2"/>
        <v>0</v>
      </c>
      <c r="K13" s="5">
        <v>7.0</v>
      </c>
      <c r="L13" s="9">
        <f t="shared" si="3"/>
        <v>1</v>
      </c>
      <c r="M13" s="10">
        <f t="shared" si="4"/>
        <v>3.8</v>
      </c>
    </row>
    <row r="14">
      <c r="A14" s="5">
        <v>18.0</v>
      </c>
      <c r="B14" s="6" t="s">
        <v>26</v>
      </c>
      <c r="C14" s="5">
        <v>1990.0</v>
      </c>
      <c r="D14" s="5">
        <v>14489.0</v>
      </c>
      <c r="E14" s="5">
        <f t="shared" si="1"/>
        <v>467</v>
      </c>
      <c r="F14" s="5">
        <v>294.0</v>
      </c>
      <c r="G14" s="8">
        <v>51700.0</v>
      </c>
      <c r="H14" s="5">
        <v>6.0</v>
      </c>
      <c r="I14" s="5">
        <f>166/G14</f>
        <v>0.003210831721</v>
      </c>
      <c r="J14" s="9">
        <f t="shared" si="2"/>
        <v>1</v>
      </c>
      <c r="K14" s="5">
        <v>7.0</v>
      </c>
      <c r="L14" s="9">
        <f t="shared" si="3"/>
        <v>1</v>
      </c>
      <c r="M14" s="10">
        <f t="shared" si="4"/>
        <v>3.8</v>
      </c>
    </row>
    <row r="15">
      <c r="A15" s="5">
        <v>51.0</v>
      </c>
      <c r="B15" s="6" t="s">
        <v>27</v>
      </c>
      <c r="C15" s="5">
        <v>1997.0</v>
      </c>
      <c r="D15" s="5">
        <v>7842.0</v>
      </c>
      <c r="E15" s="5">
        <f t="shared" si="1"/>
        <v>327</v>
      </c>
      <c r="F15" s="5">
        <v>307.0</v>
      </c>
      <c r="G15" s="8">
        <v>35900.0</v>
      </c>
      <c r="H15" s="5">
        <v>6.0</v>
      </c>
      <c r="I15" s="5">
        <f>40/G15</f>
        <v>0.001114206128</v>
      </c>
      <c r="J15" s="9">
        <f t="shared" si="2"/>
        <v>0</v>
      </c>
      <c r="K15" s="5">
        <v>7.0</v>
      </c>
      <c r="L15" s="9">
        <f t="shared" si="3"/>
        <v>0</v>
      </c>
      <c r="M15" s="10">
        <f t="shared" si="4"/>
        <v>3.3</v>
      </c>
    </row>
    <row r="16">
      <c r="A16" s="5">
        <v>34.0</v>
      </c>
      <c r="B16" s="6" t="s">
        <v>28</v>
      </c>
      <c r="C16" s="5">
        <v>2012.0</v>
      </c>
      <c r="D16" s="5">
        <v>1879.0</v>
      </c>
      <c r="E16" s="5">
        <f t="shared" si="1"/>
        <v>209</v>
      </c>
      <c r="F16" s="5">
        <v>319.0</v>
      </c>
      <c r="G16" s="8">
        <v>165000.0</v>
      </c>
      <c r="H16" s="5">
        <v>8.0</v>
      </c>
      <c r="I16" s="5">
        <f>389/G16</f>
        <v>0.002357575758</v>
      </c>
      <c r="J16" s="9">
        <f t="shared" si="2"/>
        <v>0</v>
      </c>
      <c r="K16" s="5">
        <v>4.0</v>
      </c>
      <c r="L16" s="9">
        <f t="shared" si="3"/>
        <v>0</v>
      </c>
      <c r="M16" s="10">
        <f t="shared" si="4"/>
        <v>3</v>
      </c>
    </row>
    <row r="17">
      <c r="A17" s="5">
        <v>22.0</v>
      </c>
      <c r="B17" s="6" t="s">
        <v>29</v>
      </c>
      <c r="C17" s="5">
        <v>1965.0</v>
      </c>
      <c r="D17" s="5">
        <v>22236.0</v>
      </c>
      <c r="E17" s="5">
        <f t="shared" si="1"/>
        <v>397</v>
      </c>
      <c r="F17" s="5">
        <v>461.0</v>
      </c>
      <c r="G17" s="8">
        <v>40500.0</v>
      </c>
      <c r="H17" s="5">
        <v>7.0</v>
      </c>
      <c r="I17" s="5">
        <f>235/G17</f>
        <v>0.005802469136</v>
      </c>
      <c r="J17" s="9">
        <f t="shared" si="2"/>
        <v>1</v>
      </c>
      <c r="K17" s="5">
        <v>4.0</v>
      </c>
      <c r="L17" s="9">
        <f t="shared" si="3"/>
        <v>0</v>
      </c>
      <c r="M17" s="10">
        <f t="shared" si="4"/>
        <v>3</v>
      </c>
    </row>
    <row r="18">
      <c r="A18" s="5">
        <v>39.0</v>
      </c>
      <c r="B18" s="6" t="s">
        <v>30</v>
      </c>
      <c r="C18" s="5">
        <v>2001.0</v>
      </c>
      <c r="D18" s="5">
        <v>21385.0</v>
      </c>
      <c r="E18" s="5">
        <f t="shared" si="1"/>
        <v>1069</v>
      </c>
      <c r="F18" s="7" t="s">
        <v>14</v>
      </c>
      <c r="G18" s="8">
        <v>162000.0</v>
      </c>
      <c r="H18" s="5">
        <v>8.0</v>
      </c>
      <c r="I18" s="5">
        <f>458/G18</f>
        <v>0.002827160494</v>
      </c>
      <c r="J18" s="9">
        <f t="shared" si="2"/>
        <v>0</v>
      </c>
      <c r="K18" s="5">
        <v>3.0</v>
      </c>
      <c r="L18" s="9">
        <f t="shared" si="3"/>
        <v>1</v>
      </c>
      <c r="M18" s="10">
        <f t="shared" si="4"/>
        <v>3</v>
      </c>
    </row>
    <row r="19">
      <c r="A19" s="5">
        <v>5.0</v>
      </c>
      <c r="B19" s="6" t="s">
        <v>31</v>
      </c>
      <c r="C19" s="5">
        <v>1958.0</v>
      </c>
      <c r="D19" s="5">
        <v>74.0</v>
      </c>
      <c r="E19" s="5">
        <f t="shared" si="1"/>
        <v>1</v>
      </c>
      <c r="F19" s="7" t="s">
        <v>14</v>
      </c>
      <c r="G19" s="8">
        <v>54700.0</v>
      </c>
      <c r="H19" s="5">
        <v>8.0</v>
      </c>
      <c r="I19" s="5">
        <f>161/G19</f>
        <v>0.002943327239</v>
      </c>
      <c r="J19" s="9">
        <f t="shared" si="2"/>
        <v>0</v>
      </c>
      <c r="K19" s="5">
        <v>2.0</v>
      </c>
      <c r="L19" s="9">
        <f t="shared" si="3"/>
        <v>0</v>
      </c>
      <c r="M19" s="10">
        <f t="shared" si="4"/>
        <v>2.5</v>
      </c>
    </row>
    <row r="20">
      <c r="A20" s="5">
        <v>23.0</v>
      </c>
      <c r="B20" s="6" t="s">
        <v>32</v>
      </c>
      <c r="C20" s="5">
        <v>1988.0</v>
      </c>
      <c r="D20" s="5">
        <v>1804.0</v>
      </c>
      <c r="E20" s="5">
        <f t="shared" si="1"/>
        <v>55</v>
      </c>
      <c r="F20" s="5">
        <v>102.0</v>
      </c>
      <c r="G20" s="8">
        <v>2590.0</v>
      </c>
      <c r="H20" s="5">
        <v>6.0</v>
      </c>
      <c r="I20" s="5">
        <f>8/G20</f>
        <v>0.003088803089</v>
      </c>
      <c r="J20" s="9">
        <f t="shared" si="2"/>
        <v>1</v>
      </c>
      <c r="K20" s="5">
        <v>3.0</v>
      </c>
      <c r="L20" s="9">
        <f t="shared" si="3"/>
        <v>0</v>
      </c>
      <c r="M20" s="10">
        <f t="shared" si="4"/>
        <v>2.5</v>
      </c>
    </row>
    <row r="21">
      <c r="A21" s="5">
        <v>11.0</v>
      </c>
      <c r="B21" s="6" t="s">
        <v>33</v>
      </c>
      <c r="C21" s="5">
        <v>1962.0</v>
      </c>
      <c r="D21" s="5">
        <v>125502.0</v>
      </c>
      <c r="E21" s="5">
        <f t="shared" si="1"/>
        <v>2127</v>
      </c>
      <c r="F21" s="7" t="s">
        <v>14</v>
      </c>
      <c r="G21" s="8">
        <v>96700.0</v>
      </c>
      <c r="H21" s="5">
        <v>4.0</v>
      </c>
      <c r="I21" s="5">
        <f>766/G21</f>
        <v>0.007921406412</v>
      </c>
      <c r="J21" s="9">
        <f t="shared" si="2"/>
        <v>1</v>
      </c>
      <c r="K21" s="5">
        <v>3.0</v>
      </c>
      <c r="L21" s="9">
        <f t="shared" si="3"/>
        <v>2</v>
      </c>
      <c r="M21" s="10">
        <f t="shared" si="4"/>
        <v>2.5</v>
      </c>
    </row>
    <row r="22">
      <c r="A22" s="5">
        <v>9.0</v>
      </c>
      <c r="B22" s="6" t="s">
        <v>34</v>
      </c>
      <c r="C22" s="5">
        <v>1982.0</v>
      </c>
      <c r="D22" s="5">
        <v>3113.0</v>
      </c>
      <c r="E22" s="5">
        <f t="shared" si="1"/>
        <v>80</v>
      </c>
      <c r="F22" s="5">
        <v>381.0</v>
      </c>
      <c r="G22" s="8">
        <v>11500.0</v>
      </c>
      <c r="H22" s="5">
        <v>6.0</v>
      </c>
      <c r="I22" s="5">
        <f>52/G22</f>
        <v>0.00452173913</v>
      </c>
      <c r="J22" s="9">
        <f t="shared" si="2"/>
        <v>1</v>
      </c>
      <c r="K22" s="5">
        <v>1.0</v>
      </c>
      <c r="L22" s="9">
        <f t="shared" si="3"/>
        <v>0</v>
      </c>
      <c r="M22" s="10">
        <f t="shared" si="4"/>
        <v>2</v>
      </c>
    </row>
    <row r="23">
      <c r="A23" s="5">
        <v>33.0</v>
      </c>
      <c r="B23" s="6" t="s">
        <v>35</v>
      </c>
      <c r="C23" s="5">
        <v>2001.0</v>
      </c>
      <c r="D23" s="5">
        <v>6796.0</v>
      </c>
      <c r="E23" s="5">
        <f t="shared" si="1"/>
        <v>340</v>
      </c>
      <c r="F23" s="5">
        <v>313.0</v>
      </c>
      <c r="G23" s="8">
        <v>550.0</v>
      </c>
      <c r="H23" s="5">
        <v>5.0</v>
      </c>
      <c r="I23" s="5">
        <f>7/G23</f>
        <v>0.01272727273</v>
      </c>
      <c r="J23" s="9">
        <f t="shared" si="2"/>
        <v>2</v>
      </c>
      <c r="K23" s="5">
        <v>1.0</v>
      </c>
      <c r="L23" s="9">
        <f t="shared" si="3"/>
        <v>0</v>
      </c>
      <c r="M23" s="10">
        <f t="shared" si="4"/>
        <v>2</v>
      </c>
    </row>
    <row r="24">
      <c r="A24" s="5">
        <v>43.0</v>
      </c>
      <c r="B24" s="6" t="s">
        <v>36</v>
      </c>
      <c r="C24" s="5">
        <v>1941.0</v>
      </c>
      <c r="D24" s="5">
        <v>3761.0</v>
      </c>
      <c r="E24" s="5">
        <f t="shared" si="1"/>
        <v>47</v>
      </c>
      <c r="F24" s="7" t="s">
        <v>14</v>
      </c>
      <c r="G24" s="8">
        <v>145000.0</v>
      </c>
      <c r="H24" s="5">
        <v>2.0</v>
      </c>
      <c r="I24" s="5">
        <f>359/G24</f>
        <v>0.002475862069</v>
      </c>
      <c r="J24" s="9">
        <f t="shared" si="2"/>
        <v>0</v>
      </c>
      <c r="K24" s="5">
        <v>6.0</v>
      </c>
      <c r="L24" s="9">
        <f t="shared" si="3"/>
        <v>0</v>
      </c>
      <c r="M24" s="10">
        <f t="shared" si="4"/>
        <v>2</v>
      </c>
    </row>
    <row r="25">
      <c r="A25" s="5">
        <v>21.0</v>
      </c>
      <c r="B25" s="6" t="s">
        <v>37</v>
      </c>
      <c r="C25" s="5">
        <v>1992.0</v>
      </c>
      <c r="D25" s="5">
        <v>18807.0</v>
      </c>
      <c r="E25" s="5">
        <f t="shared" si="1"/>
        <v>649</v>
      </c>
      <c r="F25" s="5">
        <v>234.0</v>
      </c>
      <c r="G25" s="8">
        <v>4610.0</v>
      </c>
      <c r="H25" s="5">
        <v>5.0</v>
      </c>
      <c r="I25" s="5">
        <f>24/G25</f>
        <v>0.005206073753</v>
      </c>
      <c r="J25" s="9">
        <f t="shared" si="2"/>
        <v>1</v>
      </c>
      <c r="K25" s="5">
        <v>1.0</v>
      </c>
      <c r="L25" s="9">
        <f t="shared" si="3"/>
        <v>1</v>
      </c>
      <c r="M25" s="10">
        <f t="shared" si="4"/>
        <v>2</v>
      </c>
    </row>
    <row r="26">
      <c r="A26" s="5">
        <v>45.0</v>
      </c>
      <c r="B26" s="6" t="s">
        <v>38</v>
      </c>
      <c r="C26" s="5">
        <v>2003.0</v>
      </c>
      <c r="D26" s="5">
        <v>33231.0</v>
      </c>
      <c r="E26" s="5">
        <f t="shared" si="1"/>
        <v>1846</v>
      </c>
      <c r="F26" s="5">
        <v>123.0</v>
      </c>
      <c r="G26" s="8">
        <v>48100.0</v>
      </c>
      <c r="H26" s="5">
        <v>2.0</v>
      </c>
      <c r="I26" s="5">
        <f>858/G26</f>
        <v>0.01783783784</v>
      </c>
      <c r="J26" s="9">
        <f t="shared" si="2"/>
        <v>3</v>
      </c>
      <c r="K26" s="5">
        <v>1.0</v>
      </c>
      <c r="L26" s="9">
        <f t="shared" si="3"/>
        <v>2</v>
      </c>
      <c r="M26" s="10">
        <f t="shared" si="4"/>
        <v>2</v>
      </c>
    </row>
    <row r="27">
      <c r="A27" s="5">
        <v>30.0</v>
      </c>
      <c r="B27" s="6" t="s">
        <v>39</v>
      </c>
      <c r="C27" s="5">
        <v>1988.0</v>
      </c>
      <c r="D27" s="5">
        <v>5128.0</v>
      </c>
      <c r="E27" s="5">
        <f t="shared" si="1"/>
        <v>155</v>
      </c>
      <c r="F27" s="7" t="s">
        <v>14</v>
      </c>
      <c r="G27" s="8">
        <v>5610.0</v>
      </c>
      <c r="H27" s="5">
        <v>2.0</v>
      </c>
      <c r="I27" s="5">
        <f>6/G27</f>
        <v>0.001069518717</v>
      </c>
      <c r="J27" s="9">
        <f t="shared" si="2"/>
        <v>0</v>
      </c>
      <c r="K27" s="5">
        <v>5.0</v>
      </c>
      <c r="L27" s="9">
        <f t="shared" si="3"/>
        <v>0</v>
      </c>
      <c r="M27" s="10">
        <f t="shared" si="4"/>
        <v>1.8</v>
      </c>
    </row>
    <row r="28">
      <c r="A28" s="5">
        <v>46.0</v>
      </c>
      <c r="B28" s="6" t="s">
        <v>40</v>
      </c>
      <c r="C28" s="5">
        <v>1986.0</v>
      </c>
      <c r="D28" s="5">
        <v>2720.0</v>
      </c>
      <c r="E28" s="5">
        <f t="shared" si="1"/>
        <v>78</v>
      </c>
      <c r="F28" s="5">
        <v>278.0</v>
      </c>
      <c r="G28" s="8">
        <v>12700.0</v>
      </c>
      <c r="H28" s="5">
        <v>3.0</v>
      </c>
      <c r="I28" s="5">
        <f>20/G28</f>
        <v>0.00157480315</v>
      </c>
      <c r="J28" s="9">
        <f t="shared" si="2"/>
        <v>0</v>
      </c>
      <c r="K28" s="5">
        <v>3.0</v>
      </c>
      <c r="L28" s="9">
        <f t="shared" si="3"/>
        <v>0</v>
      </c>
      <c r="M28" s="10">
        <f t="shared" si="4"/>
        <v>1.5</v>
      </c>
    </row>
    <row r="29">
      <c r="A29" s="5">
        <v>31.0</v>
      </c>
      <c r="B29" s="6" t="s">
        <v>41</v>
      </c>
      <c r="C29" s="5">
        <v>2004.0</v>
      </c>
      <c r="D29" s="5">
        <v>4410.0</v>
      </c>
      <c r="E29" s="5">
        <f t="shared" si="1"/>
        <v>259</v>
      </c>
      <c r="F29" s="5">
        <v>164.0</v>
      </c>
      <c r="G29" s="8">
        <v>803.0</v>
      </c>
      <c r="H29" s="5">
        <v>2.0</v>
      </c>
      <c r="I29" s="5">
        <f>1/G29</f>
        <v>0.001245330012</v>
      </c>
      <c r="J29" s="9">
        <f t="shared" si="2"/>
        <v>0</v>
      </c>
      <c r="K29" s="5">
        <v>4.0</v>
      </c>
      <c r="L29" s="9">
        <f t="shared" si="3"/>
        <v>0</v>
      </c>
      <c r="M29" s="10">
        <f t="shared" si="4"/>
        <v>1.5</v>
      </c>
    </row>
    <row r="30">
      <c r="A30" s="5">
        <v>29.0</v>
      </c>
      <c r="B30" s="6" t="s">
        <v>42</v>
      </c>
      <c r="C30" s="5">
        <v>2008.0</v>
      </c>
      <c r="D30" s="5">
        <v>684.0</v>
      </c>
      <c r="E30" s="5">
        <f t="shared" si="1"/>
        <v>53</v>
      </c>
      <c r="F30" s="5">
        <v>247.0</v>
      </c>
      <c r="G30" s="8">
        <v>1320.0</v>
      </c>
      <c r="H30" s="5">
        <v>2.0</v>
      </c>
      <c r="I30" s="5">
        <f>5/G30</f>
        <v>0.003787878788</v>
      </c>
      <c r="J30" s="9">
        <f t="shared" si="2"/>
        <v>1</v>
      </c>
      <c r="K30" s="5">
        <v>3.0</v>
      </c>
      <c r="L30" s="9">
        <f t="shared" si="3"/>
        <v>0</v>
      </c>
      <c r="M30" s="10">
        <f t="shared" si="4"/>
        <v>1.5</v>
      </c>
    </row>
    <row r="31">
      <c r="A31" s="5">
        <v>16.0</v>
      </c>
      <c r="B31" s="6" t="s">
        <v>43</v>
      </c>
      <c r="C31" s="5">
        <v>1975.0</v>
      </c>
      <c r="D31" s="5">
        <v>588.0</v>
      </c>
      <c r="E31" s="5">
        <f t="shared" si="1"/>
        <v>13</v>
      </c>
      <c r="F31" s="7" t="s">
        <v>14</v>
      </c>
      <c r="G31" s="8">
        <v>656.0</v>
      </c>
      <c r="H31" s="5">
        <v>1.0</v>
      </c>
      <c r="I31" s="5">
        <f>1/G31</f>
        <v>0.001524390244</v>
      </c>
      <c r="J31" s="9">
        <f t="shared" si="2"/>
        <v>0</v>
      </c>
      <c r="K31" s="5">
        <v>5.0</v>
      </c>
      <c r="L31" s="9">
        <f t="shared" si="3"/>
        <v>0</v>
      </c>
      <c r="M31" s="10">
        <f t="shared" si="4"/>
        <v>1.5</v>
      </c>
    </row>
    <row r="32">
      <c r="A32" s="5">
        <v>36.0</v>
      </c>
      <c r="B32" s="6" t="s">
        <v>44</v>
      </c>
      <c r="C32" s="5">
        <v>1991.0</v>
      </c>
      <c r="D32" s="5">
        <v>988.0</v>
      </c>
      <c r="E32" s="5">
        <f t="shared" si="1"/>
        <v>33</v>
      </c>
      <c r="F32" s="7" t="s">
        <v>14</v>
      </c>
      <c r="G32" s="8">
        <v>10600.0</v>
      </c>
      <c r="H32" s="5">
        <v>4.0</v>
      </c>
      <c r="I32" s="5">
        <f>8/G32</f>
        <v>0.0007547169811</v>
      </c>
      <c r="J32" s="9">
        <f t="shared" si="2"/>
        <v>0</v>
      </c>
      <c r="K32" s="5">
        <v>1.0</v>
      </c>
      <c r="L32" s="9">
        <f t="shared" si="3"/>
        <v>0</v>
      </c>
      <c r="M32" s="10">
        <f t="shared" si="4"/>
        <v>1.3</v>
      </c>
    </row>
    <row r="33">
      <c r="A33" s="5">
        <v>42.0</v>
      </c>
      <c r="B33" s="6" t="s">
        <v>45</v>
      </c>
      <c r="C33" s="5">
        <v>2004.0</v>
      </c>
      <c r="D33" s="5">
        <v>2965.0</v>
      </c>
      <c r="E33" s="5">
        <f t="shared" si="1"/>
        <v>174</v>
      </c>
      <c r="F33" s="5">
        <v>83.0</v>
      </c>
      <c r="G33" s="8">
        <v>2690.0</v>
      </c>
      <c r="H33" s="5">
        <v>4.0</v>
      </c>
      <c r="I33" s="5">
        <f>9/G33</f>
        <v>0.003345724907</v>
      </c>
      <c r="J33" s="9">
        <f t="shared" si="2"/>
        <v>1</v>
      </c>
      <c r="K33" s="5">
        <v>0.0</v>
      </c>
      <c r="L33" s="9">
        <f t="shared" si="3"/>
        <v>0</v>
      </c>
      <c r="M33" s="10">
        <f t="shared" si="4"/>
        <v>1.3</v>
      </c>
    </row>
    <row r="34">
      <c r="A34" s="5">
        <v>3.0</v>
      </c>
      <c r="B34" s="6" t="s">
        <v>46</v>
      </c>
      <c r="C34" s="5">
        <v>1990.0</v>
      </c>
      <c r="D34" s="5">
        <v>1359.0</v>
      </c>
      <c r="E34" s="5">
        <f t="shared" si="1"/>
        <v>44</v>
      </c>
      <c r="F34" s="5">
        <v>98.0</v>
      </c>
      <c r="G34" s="8">
        <v>2360.0</v>
      </c>
      <c r="H34" s="5">
        <v>2.0</v>
      </c>
      <c r="I34" s="5">
        <f>1/G34</f>
        <v>0.0004237288136</v>
      </c>
      <c r="J34" s="9">
        <f t="shared" si="2"/>
        <v>0</v>
      </c>
      <c r="K34" s="5">
        <v>3.0</v>
      </c>
      <c r="L34" s="9">
        <f t="shared" si="3"/>
        <v>0</v>
      </c>
      <c r="M34" s="10">
        <f t="shared" si="4"/>
        <v>1.3</v>
      </c>
    </row>
    <row r="35">
      <c r="A35" s="5">
        <v>47.0</v>
      </c>
      <c r="B35" s="6" t="s">
        <v>47</v>
      </c>
      <c r="C35" s="5">
        <v>1979.0</v>
      </c>
      <c r="D35" s="5">
        <v>3145.0</v>
      </c>
      <c r="E35" s="5">
        <f t="shared" si="1"/>
        <v>75</v>
      </c>
      <c r="F35" s="7" t="s">
        <v>14</v>
      </c>
      <c r="G35" s="8">
        <v>6240.0</v>
      </c>
      <c r="H35" s="5">
        <v>2.0</v>
      </c>
      <c r="I35" s="5">
        <f>46/G35</f>
        <v>0.007371794872</v>
      </c>
      <c r="J35" s="9">
        <f t="shared" si="2"/>
        <v>1</v>
      </c>
      <c r="K35" s="5">
        <v>2.0</v>
      </c>
      <c r="L35" s="9">
        <f t="shared" si="3"/>
        <v>0</v>
      </c>
      <c r="M35" s="10">
        <f t="shared" si="4"/>
        <v>1.3</v>
      </c>
    </row>
    <row r="36">
      <c r="A36" s="5">
        <v>6.0</v>
      </c>
      <c r="B36" s="6" t="s">
        <v>48</v>
      </c>
      <c r="C36" s="5">
        <v>2011.0</v>
      </c>
      <c r="D36" s="5">
        <v>4937.0</v>
      </c>
      <c r="E36" s="5">
        <f t="shared" si="1"/>
        <v>494</v>
      </c>
      <c r="F36" s="5">
        <v>422.0</v>
      </c>
      <c r="G36" s="8">
        <v>2980.0</v>
      </c>
      <c r="H36" s="5">
        <v>0.0</v>
      </c>
      <c r="I36" s="5">
        <v>0.0</v>
      </c>
      <c r="J36" s="9">
        <f t="shared" si="2"/>
        <v>0</v>
      </c>
      <c r="K36" s="5">
        <v>3.0</v>
      </c>
      <c r="L36" s="9">
        <f t="shared" si="3"/>
        <v>1</v>
      </c>
      <c r="M36" s="10">
        <f t="shared" si="4"/>
        <v>1</v>
      </c>
    </row>
    <row r="37">
      <c r="A37" s="5">
        <v>48.0</v>
      </c>
      <c r="B37" s="6" t="s">
        <v>49</v>
      </c>
      <c r="C37" s="5">
        <v>2005.0</v>
      </c>
      <c r="D37" s="5">
        <v>768.0</v>
      </c>
      <c r="E37" s="5">
        <f t="shared" si="1"/>
        <v>48</v>
      </c>
      <c r="F37" s="5">
        <v>89.0</v>
      </c>
      <c r="G37" s="8">
        <v>925.0</v>
      </c>
      <c r="H37" s="5">
        <v>2.0</v>
      </c>
      <c r="I37" s="5">
        <f>3/G37</f>
        <v>0.003243243243</v>
      </c>
      <c r="J37" s="9">
        <f t="shared" si="2"/>
        <v>1</v>
      </c>
      <c r="K37" s="5">
        <v>0.0</v>
      </c>
      <c r="L37" s="9">
        <f t="shared" si="3"/>
        <v>0</v>
      </c>
      <c r="M37" s="10">
        <f t="shared" si="4"/>
        <v>0.8</v>
      </c>
    </row>
    <row r="38">
      <c r="A38" s="5">
        <v>19.0</v>
      </c>
      <c r="B38" s="6" t="s">
        <v>50</v>
      </c>
      <c r="C38" s="5">
        <v>2005.0</v>
      </c>
      <c r="D38" s="5">
        <v>259.0</v>
      </c>
      <c r="E38" s="5">
        <f t="shared" si="1"/>
        <v>16</v>
      </c>
      <c r="F38" s="5">
        <v>487.0</v>
      </c>
      <c r="G38" s="8">
        <v>402.0</v>
      </c>
      <c r="H38" s="5">
        <v>2.0</v>
      </c>
      <c r="I38" s="5">
        <f>2/G38</f>
        <v>0.004975124378</v>
      </c>
      <c r="J38" s="9">
        <f t="shared" si="2"/>
        <v>1</v>
      </c>
      <c r="K38" s="5">
        <v>0.0</v>
      </c>
      <c r="L38" s="9">
        <f t="shared" si="3"/>
        <v>0</v>
      </c>
      <c r="M38" s="10">
        <f t="shared" si="4"/>
        <v>0.8</v>
      </c>
    </row>
    <row r="39">
      <c r="A39" s="5">
        <v>25.0</v>
      </c>
      <c r="B39" s="6" t="s">
        <v>51</v>
      </c>
      <c r="C39" s="5">
        <v>2013.0</v>
      </c>
      <c r="D39" s="5">
        <v>1215.0</v>
      </c>
      <c r="E39" s="5">
        <f t="shared" si="1"/>
        <v>152</v>
      </c>
      <c r="F39" s="5">
        <v>567.0</v>
      </c>
      <c r="G39" s="8">
        <v>664.0</v>
      </c>
      <c r="H39" s="5">
        <v>0.0</v>
      </c>
      <c r="I39" s="5">
        <v>0.0</v>
      </c>
      <c r="J39" s="9">
        <f t="shared" si="2"/>
        <v>0</v>
      </c>
      <c r="K39" s="5">
        <v>3.0</v>
      </c>
      <c r="L39" s="9">
        <f t="shared" si="3"/>
        <v>0</v>
      </c>
      <c r="M39" s="10">
        <f t="shared" si="4"/>
        <v>0.8</v>
      </c>
    </row>
    <row r="40">
      <c r="A40" s="5">
        <v>20.0</v>
      </c>
      <c r="B40" s="6" t="s">
        <v>52</v>
      </c>
      <c r="C40" s="5">
        <v>2002.0</v>
      </c>
      <c r="D40" s="5">
        <v>7258.0</v>
      </c>
      <c r="E40" s="5">
        <f t="shared" si="1"/>
        <v>382</v>
      </c>
      <c r="F40" s="7" t="s">
        <v>14</v>
      </c>
      <c r="G40" s="8">
        <v>6070.0</v>
      </c>
      <c r="H40" s="5">
        <v>2.0</v>
      </c>
      <c r="I40" s="5">
        <f>7/G40</f>
        <v>0.001153212521</v>
      </c>
      <c r="J40" s="9">
        <f t="shared" si="2"/>
        <v>0</v>
      </c>
      <c r="K40" s="5">
        <v>0.0</v>
      </c>
      <c r="L40" s="9">
        <f t="shared" si="3"/>
        <v>0</v>
      </c>
      <c r="M40" s="10">
        <f t="shared" si="4"/>
        <v>0.5</v>
      </c>
    </row>
    <row r="41">
      <c r="A41" s="5">
        <v>26.0</v>
      </c>
      <c r="B41" s="6" t="s">
        <v>53</v>
      </c>
      <c r="C41" s="5">
        <v>1977.0</v>
      </c>
      <c r="D41" s="5">
        <v>7136.0</v>
      </c>
      <c r="E41" s="5">
        <f t="shared" si="1"/>
        <v>162</v>
      </c>
      <c r="F41" s="5">
        <v>109.0</v>
      </c>
      <c r="G41" s="8">
        <v>12900.0</v>
      </c>
      <c r="H41" s="5">
        <v>1.0</v>
      </c>
      <c r="I41" s="5">
        <f>1/G41</f>
        <v>0.00007751937984</v>
      </c>
      <c r="J41" s="9">
        <f t="shared" si="2"/>
        <v>0</v>
      </c>
      <c r="K41" s="5">
        <v>1.0</v>
      </c>
      <c r="L41" s="9">
        <f t="shared" si="3"/>
        <v>0</v>
      </c>
      <c r="M41" s="10">
        <f t="shared" si="4"/>
        <v>0.5</v>
      </c>
    </row>
    <row r="42">
      <c r="A42" s="5">
        <v>40.0</v>
      </c>
      <c r="B42" s="6" t="s">
        <v>54</v>
      </c>
      <c r="C42" s="5">
        <v>1996.0</v>
      </c>
      <c r="D42" s="5">
        <v>2132.0</v>
      </c>
      <c r="E42" s="5">
        <f t="shared" si="1"/>
        <v>85</v>
      </c>
      <c r="F42" s="5">
        <v>406.0</v>
      </c>
      <c r="G42" s="8">
        <v>4140.0</v>
      </c>
      <c r="H42" s="5">
        <v>0.0</v>
      </c>
      <c r="I42" s="5">
        <v>0.0</v>
      </c>
      <c r="J42" s="9">
        <f t="shared" si="2"/>
        <v>0</v>
      </c>
      <c r="K42" s="5">
        <v>2.0</v>
      </c>
      <c r="L42" s="9">
        <f t="shared" si="3"/>
        <v>0</v>
      </c>
      <c r="M42" s="10">
        <f t="shared" si="4"/>
        <v>0.5</v>
      </c>
    </row>
    <row r="43">
      <c r="A43" s="5">
        <v>32.0</v>
      </c>
      <c r="B43" s="6" t="s">
        <v>55</v>
      </c>
      <c r="C43" s="5">
        <v>2008.0</v>
      </c>
      <c r="D43" s="5">
        <v>70.0</v>
      </c>
      <c r="E43" s="5">
        <f t="shared" si="1"/>
        <v>5</v>
      </c>
      <c r="F43" s="5">
        <v>396.0</v>
      </c>
      <c r="G43" s="8">
        <v>4910.0</v>
      </c>
      <c r="H43" s="5">
        <v>1.0</v>
      </c>
      <c r="I43" s="5">
        <f>9/G43</f>
        <v>0.00183299389</v>
      </c>
      <c r="J43" s="9">
        <f t="shared" si="2"/>
        <v>0</v>
      </c>
      <c r="K43" s="5">
        <v>0.0</v>
      </c>
      <c r="L43" s="9">
        <f t="shared" si="3"/>
        <v>0</v>
      </c>
      <c r="M43" s="10">
        <f t="shared" si="4"/>
        <v>0.3</v>
      </c>
    </row>
    <row r="44">
      <c r="A44" s="5">
        <v>52.0</v>
      </c>
      <c r="B44" s="6" t="s">
        <v>56</v>
      </c>
      <c r="C44" s="5">
        <v>1999.0</v>
      </c>
      <c r="D44" s="5">
        <v>3707.0</v>
      </c>
      <c r="E44" s="5">
        <f t="shared" si="1"/>
        <v>169</v>
      </c>
      <c r="F44" s="5">
        <v>178.0</v>
      </c>
      <c r="G44" s="8">
        <v>5820.0</v>
      </c>
      <c r="H44" s="5">
        <v>0.0</v>
      </c>
      <c r="I44" s="5">
        <v>0.0</v>
      </c>
      <c r="J44" s="9">
        <f t="shared" si="2"/>
        <v>0</v>
      </c>
      <c r="K44" s="5">
        <v>1.0</v>
      </c>
      <c r="L44" s="9">
        <f t="shared" si="3"/>
        <v>0</v>
      </c>
      <c r="M44" s="10">
        <f t="shared" si="4"/>
        <v>0.3</v>
      </c>
    </row>
    <row r="45">
      <c r="A45" s="5">
        <v>13.0</v>
      </c>
      <c r="B45" s="6" t="s">
        <v>57</v>
      </c>
      <c r="C45" s="5">
        <v>1996.0</v>
      </c>
      <c r="D45" s="5">
        <v>6883.0</v>
      </c>
      <c r="E45" s="5">
        <f t="shared" si="1"/>
        <v>275</v>
      </c>
      <c r="F45" s="5">
        <v>42.0</v>
      </c>
      <c r="G45" s="8">
        <v>5790.0</v>
      </c>
      <c r="H45" s="5">
        <v>0.0</v>
      </c>
      <c r="I45" s="5">
        <v>0.0</v>
      </c>
      <c r="J45" s="9">
        <f t="shared" si="2"/>
        <v>0</v>
      </c>
      <c r="K45" s="5">
        <v>1.0</v>
      </c>
      <c r="L45" s="9">
        <f t="shared" si="3"/>
        <v>0</v>
      </c>
      <c r="M45" s="10">
        <f t="shared" si="4"/>
        <v>0.3</v>
      </c>
    </row>
    <row r="46">
      <c r="A46" s="5">
        <v>17.0</v>
      </c>
      <c r="B46" s="6" t="s">
        <v>58</v>
      </c>
      <c r="C46" s="5">
        <v>2007.0</v>
      </c>
      <c r="D46" s="5">
        <v>1077.0</v>
      </c>
      <c r="E46" s="5">
        <f t="shared" si="1"/>
        <v>77</v>
      </c>
      <c r="F46" s="5">
        <v>155.0</v>
      </c>
      <c r="G46" s="8">
        <v>1290.0</v>
      </c>
      <c r="H46" s="5">
        <v>0.0</v>
      </c>
      <c r="I46" s="5">
        <v>0.0</v>
      </c>
      <c r="J46" s="9">
        <f t="shared" si="2"/>
        <v>0</v>
      </c>
      <c r="K46" s="5">
        <v>1.0</v>
      </c>
      <c r="L46" s="9">
        <f t="shared" si="3"/>
        <v>0</v>
      </c>
      <c r="M46" s="10">
        <f t="shared" si="4"/>
        <v>0.3</v>
      </c>
    </row>
    <row r="47">
      <c r="A47" s="5">
        <v>1.0</v>
      </c>
      <c r="B47" s="11" t="s">
        <v>59</v>
      </c>
      <c r="C47" s="5">
        <v>2000.0</v>
      </c>
      <c r="D47" s="5">
        <v>96.0</v>
      </c>
      <c r="E47" s="5">
        <f t="shared" si="1"/>
        <v>5</v>
      </c>
      <c r="F47" s="5">
        <v>293.0</v>
      </c>
      <c r="G47" s="12">
        <v>14100.0</v>
      </c>
      <c r="H47" s="5">
        <v>0.0</v>
      </c>
      <c r="I47" s="5">
        <v>0.0</v>
      </c>
      <c r="J47" s="9">
        <f t="shared" si="2"/>
        <v>0</v>
      </c>
      <c r="K47" s="5">
        <v>0.0</v>
      </c>
      <c r="L47" s="9">
        <f t="shared" si="3"/>
        <v>0</v>
      </c>
      <c r="M47" s="10">
        <f t="shared" si="4"/>
        <v>0</v>
      </c>
    </row>
    <row r="48">
      <c r="A48" s="5">
        <v>24.0</v>
      </c>
      <c r="B48" s="6" t="s">
        <v>60</v>
      </c>
      <c r="C48" s="5">
        <v>2001.0</v>
      </c>
      <c r="D48" s="5">
        <v>47.0</v>
      </c>
      <c r="E48" s="5">
        <f t="shared" si="1"/>
        <v>2</v>
      </c>
      <c r="F48" s="5">
        <v>141.0</v>
      </c>
      <c r="G48" s="8">
        <v>2100.0</v>
      </c>
      <c r="H48" s="5">
        <v>0.0</v>
      </c>
      <c r="I48" s="5">
        <v>0.0</v>
      </c>
      <c r="J48" s="9">
        <f t="shared" si="2"/>
        <v>0</v>
      </c>
      <c r="K48" s="5">
        <v>0.0</v>
      </c>
      <c r="L48" s="9">
        <f t="shared" si="3"/>
        <v>0</v>
      </c>
      <c r="M48" s="10">
        <f t="shared" si="4"/>
        <v>0</v>
      </c>
    </row>
    <row r="49">
      <c r="A49" s="5">
        <v>50.0</v>
      </c>
      <c r="B49" s="6" t="s">
        <v>61</v>
      </c>
      <c r="C49" s="5">
        <v>2007.0</v>
      </c>
      <c r="D49" s="5">
        <v>120.0</v>
      </c>
      <c r="E49" s="5">
        <f t="shared" si="1"/>
        <v>9</v>
      </c>
      <c r="F49" s="5">
        <v>302.0</v>
      </c>
      <c r="G49" s="8">
        <v>1800.0</v>
      </c>
      <c r="H49" s="5">
        <v>0.0</v>
      </c>
      <c r="I49" s="5">
        <v>0.0</v>
      </c>
      <c r="J49" s="9">
        <f t="shared" si="2"/>
        <v>0</v>
      </c>
      <c r="K49" s="5">
        <v>0.0</v>
      </c>
      <c r="L49" s="9">
        <f t="shared" si="3"/>
        <v>0</v>
      </c>
      <c r="M49" s="10">
        <f t="shared" si="4"/>
        <v>0</v>
      </c>
    </row>
    <row r="50">
      <c r="A50" s="5">
        <v>38.0</v>
      </c>
      <c r="B50" s="6" t="s">
        <v>62</v>
      </c>
      <c r="C50" s="5">
        <v>1991.0</v>
      </c>
      <c r="D50" s="5">
        <v>480.0</v>
      </c>
      <c r="E50" s="5">
        <f t="shared" si="1"/>
        <v>16</v>
      </c>
      <c r="F50" s="7" t="s">
        <v>14</v>
      </c>
      <c r="G50" s="8">
        <v>1240.0</v>
      </c>
      <c r="H50" s="5">
        <v>0.0</v>
      </c>
      <c r="I50" s="5">
        <v>0.0</v>
      </c>
      <c r="J50" s="9">
        <f t="shared" si="2"/>
        <v>0</v>
      </c>
      <c r="K50" s="5">
        <v>0.0</v>
      </c>
      <c r="L50" s="9">
        <f t="shared" si="3"/>
        <v>0</v>
      </c>
      <c r="M50" s="10">
        <f t="shared" si="4"/>
        <v>0</v>
      </c>
    </row>
    <row r="51">
      <c r="A51" s="5">
        <v>4.0</v>
      </c>
      <c r="B51" s="6" t="s">
        <v>63</v>
      </c>
      <c r="C51" s="5">
        <v>2017.0</v>
      </c>
      <c r="D51" s="5">
        <v>28.0</v>
      </c>
      <c r="E51" s="5">
        <f t="shared" si="1"/>
        <v>7</v>
      </c>
      <c r="F51" s="5">
        <v>396.0</v>
      </c>
      <c r="G51" s="8">
        <v>28.0</v>
      </c>
      <c r="H51" s="5">
        <v>0.0</v>
      </c>
      <c r="I51" s="5">
        <v>0.0</v>
      </c>
      <c r="J51" s="9">
        <f t="shared" si="2"/>
        <v>0</v>
      </c>
      <c r="K51" s="5">
        <v>0.0</v>
      </c>
      <c r="L51" s="9">
        <f t="shared" si="3"/>
        <v>0</v>
      </c>
      <c r="M51" s="10">
        <f t="shared" si="4"/>
        <v>0</v>
      </c>
    </row>
    <row r="52">
      <c r="B52" s="13"/>
      <c r="M52" s="10"/>
    </row>
    <row r="53">
      <c r="B53" s="13"/>
      <c r="M53" s="10"/>
    </row>
    <row r="54">
      <c r="B54" s="10"/>
      <c r="M54" s="10"/>
    </row>
    <row r="55">
      <c r="B55" s="10"/>
      <c r="M55" s="10"/>
    </row>
    <row r="56">
      <c r="B56" s="10"/>
      <c r="M56" s="10"/>
    </row>
    <row r="57">
      <c r="B57" s="10"/>
      <c r="M57" s="10"/>
    </row>
    <row r="58">
      <c r="B58" s="10"/>
      <c r="M58" s="10"/>
    </row>
    <row r="59">
      <c r="B59" s="10"/>
      <c r="M59" s="10"/>
    </row>
    <row r="60">
      <c r="B60" s="10"/>
      <c r="M60" s="10"/>
    </row>
    <row r="61">
      <c r="B61" s="10"/>
      <c r="M61" s="10"/>
    </row>
    <row r="62">
      <c r="B62" s="10"/>
      <c r="M62" s="10"/>
    </row>
    <row r="63">
      <c r="B63" s="10"/>
      <c r="M63" s="10"/>
    </row>
    <row r="64">
      <c r="B64" s="10"/>
      <c r="M64" s="10"/>
    </row>
    <row r="65">
      <c r="B65" s="10"/>
      <c r="M65" s="10"/>
    </row>
    <row r="66">
      <c r="B66" s="10"/>
      <c r="M66" s="10"/>
    </row>
    <row r="67">
      <c r="B67" s="10"/>
      <c r="M67" s="10"/>
    </row>
    <row r="68">
      <c r="B68" s="10"/>
      <c r="M68" s="10"/>
    </row>
    <row r="69">
      <c r="B69" s="10"/>
      <c r="M69" s="10"/>
    </row>
    <row r="70">
      <c r="B70" s="10"/>
      <c r="M70" s="10"/>
    </row>
    <row r="71">
      <c r="B71" s="10"/>
      <c r="M71" s="10"/>
    </row>
    <row r="72">
      <c r="B72" s="10"/>
      <c r="M72" s="10"/>
    </row>
    <row r="73">
      <c r="B73" s="10"/>
      <c r="M73" s="10"/>
    </row>
    <row r="74">
      <c r="B74" s="10"/>
      <c r="M74" s="10"/>
    </row>
    <row r="75">
      <c r="B75" s="10"/>
      <c r="M75" s="10"/>
    </row>
    <row r="76">
      <c r="B76" s="10"/>
      <c r="M76" s="10"/>
    </row>
    <row r="77">
      <c r="B77" s="10"/>
      <c r="M77" s="10"/>
    </row>
    <row r="78">
      <c r="B78" s="10"/>
      <c r="M78" s="10"/>
    </row>
    <row r="79">
      <c r="B79" s="10"/>
      <c r="M79" s="10"/>
    </row>
    <row r="80">
      <c r="B80" s="10"/>
      <c r="M80" s="10"/>
    </row>
    <row r="81">
      <c r="B81" s="10"/>
      <c r="M81" s="10"/>
    </row>
    <row r="82">
      <c r="B82" s="10"/>
      <c r="M82" s="10"/>
    </row>
    <row r="83">
      <c r="B83" s="10"/>
      <c r="M83" s="10"/>
    </row>
    <row r="84">
      <c r="B84" s="10"/>
      <c r="M84" s="10"/>
    </row>
    <row r="85">
      <c r="B85" s="10"/>
      <c r="M85" s="10"/>
    </row>
    <row r="86">
      <c r="B86" s="10"/>
      <c r="M86" s="10"/>
    </row>
    <row r="87">
      <c r="B87" s="10"/>
      <c r="M87" s="10"/>
    </row>
    <row r="88">
      <c r="B88" s="10"/>
      <c r="M88" s="10"/>
    </row>
    <row r="89">
      <c r="B89" s="10"/>
      <c r="M89" s="10"/>
    </row>
    <row r="90">
      <c r="B90" s="10"/>
      <c r="M90" s="10"/>
    </row>
    <row r="91">
      <c r="B91" s="10"/>
      <c r="M91" s="10"/>
    </row>
    <row r="92">
      <c r="B92" s="10"/>
      <c r="M92" s="10"/>
    </row>
    <row r="93">
      <c r="B93" s="10"/>
      <c r="M93" s="10"/>
    </row>
    <row r="94">
      <c r="B94" s="10"/>
      <c r="M94" s="10"/>
    </row>
    <row r="95">
      <c r="B95" s="10"/>
      <c r="M95" s="10"/>
    </row>
    <row r="96">
      <c r="B96" s="10"/>
      <c r="M96" s="10"/>
    </row>
    <row r="97">
      <c r="B97" s="10"/>
      <c r="M97" s="10"/>
    </row>
    <row r="98">
      <c r="B98" s="10"/>
      <c r="M98" s="10"/>
    </row>
    <row r="99">
      <c r="B99" s="10"/>
      <c r="M99" s="10"/>
    </row>
    <row r="100">
      <c r="B100" s="10"/>
      <c r="M100" s="10"/>
    </row>
    <row r="101">
      <c r="B101" s="10"/>
      <c r="M101" s="10"/>
    </row>
    <row r="102">
      <c r="B102" s="10"/>
      <c r="M102" s="10"/>
    </row>
    <row r="103">
      <c r="B103" s="10"/>
      <c r="M103" s="10"/>
    </row>
    <row r="104">
      <c r="B104" s="10"/>
      <c r="M104" s="10"/>
    </row>
    <row r="105">
      <c r="B105" s="10"/>
      <c r="M105" s="10"/>
    </row>
    <row r="106">
      <c r="B106" s="10"/>
      <c r="M106" s="10"/>
    </row>
    <row r="107">
      <c r="B107" s="10"/>
      <c r="M107" s="10"/>
    </row>
    <row r="108">
      <c r="B108" s="10"/>
      <c r="M108" s="10"/>
    </row>
    <row r="109">
      <c r="B109" s="10"/>
      <c r="M109" s="10"/>
    </row>
    <row r="110">
      <c r="B110" s="10"/>
      <c r="M110" s="10"/>
    </row>
    <row r="111">
      <c r="B111" s="10"/>
      <c r="M111" s="10"/>
    </row>
    <row r="112">
      <c r="B112" s="10"/>
      <c r="M112" s="10"/>
    </row>
    <row r="113">
      <c r="B113" s="10"/>
      <c r="M113" s="10"/>
    </row>
    <row r="114">
      <c r="B114" s="10"/>
      <c r="M114" s="10"/>
    </row>
    <row r="115">
      <c r="B115" s="10"/>
      <c r="M115" s="10"/>
    </row>
    <row r="116">
      <c r="B116" s="10"/>
      <c r="M116" s="10"/>
    </row>
    <row r="117">
      <c r="B117" s="10"/>
      <c r="M117" s="10"/>
    </row>
    <row r="118">
      <c r="B118" s="10"/>
      <c r="M118" s="10"/>
    </row>
    <row r="119">
      <c r="B119" s="10"/>
      <c r="M119" s="10"/>
    </row>
    <row r="120">
      <c r="B120" s="10"/>
      <c r="M120" s="10"/>
    </row>
    <row r="121">
      <c r="B121" s="10"/>
      <c r="M121" s="10"/>
    </row>
    <row r="122">
      <c r="B122" s="10"/>
      <c r="M122" s="10"/>
    </row>
    <row r="123">
      <c r="B123" s="10"/>
      <c r="M123" s="10"/>
    </row>
    <row r="124">
      <c r="B124" s="10"/>
      <c r="M124" s="10"/>
    </row>
    <row r="125">
      <c r="B125" s="10"/>
      <c r="M125" s="10"/>
    </row>
    <row r="126">
      <c r="B126" s="10"/>
      <c r="M126" s="10"/>
    </row>
    <row r="127">
      <c r="B127" s="10"/>
      <c r="M127" s="10"/>
    </row>
    <row r="128">
      <c r="B128" s="10"/>
      <c r="M128" s="10"/>
    </row>
    <row r="129">
      <c r="B129" s="10"/>
      <c r="M129" s="10"/>
    </row>
    <row r="130">
      <c r="B130" s="10"/>
      <c r="M130" s="10"/>
    </row>
    <row r="131">
      <c r="B131" s="10"/>
      <c r="M131" s="10"/>
    </row>
    <row r="132">
      <c r="B132" s="10"/>
      <c r="M132" s="10"/>
    </row>
    <row r="133">
      <c r="B133" s="10"/>
      <c r="M133" s="10"/>
    </row>
    <row r="134">
      <c r="B134" s="10"/>
      <c r="M134" s="10"/>
    </row>
    <row r="135">
      <c r="B135" s="10"/>
      <c r="M135" s="10"/>
    </row>
    <row r="136">
      <c r="B136" s="10"/>
      <c r="M136" s="10"/>
    </row>
    <row r="137">
      <c r="B137" s="10"/>
      <c r="M137" s="10"/>
    </row>
    <row r="138">
      <c r="B138" s="10"/>
      <c r="M138" s="10"/>
    </row>
    <row r="139">
      <c r="B139" s="10"/>
      <c r="M139" s="10"/>
    </row>
    <row r="140">
      <c r="B140" s="10"/>
      <c r="M140" s="10"/>
    </row>
    <row r="141">
      <c r="B141" s="10"/>
      <c r="M141" s="10"/>
    </row>
    <row r="142">
      <c r="B142" s="10"/>
      <c r="M142" s="10"/>
    </row>
    <row r="143">
      <c r="B143" s="10"/>
      <c r="M143" s="10"/>
    </row>
    <row r="144">
      <c r="B144" s="10"/>
      <c r="M144" s="10"/>
    </row>
    <row r="145">
      <c r="B145" s="10"/>
      <c r="M145" s="10"/>
    </row>
    <row r="146">
      <c r="B146" s="10"/>
      <c r="M146" s="10"/>
    </row>
    <row r="147">
      <c r="B147" s="10"/>
      <c r="M147" s="10"/>
    </row>
    <row r="148">
      <c r="B148" s="10"/>
      <c r="M148" s="10"/>
    </row>
    <row r="149">
      <c r="B149" s="10"/>
      <c r="M149" s="10"/>
    </row>
    <row r="150">
      <c r="B150" s="10"/>
      <c r="M150" s="10"/>
    </row>
    <row r="151">
      <c r="B151" s="10"/>
      <c r="M151" s="10"/>
    </row>
    <row r="152">
      <c r="B152" s="10"/>
      <c r="M152" s="10"/>
    </row>
    <row r="153">
      <c r="B153" s="10"/>
      <c r="M153" s="10"/>
    </row>
    <row r="154">
      <c r="B154" s="10"/>
      <c r="M154" s="10"/>
    </row>
    <row r="155">
      <c r="B155" s="10"/>
      <c r="M155" s="10"/>
    </row>
    <row r="156">
      <c r="B156" s="10"/>
      <c r="M156" s="10"/>
    </row>
    <row r="157">
      <c r="B157" s="10"/>
      <c r="M157" s="10"/>
    </row>
    <row r="158">
      <c r="B158" s="10"/>
      <c r="M158" s="10"/>
    </row>
    <row r="159">
      <c r="B159" s="10"/>
      <c r="M159" s="10"/>
    </row>
    <row r="160">
      <c r="B160" s="10"/>
      <c r="M160" s="10"/>
    </row>
    <row r="161">
      <c r="B161" s="10"/>
      <c r="M161" s="10"/>
    </row>
    <row r="162">
      <c r="B162" s="10"/>
      <c r="M162" s="10"/>
    </row>
    <row r="163">
      <c r="B163" s="10"/>
      <c r="M163" s="10"/>
    </row>
    <row r="164">
      <c r="B164" s="10"/>
      <c r="M164" s="10"/>
    </row>
    <row r="165">
      <c r="B165" s="10"/>
      <c r="M165" s="10"/>
    </row>
    <row r="166">
      <c r="B166" s="10"/>
      <c r="M166" s="10"/>
    </row>
    <row r="167">
      <c r="B167" s="10"/>
      <c r="M167" s="10"/>
    </row>
    <row r="168">
      <c r="B168" s="10"/>
      <c r="M168" s="10"/>
    </row>
    <row r="169">
      <c r="B169" s="10"/>
      <c r="M169" s="10"/>
    </row>
    <row r="170">
      <c r="B170" s="10"/>
      <c r="M170" s="10"/>
    </row>
    <row r="171">
      <c r="B171" s="10"/>
      <c r="M171" s="10"/>
    </row>
    <row r="172">
      <c r="B172" s="10"/>
      <c r="M172" s="10"/>
    </row>
    <row r="173">
      <c r="B173" s="10"/>
      <c r="M173" s="10"/>
    </row>
    <row r="174">
      <c r="B174" s="10"/>
      <c r="M174" s="10"/>
    </row>
    <row r="175">
      <c r="B175" s="10"/>
      <c r="M175" s="10"/>
    </row>
    <row r="176">
      <c r="B176" s="10"/>
      <c r="M176" s="10"/>
    </row>
    <row r="177">
      <c r="B177" s="10"/>
      <c r="M177" s="10"/>
    </row>
    <row r="178">
      <c r="B178" s="10"/>
      <c r="M178" s="10"/>
    </row>
    <row r="179">
      <c r="B179" s="10"/>
      <c r="M179" s="10"/>
    </row>
    <row r="180">
      <c r="B180" s="10"/>
      <c r="M180" s="10"/>
    </row>
    <row r="181">
      <c r="B181" s="10"/>
      <c r="M181" s="10"/>
    </row>
    <row r="182">
      <c r="B182" s="10"/>
      <c r="M182" s="10"/>
    </row>
    <row r="183">
      <c r="B183" s="10"/>
      <c r="M183" s="10"/>
    </row>
    <row r="184">
      <c r="B184" s="10"/>
      <c r="M184" s="10"/>
    </row>
    <row r="185">
      <c r="B185" s="10"/>
      <c r="M185" s="10"/>
    </row>
    <row r="186">
      <c r="B186" s="10"/>
      <c r="M186" s="10"/>
    </row>
    <row r="187">
      <c r="B187" s="10"/>
      <c r="M187" s="10"/>
    </row>
    <row r="188">
      <c r="B188" s="10"/>
      <c r="M188" s="10"/>
    </row>
    <row r="189">
      <c r="B189" s="10"/>
      <c r="M189" s="10"/>
    </row>
    <row r="190">
      <c r="B190" s="10"/>
      <c r="M190" s="10"/>
    </row>
    <row r="191">
      <c r="B191" s="10"/>
      <c r="M191" s="10"/>
    </row>
    <row r="192">
      <c r="B192" s="10"/>
      <c r="M192" s="10"/>
    </row>
    <row r="193">
      <c r="B193" s="10"/>
      <c r="M193" s="10"/>
    </row>
    <row r="194">
      <c r="B194" s="10"/>
      <c r="M194" s="10"/>
    </row>
    <row r="195">
      <c r="B195" s="10"/>
      <c r="M195" s="10"/>
    </row>
    <row r="196">
      <c r="B196" s="10"/>
      <c r="M196" s="10"/>
    </row>
    <row r="197">
      <c r="B197" s="10"/>
      <c r="M197" s="10"/>
    </row>
    <row r="198">
      <c r="B198" s="10"/>
      <c r="M198" s="10"/>
    </row>
    <row r="199">
      <c r="B199" s="10"/>
      <c r="M199" s="10"/>
    </row>
    <row r="200">
      <c r="B200" s="10"/>
      <c r="M200" s="10"/>
    </row>
    <row r="201">
      <c r="B201" s="10"/>
      <c r="M201" s="10"/>
    </row>
    <row r="202">
      <c r="B202" s="10"/>
      <c r="M202" s="10"/>
    </row>
    <row r="203">
      <c r="B203" s="10"/>
      <c r="M203" s="10"/>
    </row>
    <row r="204">
      <c r="B204" s="10"/>
      <c r="M204" s="10"/>
    </row>
    <row r="205">
      <c r="B205" s="10"/>
      <c r="M205" s="10"/>
    </row>
    <row r="206">
      <c r="B206" s="10"/>
      <c r="M206" s="10"/>
    </row>
    <row r="207">
      <c r="B207" s="10"/>
      <c r="M207" s="10"/>
    </row>
    <row r="208">
      <c r="B208" s="10"/>
      <c r="M208" s="10"/>
    </row>
    <row r="209">
      <c r="B209" s="10"/>
      <c r="M209" s="10"/>
    </row>
    <row r="210">
      <c r="B210" s="10"/>
      <c r="M210" s="10"/>
    </row>
    <row r="211">
      <c r="B211" s="10"/>
      <c r="M211" s="10"/>
    </row>
    <row r="212">
      <c r="B212" s="10"/>
      <c r="M212" s="10"/>
    </row>
    <row r="213">
      <c r="B213" s="10"/>
      <c r="M213" s="10"/>
    </row>
    <row r="214">
      <c r="B214" s="10"/>
      <c r="M214" s="10"/>
    </row>
    <row r="215">
      <c r="B215" s="10"/>
      <c r="M215" s="10"/>
    </row>
    <row r="216">
      <c r="B216" s="10"/>
      <c r="M216" s="10"/>
    </row>
    <row r="217">
      <c r="B217" s="10"/>
      <c r="M217" s="10"/>
    </row>
    <row r="218">
      <c r="B218" s="10"/>
      <c r="M218" s="10"/>
    </row>
    <row r="219">
      <c r="B219" s="10"/>
      <c r="M219" s="10"/>
    </row>
    <row r="220">
      <c r="B220" s="10"/>
      <c r="M220" s="10"/>
    </row>
    <row r="221">
      <c r="B221" s="10"/>
      <c r="M221" s="10"/>
    </row>
    <row r="222">
      <c r="B222" s="10"/>
      <c r="M222" s="10"/>
    </row>
    <row r="223">
      <c r="B223" s="10"/>
      <c r="M223" s="10"/>
    </row>
    <row r="224">
      <c r="B224" s="10"/>
      <c r="M224" s="10"/>
    </row>
    <row r="225">
      <c r="B225" s="10"/>
      <c r="M225" s="10"/>
    </row>
    <row r="226">
      <c r="B226" s="10"/>
      <c r="M226" s="10"/>
    </row>
    <row r="227">
      <c r="B227" s="10"/>
      <c r="M227" s="10"/>
    </row>
    <row r="228">
      <c r="B228" s="10"/>
      <c r="M228" s="10"/>
    </row>
    <row r="229">
      <c r="B229" s="10"/>
      <c r="M229" s="10"/>
    </row>
    <row r="230">
      <c r="B230" s="10"/>
      <c r="M230" s="10"/>
    </row>
    <row r="231">
      <c r="B231" s="10"/>
      <c r="M231" s="10"/>
    </row>
    <row r="232">
      <c r="B232" s="10"/>
      <c r="M232" s="10"/>
    </row>
    <row r="233">
      <c r="B233" s="10"/>
      <c r="M233" s="10"/>
    </row>
    <row r="234">
      <c r="B234" s="10"/>
      <c r="M234" s="10"/>
    </row>
    <row r="235">
      <c r="B235" s="10"/>
      <c r="M235" s="10"/>
    </row>
    <row r="236">
      <c r="B236" s="10"/>
      <c r="M236" s="10"/>
    </row>
    <row r="237">
      <c r="B237" s="10"/>
      <c r="M237" s="10"/>
    </row>
    <row r="238">
      <c r="B238" s="10"/>
      <c r="M238" s="10"/>
    </row>
    <row r="239">
      <c r="B239" s="10"/>
      <c r="M239" s="10"/>
    </row>
    <row r="240">
      <c r="B240" s="10"/>
      <c r="M240" s="10"/>
    </row>
    <row r="241">
      <c r="B241" s="10"/>
      <c r="M241" s="10"/>
    </row>
    <row r="242">
      <c r="B242" s="10"/>
      <c r="M242" s="10"/>
    </row>
    <row r="243">
      <c r="B243" s="10"/>
      <c r="M243" s="10"/>
    </row>
    <row r="244">
      <c r="B244" s="10"/>
      <c r="M244" s="10"/>
    </row>
    <row r="245">
      <c r="B245" s="10"/>
      <c r="M245" s="10"/>
    </row>
    <row r="246">
      <c r="B246" s="10"/>
      <c r="M246" s="10"/>
    </row>
    <row r="247">
      <c r="B247" s="10"/>
      <c r="M247" s="10"/>
    </row>
    <row r="248">
      <c r="B248" s="10"/>
      <c r="M248" s="10"/>
    </row>
    <row r="249">
      <c r="B249" s="10"/>
      <c r="M249" s="10"/>
    </row>
    <row r="250">
      <c r="B250" s="10"/>
      <c r="M250" s="10"/>
    </row>
    <row r="251">
      <c r="B251" s="10"/>
      <c r="M251" s="10"/>
    </row>
    <row r="252">
      <c r="B252" s="10"/>
      <c r="M252" s="10"/>
    </row>
    <row r="253">
      <c r="B253" s="10"/>
      <c r="M253" s="10"/>
    </row>
    <row r="254">
      <c r="B254" s="10"/>
      <c r="M254" s="10"/>
    </row>
    <row r="255">
      <c r="B255" s="10"/>
      <c r="M255" s="10"/>
    </row>
    <row r="256">
      <c r="B256" s="10"/>
      <c r="M256" s="10"/>
    </row>
    <row r="257">
      <c r="B257" s="10"/>
      <c r="M257" s="10"/>
    </row>
    <row r="258">
      <c r="B258" s="10"/>
      <c r="M258" s="10"/>
    </row>
    <row r="259">
      <c r="B259" s="10"/>
      <c r="M259" s="10"/>
    </row>
    <row r="260">
      <c r="B260" s="10"/>
      <c r="M260" s="10"/>
    </row>
    <row r="261">
      <c r="B261" s="10"/>
      <c r="M261" s="10"/>
    </row>
    <row r="262">
      <c r="B262" s="10"/>
      <c r="M262" s="10"/>
    </row>
    <row r="263">
      <c r="B263" s="10"/>
      <c r="M263" s="10"/>
    </row>
    <row r="264">
      <c r="B264" s="10"/>
      <c r="M264" s="10"/>
    </row>
    <row r="265">
      <c r="B265" s="10"/>
      <c r="M265" s="10"/>
    </row>
    <row r="266">
      <c r="B266" s="10"/>
      <c r="M266" s="10"/>
    </row>
    <row r="267">
      <c r="B267" s="10"/>
      <c r="M267" s="10"/>
    </row>
    <row r="268">
      <c r="B268" s="10"/>
      <c r="M268" s="10"/>
    </row>
    <row r="269">
      <c r="B269" s="10"/>
      <c r="M269" s="10"/>
    </row>
    <row r="270">
      <c r="B270" s="10"/>
      <c r="M270" s="10"/>
    </row>
    <row r="271">
      <c r="B271" s="10"/>
      <c r="M271" s="10"/>
    </row>
    <row r="272">
      <c r="B272" s="10"/>
      <c r="M272" s="10"/>
    </row>
    <row r="273">
      <c r="B273" s="10"/>
      <c r="M273" s="10"/>
    </row>
    <row r="274">
      <c r="B274" s="10"/>
      <c r="M274" s="10"/>
    </row>
    <row r="275">
      <c r="B275" s="10"/>
      <c r="M275" s="10"/>
    </row>
    <row r="276">
      <c r="B276" s="10"/>
      <c r="M276" s="10"/>
    </row>
    <row r="277">
      <c r="B277" s="10"/>
      <c r="M277" s="10"/>
    </row>
    <row r="278">
      <c r="B278" s="10"/>
      <c r="M278" s="10"/>
    </row>
    <row r="279">
      <c r="B279" s="10"/>
      <c r="M279" s="10"/>
    </row>
    <row r="280">
      <c r="B280" s="10"/>
      <c r="M280" s="10"/>
    </row>
    <row r="281">
      <c r="B281" s="10"/>
      <c r="M281" s="10"/>
    </row>
    <row r="282">
      <c r="B282" s="10"/>
      <c r="M282" s="10"/>
    </row>
    <row r="283">
      <c r="B283" s="10"/>
      <c r="M283" s="10"/>
    </row>
    <row r="284">
      <c r="B284" s="10"/>
      <c r="M284" s="10"/>
    </row>
    <row r="285">
      <c r="B285" s="10"/>
      <c r="M285" s="10"/>
    </row>
    <row r="286">
      <c r="B286" s="10"/>
      <c r="M286" s="10"/>
    </row>
    <row r="287">
      <c r="B287" s="10"/>
      <c r="M287" s="10"/>
    </row>
    <row r="288">
      <c r="B288" s="10"/>
      <c r="M288" s="10"/>
    </row>
    <row r="289">
      <c r="B289" s="10"/>
      <c r="M289" s="10"/>
    </row>
    <row r="290">
      <c r="B290" s="10"/>
      <c r="M290" s="10"/>
    </row>
    <row r="291">
      <c r="B291" s="10"/>
      <c r="M291" s="10"/>
    </row>
    <row r="292">
      <c r="B292" s="10"/>
      <c r="M292" s="10"/>
    </row>
    <row r="293">
      <c r="B293" s="10"/>
      <c r="M293" s="10"/>
    </row>
    <row r="294">
      <c r="B294" s="10"/>
      <c r="M294" s="10"/>
    </row>
    <row r="295">
      <c r="B295" s="10"/>
      <c r="M295" s="10"/>
    </row>
    <row r="296">
      <c r="B296" s="10"/>
      <c r="M296" s="10"/>
    </row>
    <row r="297">
      <c r="B297" s="10"/>
      <c r="M297" s="10"/>
    </row>
    <row r="298">
      <c r="B298" s="10"/>
      <c r="M298" s="10"/>
    </row>
    <row r="299">
      <c r="B299" s="10"/>
      <c r="M299" s="10"/>
    </row>
    <row r="300">
      <c r="B300" s="10"/>
      <c r="M300" s="10"/>
    </row>
    <row r="301">
      <c r="B301" s="10"/>
      <c r="M301" s="10"/>
    </row>
    <row r="302">
      <c r="B302" s="10"/>
      <c r="M302" s="10"/>
    </row>
    <row r="303">
      <c r="B303" s="10"/>
      <c r="M303" s="10"/>
    </row>
    <row r="304">
      <c r="B304" s="10"/>
      <c r="M304" s="10"/>
    </row>
    <row r="305">
      <c r="B305" s="10"/>
      <c r="M305" s="10"/>
    </row>
    <row r="306">
      <c r="B306" s="10"/>
      <c r="M306" s="10"/>
    </row>
    <row r="307">
      <c r="B307" s="10"/>
      <c r="M307" s="10"/>
    </row>
    <row r="308">
      <c r="B308" s="10"/>
      <c r="M308" s="10"/>
    </row>
    <row r="309">
      <c r="B309" s="10"/>
      <c r="M309" s="10"/>
    </row>
    <row r="310">
      <c r="B310" s="10"/>
      <c r="M310" s="10"/>
    </row>
    <row r="311">
      <c r="B311" s="10"/>
      <c r="M311" s="10"/>
    </row>
    <row r="312">
      <c r="B312" s="10"/>
      <c r="M312" s="10"/>
    </row>
    <row r="313">
      <c r="B313" s="10"/>
      <c r="M313" s="10"/>
    </row>
    <row r="314">
      <c r="B314" s="10"/>
      <c r="M314" s="10"/>
    </row>
    <row r="315">
      <c r="B315" s="10"/>
      <c r="M315" s="10"/>
    </row>
    <row r="316">
      <c r="B316" s="10"/>
      <c r="M316" s="10"/>
    </row>
    <row r="317">
      <c r="B317" s="10"/>
      <c r="M317" s="10"/>
    </row>
    <row r="318">
      <c r="B318" s="10"/>
      <c r="M318" s="10"/>
    </row>
    <row r="319">
      <c r="B319" s="10"/>
      <c r="M319" s="10"/>
    </row>
    <row r="320">
      <c r="B320" s="10"/>
      <c r="M320" s="10"/>
    </row>
    <row r="321">
      <c r="B321" s="10"/>
      <c r="M321" s="10"/>
    </row>
    <row r="322">
      <c r="B322" s="10"/>
      <c r="M322" s="10"/>
    </row>
    <row r="323">
      <c r="B323" s="10"/>
      <c r="M323" s="10"/>
    </row>
    <row r="324">
      <c r="B324" s="10"/>
      <c r="M324" s="10"/>
    </row>
    <row r="325">
      <c r="B325" s="10"/>
      <c r="M325" s="10"/>
    </row>
    <row r="326">
      <c r="B326" s="10"/>
      <c r="M326" s="10"/>
    </row>
    <row r="327">
      <c r="B327" s="10"/>
      <c r="M327" s="10"/>
    </row>
    <row r="328">
      <c r="B328" s="10"/>
      <c r="M328" s="10"/>
    </row>
    <row r="329">
      <c r="B329" s="10"/>
      <c r="M329" s="10"/>
    </row>
    <row r="330">
      <c r="B330" s="10"/>
      <c r="M330" s="10"/>
    </row>
    <row r="331">
      <c r="B331" s="10"/>
      <c r="M331" s="10"/>
    </row>
    <row r="332">
      <c r="B332" s="10"/>
      <c r="M332" s="10"/>
    </row>
    <row r="333">
      <c r="B333" s="10"/>
      <c r="M333" s="10"/>
    </row>
    <row r="334">
      <c r="B334" s="10"/>
      <c r="M334" s="10"/>
    </row>
    <row r="335">
      <c r="B335" s="10"/>
      <c r="M335" s="10"/>
    </row>
    <row r="336">
      <c r="B336" s="10"/>
      <c r="M336" s="10"/>
    </row>
    <row r="337">
      <c r="B337" s="10"/>
      <c r="M337" s="10"/>
    </row>
    <row r="338">
      <c r="B338" s="10"/>
      <c r="M338" s="10"/>
    </row>
    <row r="339">
      <c r="B339" s="10"/>
      <c r="M339" s="10"/>
    </row>
    <row r="340">
      <c r="B340" s="10"/>
      <c r="M340" s="10"/>
    </row>
    <row r="341">
      <c r="B341" s="10"/>
      <c r="M341" s="10"/>
    </row>
    <row r="342">
      <c r="B342" s="10"/>
      <c r="M342" s="10"/>
    </row>
    <row r="343">
      <c r="B343" s="10"/>
      <c r="M343" s="10"/>
    </row>
    <row r="344">
      <c r="B344" s="10"/>
      <c r="M344" s="10"/>
    </row>
    <row r="345">
      <c r="B345" s="10"/>
      <c r="M345" s="10"/>
    </row>
    <row r="346">
      <c r="B346" s="10"/>
      <c r="M346" s="10"/>
    </row>
    <row r="347">
      <c r="B347" s="10"/>
      <c r="M347" s="10"/>
    </row>
    <row r="348">
      <c r="B348" s="10"/>
      <c r="M348" s="10"/>
    </row>
    <row r="349">
      <c r="B349" s="10"/>
      <c r="M349" s="10"/>
    </row>
    <row r="350">
      <c r="B350" s="10"/>
      <c r="M350" s="10"/>
    </row>
    <row r="351">
      <c r="B351" s="10"/>
      <c r="M351" s="10"/>
    </row>
    <row r="352">
      <c r="B352" s="10"/>
      <c r="M352" s="10"/>
    </row>
    <row r="353">
      <c r="B353" s="10"/>
      <c r="M353" s="10"/>
    </row>
    <row r="354">
      <c r="B354" s="10"/>
      <c r="M354" s="10"/>
    </row>
    <row r="355">
      <c r="B355" s="10"/>
      <c r="M355" s="10"/>
    </row>
    <row r="356">
      <c r="B356" s="10"/>
      <c r="M356" s="10"/>
    </row>
    <row r="357">
      <c r="B357" s="10"/>
      <c r="M357" s="10"/>
    </row>
    <row r="358">
      <c r="B358" s="10"/>
      <c r="M358" s="10"/>
    </row>
    <row r="359">
      <c r="B359" s="10"/>
      <c r="M359" s="10"/>
    </row>
    <row r="360">
      <c r="B360" s="10"/>
      <c r="M360" s="10"/>
    </row>
    <row r="361">
      <c r="B361" s="10"/>
      <c r="M361" s="10"/>
    </row>
    <row r="362">
      <c r="B362" s="10"/>
      <c r="M362" s="10"/>
    </row>
    <row r="363">
      <c r="B363" s="10"/>
      <c r="M363" s="10"/>
    </row>
    <row r="364">
      <c r="B364" s="10"/>
      <c r="M364" s="10"/>
    </row>
    <row r="365">
      <c r="B365" s="10"/>
      <c r="M365" s="10"/>
    </row>
    <row r="366">
      <c r="B366" s="10"/>
      <c r="M366" s="10"/>
    </row>
    <row r="367">
      <c r="B367" s="10"/>
      <c r="M367" s="10"/>
    </row>
    <row r="368">
      <c r="B368" s="10"/>
      <c r="M368" s="10"/>
    </row>
    <row r="369">
      <c r="B369" s="10"/>
      <c r="M369" s="10"/>
    </row>
    <row r="370">
      <c r="B370" s="10"/>
      <c r="M370" s="10"/>
    </row>
    <row r="371">
      <c r="B371" s="10"/>
      <c r="M371" s="10"/>
    </row>
    <row r="372">
      <c r="B372" s="10"/>
      <c r="M372" s="10"/>
    </row>
    <row r="373">
      <c r="B373" s="10"/>
      <c r="M373" s="10"/>
    </row>
    <row r="374">
      <c r="B374" s="10"/>
      <c r="M374" s="10"/>
    </row>
    <row r="375">
      <c r="B375" s="10"/>
      <c r="M375" s="10"/>
    </row>
    <row r="376">
      <c r="B376" s="10"/>
      <c r="M376" s="10"/>
    </row>
    <row r="377">
      <c r="B377" s="10"/>
      <c r="M377" s="10"/>
    </row>
    <row r="378">
      <c r="B378" s="10"/>
      <c r="M378" s="10"/>
    </row>
    <row r="379">
      <c r="B379" s="10"/>
      <c r="M379" s="10"/>
    </row>
    <row r="380">
      <c r="B380" s="10"/>
      <c r="M380" s="10"/>
    </row>
    <row r="381">
      <c r="B381" s="10"/>
      <c r="M381" s="10"/>
    </row>
    <row r="382">
      <c r="B382" s="10"/>
      <c r="M382" s="10"/>
    </row>
    <row r="383">
      <c r="B383" s="10"/>
      <c r="M383" s="10"/>
    </row>
    <row r="384">
      <c r="B384" s="10"/>
      <c r="M384" s="10"/>
    </row>
    <row r="385">
      <c r="B385" s="10"/>
      <c r="M385" s="10"/>
    </row>
    <row r="386">
      <c r="B386" s="10"/>
      <c r="M386" s="10"/>
    </row>
    <row r="387">
      <c r="B387" s="10"/>
      <c r="M387" s="10"/>
    </row>
    <row r="388">
      <c r="B388" s="10"/>
      <c r="M388" s="10"/>
    </row>
    <row r="389">
      <c r="B389" s="10"/>
      <c r="M389" s="10"/>
    </row>
    <row r="390">
      <c r="B390" s="10"/>
      <c r="M390" s="10"/>
    </row>
    <row r="391">
      <c r="B391" s="10"/>
      <c r="M391" s="10"/>
    </row>
    <row r="392">
      <c r="B392" s="10"/>
      <c r="M392" s="10"/>
    </row>
    <row r="393">
      <c r="B393" s="10"/>
      <c r="M393" s="10"/>
    </row>
    <row r="394">
      <c r="B394" s="10"/>
      <c r="M394" s="10"/>
    </row>
    <row r="395">
      <c r="B395" s="10"/>
      <c r="M395" s="10"/>
    </row>
    <row r="396">
      <c r="B396" s="10"/>
      <c r="M396" s="10"/>
    </row>
    <row r="397">
      <c r="B397" s="10"/>
      <c r="M397" s="10"/>
    </row>
    <row r="398">
      <c r="B398" s="10"/>
      <c r="M398" s="10"/>
    </row>
    <row r="399">
      <c r="B399" s="10"/>
      <c r="M399" s="10"/>
    </row>
    <row r="400">
      <c r="B400" s="10"/>
      <c r="M400" s="10"/>
    </row>
    <row r="401">
      <c r="B401" s="10"/>
      <c r="M401" s="10"/>
    </row>
    <row r="402">
      <c r="B402" s="10"/>
      <c r="M402" s="10"/>
    </row>
    <row r="403">
      <c r="B403" s="10"/>
      <c r="M403" s="10"/>
    </row>
    <row r="404">
      <c r="B404" s="10"/>
      <c r="M404" s="10"/>
    </row>
    <row r="405">
      <c r="B405" s="10"/>
      <c r="M405" s="10"/>
    </row>
    <row r="406">
      <c r="B406" s="10"/>
      <c r="M406" s="10"/>
    </row>
    <row r="407">
      <c r="B407" s="10"/>
      <c r="M407" s="10"/>
    </row>
    <row r="408">
      <c r="B408" s="10"/>
      <c r="M408" s="10"/>
    </row>
    <row r="409">
      <c r="B409" s="10"/>
      <c r="M409" s="10"/>
    </row>
    <row r="410">
      <c r="B410" s="10"/>
      <c r="M410" s="10"/>
    </row>
    <row r="411">
      <c r="B411" s="10"/>
      <c r="M411" s="10"/>
    </row>
    <row r="412">
      <c r="B412" s="10"/>
      <c r="M412" s="10"/>
    </row>
    <row r="413">
      <c r="B413" s="10"/>
      <c r="M413" s="10"/>
    </row>
    <row r="414">
      <c r="B414" s="10"/>
      <c r="M414" s="10"/>
    </row>
    <row r="415">
      <c r="B415" s="10"/>
      <c r="M415" s="10"/>
    </row>
    <row r="416">
      <c r="B416" s="10"/>
      <c r="M416" s="10"/>
    </row>
    <row r="417">
      <c r="B417" s="10"/>
      <c r="M417" s="10"/>
    </row>
    <row r="418">
      <c r="B418" s="10"/>
      <c r="M418" s="10"/>
    </row>
    <row r="419">
      <c r="B419" s="10"/>
      <c r="M419" s="10"/>
    </row>
    <row r="420">
      <c r="B420" s="10"/>
      <c r="M420" s="10"/>
    </row>
    <row r="421">
      <c r="B421" s="10"/>
      <c r="M421" s="10"/>
    </row>
    <row r="422">
      <c r="B422" s="10"/>
      <c r="M422" s="10"/>
    </row>
    <row r="423">
      <c r="B423" s="10"/>
      <c r="M423" s="10"/>
    </row>
    <row r="424">
      <c r="B424" s="10"/>
      <c r="M424" s="10"/>
    </row>
    <row r="425">
      <c r="B425" s="10"/>
      <c r="M425" s="10"/>
    </row>
    <row r="426">
      <c r="B426" s="10"/>
      <c r="M426" s="10"/>
    </row>
    <row r="427">
      <c r="B427" s="10"/>
      <c r="M427" s="10"/>
    </row>
    <row r="428">
      <c r="B428" s="10"/>
      <c r="M428" s="10"/>
    </row>
    <row r="429">
      <c r="B429" s="10"/>
      <c r="M429" s="10"/>
    </row>
    <row r="430">
      <c r="B430" s="10"/>
      <c r="M430" s="10"/>
    </row>
    <row r="431">
      <c r="B431" s="10"/>
      <c r="M431" s="10"/>
    </row>
    <row r="432">
      <c r="B432" s="10"/>
      <c r="M432" s="10"/>
    </row>
    <row r="433">
      <c r="B433" s="10"/>
      <c r="M433" s="10"/>
    </row>
    <row r="434">
      <c r="B434" s="10"/>
      <c r="M434" s="10"/>
    </row>
    <row r="435">
      <c r="B435" s="10"/>
      <c r="M435" s="10"/>
    </row>
    <row r="436">
      <c r="B436" s="10"/>
      <c r="M436" s="10"/>
    </row>
    <row r="437">
      <c r="B437" s="10"/>
      <c r="M437" s="10"/>
    </row>
    <row r="438">
      <c r="B438" s="10"/>
      <c r="M438" s="10"/>
    </row>
    <row r="439">
      <c r="B439" s="10"/>
      <c r="M439" s="10"/>
    </row>
    <row r="440">
      <c r="B440" s="10"/>
      <c r="M440" s="10"/>
    </row>
    <row r="441">
      <c r="B441" s="10"/>
      <c r="M441" s="10"/>
    </row>
    <row r="442">
      <c r="B442" s="10"/>
      <c r="M442" s="10"/>
    </row>
    <row r="443">
      <c r="B443" s="10"/>
      <c r="M443" s="10"/>
    </row>
    <row r="444">
      <c r="B444" s="10"/>
      <c r="M444" s="10"/>
    </row>
    <row r="445">
      <c r="B445" s="10"/>
      <c r="M445" s="10"/>
    </row>
    <row r="446">
      <c r="B446" s="10"/>
      <c r="M446" s="10"/>
    </row>
    <row r="447">
      <c r="B447" s="10"/>
      <c r="M447" s="10"/>
    </row>
    <row r="448">
      <c r="B448" s="10"/>
      <c r="M448" s="10"/>
    </row>
    <row r="449">
      <c r="B449" s="10"/>
      <c r="M449" s="10"/>
    </row>
    <row r="450">
      <c r="B450" s="10"/>
      <c r="M450" s="10"/>
    </row>
    <row r="451">
      <c r="B451" s="10"/>
      <c r="M451" s="10"/>
    </row>
    <row r="452">
      <c r="B452" s="10"/>
      <c r="M452" s="10"/>
    </row>
    <row r="453">
      <c r="B453" s="10"/>
      <c r="M453" s="10"/>
    </row>
    <row r="454">
      <c r="B454" s="10"/>
      <c r="M454" s="10"/>
    </row>
    <row r="455">
      <c r="B455" s="10"/>
      <c r="M455" s="10"/>
    </row>
    <row r="456">
      <c r="B456" s="10"/>
      <c r="M456" s="10"/>
    </row>
    <row r="457">
      <c r="B457" s="10"/>
      <c r="M457" s="10"/>
    </row>
    <row r="458">
      <c r="B458" s="10"/>
      <c r="M458" s="10"/>
    </row>
    <row r="459">
      <c r="B459" s="10"/>
      <c r="M459" s="10"/>
    </row>
    <row r="460">
      <c r="B460" s="10"/>
      <c r="M460" s="10"/>
    </row>
    <row r="461">
      <c r="B461" s="10"/>
      <c r="M461" s="10"/>
    </row>
    <row r="462">
      <c r="B462" s="10"/>
      <c r="M462" s="10"/>
    </row>
    <row r="463">
      <c r="B463" s="10"/>
      <c r="M463" s="10"/>
    </row>
    <row r="464">
      <c r="B464" s="10"/>
      <c r="M464" s="10"/>
    </row>
    <row r="465">
      <c r="B465" s="10"/>
      <c r="M465" s="10"/>
    </row>
    <row r="466">
      <c r="B466" s="10"/>
      <c r="M466" s="10"/>
    </row>
    <row r="467">
      <c r="B467" s="10"/>
      <c r="M467" s="10"/>
    </row>
    <row r="468">
      <c r="B468" s="10"/>
      <c r="M468" s="10"/>
    </row>
    <row r="469">
      <c r="B469" s="10"/>
      <c r="M469" s="10"/>
    </row>
    <row r="470">
      <c r="B470" s="10"/>
      <c r="M470" s="10"/>
    </row>
    <row r="471">
      <c r="B471" s="10"/>
      <c r="M471" s="10"/>
    </row>
    <row r="472">
      <c r="B472" s="10"/>
      <c r="M472" s="10"/>
    </row>
    <row r="473">
      <c r="B473" s="10"/>
      <c r="M473" s="10"/>
    </row>
    <row r="474">
      <c r="B474" s="10"/>
      <c r="M474" s="10"/>
    </row>
    <row r="475">
      <c r="B475" s="10"/>
      <c r="M475" s="10"/>
    </row>
    <row r="476">
      <c r="B476" s="10"/>
      <c r="M476" s="10"/>
    </row>
    <row r="477">
      <c r="B477" s="10"/>
      <c r="M477" s="10"/>
    </row>
    <row r="478">
      <c r="B478" s="10"/>
      <c r="M478" s="10"/>
    </row>
    <row r="479">
      <c r="B479" s="10"/>
      <c r="M479" s="10"/>
    </row>
    <row r="480">
      <c r="B480" s="10"/>
      <c r="M480" s="10"/>
    </row>
    <row r="481">
      <c r="B481" s="10"/>
      <c r="M481" s="10"/>
    </row>
    <row r="482">
      <c r="B482" s="10"/>
      <c r="M482" s="10"/>
    </row>
    <row r="483">
      <c r="B483" s="10"/>
      <c r="M483" s="10"/>
    </row>
    <row r="484">
      <c r="B484" s="10"/>
      <c r="M484" s="10"/>
    </row>
    <row r="485">
      <c r="B485" s="10"/>
      <c r="M485" s="10"/>
    </row>
    <row r="486">
      <c r="B486" s="10"/>
      <c r="M486" s="10"/>
    </row>
    <row r="487">
      <c r="B487" s="10"/>
      <c r="M487" s="10"/>
    </row>
    <row r="488">
      <c r="B488" s="10"/>
      <c r="M488" s="10"/>
    </row>
    <row r="489">
      <c r="B489" s="10"/>
      <c r="M489" s="10"/>
    </row>
    <row r="490">
      <c r="B490" s="10"/>
      <c r="M490" s="10"/>
    </row>
    <row r="491">
      <c r="B491" s="10"/>
      <c r="M491" s="10"/>
    </row>
    <row r="492">
      <c r="B492" s="10"/>
      <c r="M492" s="10"/>
    </row>
    <row r="493">
      <c r="B493" s="10"/>
      <c r="M493" s="10"/>
    </row>
    <row r="494">
      <c r="B494" s="10"/>
      <c r="M494" s="10"/>
    </row>
    <row r="495">
      <c r="B495" s="10"/>
      <c r="M495" s="10"/>
    </row>
    <row r="496">
      <c r="B496" s="10"/>
      <c r="M496" s="10"/>
    </row>
    <row r="497">
      <c r="B497" s="10"/>
      <c r="M497" s="10"/>
    </row>
    <row r="498">
      <c r="B498" s="10"/>
      <c r="M498" s="10"/>
    </row>
    <row r="499">
      <c r="B499" s="10"/>
      <c r="M499" s="10"/>
    </row>
    <row r="500">
      <c r="B500" s="10"/>
      <c r="M500" s="10"/>
    </row>
    <row r="501">
      <c r="B501" s="10"/>
      <c r="M501" s="10"/>
    </row>
    <row r="502">
      <c r="B502" s="10"/>
      <c r="M502" s="10"/>
    </row>
    <row r="503">
      <c r="B503" s="10"/>
      <c r="M503" s="10"/>
    </row>
    <row r="504">
      <c r="B504" s="10"/>
      <c r="M504" s="10"/>
    </row>
    <row r="505">
      <c r="B505" s="10"/>
      <c r="M505" s="10"/>
    </row>
    <row r="506">
      <c r="B506" s="10"/>
      <c r="M506" s="10"/>
    </row>
    <row r="507">
      <c r="B507" s="10"/>
      <c r="M507" s="10"/>
    </row>
    <row r="508">
      <c r="B508" s="10"/>
      <c r="M508" s="10"/>
    </row>
    <row r="509">
      <c r="B509" s="10"/>
      <c r="M509" s="10"/>
    </row>
    <row r="510">
      <c r="B510" s="10"/>
      <c r="M510" s="10"/>
    </row>
    <row r="511">
      <c r="B511" s="10"/>
      <c r="M511" s="10"/>
    </row>
    <row r="512">
      <c r="B512" s="10"/>
      <c r="M512" s="10"/>
    </row>
    <row r="513">
      <c r="B513" s="10"/>
      <c r="M513" s="10"/>
    </row>
    <row r="514">
      <c r="B514" s="10"/>
      <c r="M514" s="10"/>
    </row>
    <row r="515">
      <c r="B515" s="10"/>
      <c r="M515" s="10"/>
    </row>
    <row r="516">
      <c r="B516" s="10"/>
      <c r="M516" s="10"/>
    </row>
    <row r="517">
      <c r="B517" s="10"/>
      <c r="M517" s="10"/>
    </row>
    <row r="518">
      <c r="B518" s="10"/>
      <c r="M518" s="10"/>
    </row>
    <row r="519">
      <c r="B519" s="10"/>
      <c r="M519" s="10"/>
    </row>
    <row r="520">
      <c r="B520" s="10"/>
      <c r="M520" s="10"/>
    </row>
    <row r="521">
      <c r="B521" s="10"/>
      <c r="M521" s="10"/>
    </row>
    <row r="522">
      <c r="B522" s="10"/>
      <c r="M522" s="10"/>
    </row>
    <row r="523">
      <c r="B523" s="10"/>
      <c r="M523" s="10"/>
    </row>
    <row r="524">
      <c r="B524" s="10"/>
      <c r="M524" s="10"/>
    </row>
    <row r="525">
      <c r="B525" s="10"/>
      <c r="M525" s="10"/>
    </row>
    <row r="526">
      <c r="B526" s="10"/>
      <c r="M526" s="10"/>
    </row>
    <row r="527">
      <c r="B527" s="10"/>
      <c r="M527" s="10"/>
    </row>
    <row r="528">
      <c r="B528" s="10"/>
      <c r="M528" s="10"/>
    </row>
    <row r="529">
      <c r="B529" s="10"/>
      <c r="M529" s="10"/>
    </row>
    <row r="530">
      <c r="B530" s="10"/>
      <c r="M530" s="10"/>
    </row>
    <row r="531">
      <c r="B531" s="10"/>
      <c r="M531" s="10"/>
    </row>
    <row r="532">
      <c r="B532" s="10"/>
      <c r="M532" s="10"/>
    </row>
    <row r="533">
      <c r="B533" s="10"/>
      <c r="M533" s="10"/>
    </row>
    <row r="534">
      <c r="B534" s="10"/>
      <c r="M534" s="10"/>
    </row>
    <row r="535">
      <c r="B535" s="10"/>
      <c r="M535" s="10"/>
    </row>
    <row r="536">
      <c r="B536" s="10"/>
      <c r="M536" s="10"/>
    </row>
    <row r="537">
      <c r="B537" s="10"/>
      <c r="M537" s="10"/>
    </row>
    <row r="538">
      <c r="B538" s="10"/>
      <c r="M538" s="10"/>
    </row>
    <row r="539">
      <c r="B539" s="10"/>
      <c r="M539" s="10"/>
    </row>
    <row r="540">
      <c r="B540" s="10"/>
      <c r="M540" s="10"/>
    </row>
    <row r="541">
      <c r="B541" s="10"/>
      <c r="M541" s="10"/>
    </row>
    <row r="542">
      <c r="B542" s="10"/>
      <c r="M542" s="10"/>
    </row>
    <row r="543">
      <c r="B543" s="10"/>
      <c r="M543" s="10"/>
    </row>
    <row r="544">
      <c r="B544" s="10"/>
      <c r="M544" s="10"/>
    </row>
    <row r="545">
      <c r="B545" s="10"/>
      <c r="M545" s="10"/>
    </row>
    <row r="546">
      <c r="B546" s="10"/>
      <c r="M546" s="10"/>
    </row>
    <row r="547">
      <c r="B547" s="10"/>
      <c r="M547" s="10"/>
    </row>
    <row r="548">
      <c r="B548" s="10"/>
      <c r="M548" s="10"/>
    </row>
    <row r="549">
      <c r="B549" s="10"/>
      <c r="M549" s="10"/>
    </row>
    <row r="550">
      <c r="B550" s="10"/>
      <c r="M550" s="10"/>
    </row>
    <row r="551">
      <c r="B551" s="10"/>
      <c r="M551" s="10"/>
    </row>
    <row r="552">
      <c r="B552" s="10"/>
      <c r="M552" s="10"/>
    </row>
    <row r="553">
      <c r="B553" s="10"/>
      <c r="M553" s="10"/>
    </row>
    <row r="554">
      <c r="B554" s="10"/>
      <c r="M554" s="10"/>
    </row>
    <row r="555">
      <c r="B555" s="10"/>
      <c r="M555" s="10"/>
    </row>
    <row r="556">
      <c r="B556" s="10"/>
      <c r="M556" s="10"/>
    </row>
    <row r="557">
      <c r="B557" s="10"/>
      <c r="M557" s="10"/>
    </row>
    <row r="558">
      <c r="B558" s="10"/>
      <c r="M558" s="10"/>
    </row>
    <row r="559">
      <c r="B559" s="10"/>
      <c r="M559" s="10"/>
    </row>
    <row r="560">
      <c r="B560" s="10"/>
      <c r="M560" s="10"/>
    </row>
    <row r="561">
      <c r="B561" s="10"/>
      <c r="M561" s="10"/>
    </row>
    <row r="562">
      <c r="B562" s="10"/>
      <c r="M562" s="10"/>
    </row>
    <row r="563">
      <c r="B563" s="10"/>
      <c r="M563" s="10"/>
    </row>
    <row r="564">
      <c r="B564" s="10"/>
      <c r="M564" s="10"/>
    </row>
    <row r="565">
      <c r="B565" s="10"/>
      <c r="M565" s="10"/>
    </row>
    <row r="566">
      <c r="B566" s="10"/>
      <c r="M566" s="10"/>
    </row>
    <row r="567">
      <c r="B567" s="10"/>
      <c r="M567" s="10"/>
    </row>
    <row r="568">
      <c r="B568" s="10"/>
      <c r="M568" s="10"/>
    </row>
    <row r="569">
      <c r="B569" s="10"/>
      <c r="M569" s="10"/>
    </row>
    <row r="570">
      <c r="B570" s="10"/>
      <c r="M570" s="10"/>
    </row>
    <row r="571">
      <c r="B571" s="10"/>
      <c r="M571" s="10"/>
    </row>
    <row r="572">
      <c r="B572" s="10"/>
      <c r="M572" s="10"/>
    </row>
    <row r="573">
      <c r="B573" s="10"/>
      <c r="M573" s="10"/>
    </row>
    <row r="574">
      <c r="B574" s="10"/>
      <c r="M574" s="10"/>
    </row>
    <row r="575">
      <c r="B575" s="10"/>
      <c r="M575" s="10"/>
    </row>
    <row r="576">
      <c r="B576" s="10"/>
      <c r="M576" s="10"/>
    </row>
    <row r="577">
      <c r="B577" s="10"/>
      <c r="M577" s="10"/>
    </row>
    <row r="578">
      <c r="B578" s="10"/>
      <c r="M578" s="10"/>
    </row>
    <row r="579">
      <c r="B579" s="10"/>
      <c r="M579" s="10"/>
    </row>
    <row r="580">
      <c r="B580" s="10"/>
      <c r="M580" s="10"/>
    </row>
    <row r="581">
      <c r="B581" s="10"/>
      <c r="M581" s="10"/>
    </row>
    <row r="582">
      <c r="B582" s="10"/>
      <c r="M582" s="10"/>
    </row>
    <row r="583">
      <c r="B583" s="10"/>
      <c r="M583" s="10"/>
    </row>
    <row r="584">
      <c r="B584" s="10"/>
      <c r="M584" s="10"/>
    </row>
    <row r="585">
      <c r="B585" s="10"/>
      <c r="M585" s="10"/>
    </row>
    <row r="586">
      <c r="B586" s="10"/>
      <c r="M586" s="10"/>
    </row>
    <row r="587">
      <c r="B587" s="10"/>
      <c r="M587" s="10"/>
    </row>
    <row r="588">
      <c r="B588" s="10"/>
      <c r="M588" s="10"/>
    </row>
    <row r="589">
      <c r="B589" s="10"/>
      <c r="M589" s="10"/>
    </row>
    <row r="590">
      <c r="B590" s="10"/>
      <c r="M590" s="10"/>
    </row>
    <row r="591">
      <c r="B591" s="10"/>
      <c r="M591" s="10"/>
    </row>
    <row r="592">
      <c r="B592" s="10"/>
      <c r="M592" s="10"/>
    </row>
    <row r="593">
      <c r="B593" s="10"/>
      <c r="M593" s="10"/>
    </row>
    <row r="594">
      <c r="B594" s="10"/>
      <c r="M594" s="10"/>
    </row>
    <row r="595">
      <c r="B595" s="10"/>
      <c r="M595" s="10"/>
    </row>
    <row r="596">
      <c r="B596" s="10"/>
      <c r="M596" s="10"/>
    </row>
    <row r="597">
      <c r="B597" s="10"/>
      <c r="M597" s="10"/>
    </row>
    <row r="598">
      <c r="B598" s="10"/>
      <c r="M598" s="10"/>
    </row>
    <row r="599">
      <c r="B599" s="10"/>
      <c r="M599" s="10"/>
    </row>
    <row r="600">
      <c r="B600" s="10"/>
      <c r="M600" s="10"/>
    </row>
    <row r="601">
      <c r="B601" s="10"/>
      <c r="M601" s="10"/>
    </row>
    <row r="602">
      <c r="B602" s="10"/>
      <c r="M602" s="10"/>
    </row>
    <row r="603">
      <c r="B603" s="10"/>
      <c r="M603" s="10"/>
    </row>
    <row r="604">
      <c r="B604" s="10"/>
      <c r="M604" s="10"/>
    </row>
    <row r="605">
      <c r="B605" s="10"/>
      <c r="M605" s="10"/>
    </row>
    <row r="606">
      <c r="B606" s="10"/>
      <c r="M606" s="10"/>
    </row>
    <row r="607">
      <c r="B607" s="10"/>
      <c r="M607" s="10"/>
    </row>
    <row r="608">
      <c r="B608" s="10"/>
      <c r="M608" s="10"/>
    </row>
    <row r="609">
      <c r="B609" s="10"/>
      <c r="M609" s="10"/>
    </row>
    <row r="610">
      <c r="B610" s="10"/>
      <c r="M610" s="10"/>
    </row>
    <row r="611">
      <c r="B611" s="10"/>
      <c r="M611" s="10"/>
    </row>
    <row r="612">
      <c r="B612" s="10"/>
      <c r="M612" s="10"/>
    </row>
    <row r="613">
      <c r="B613" s="10"/>
      <c r="M613" s="10"/>
    </row>
    <row r="614">
      <c r="B614" s="10"/>
      <c r="M614" s="10"/>
    </row>
    <row r="615">
      <c r="B615" s="10"/>
      <c r="M615" s="10"/>
    </row>
    <row r="616">
      <c r="B616" s="10"/>
      <c r="M616" s="10"/>
    </row>
    <row r="617">
      <c r="B617" s="10"/>
      <c r="M617" s="10"/>
    </row>
    <row r="618">
      <c r="B618" s="10"/>
      <c r="M618" s="10"/>
    </row>
    <row r="619">
      <c r="B619" s="10"/>
      <c r="M619" s="10"/>
    </row>
    <row r="620">
      <c r="B620" s="10"/>
      <c r="M620" s="10"/>
    </row>
    <row r="621">
      <c r="B621" s="10"/>
      <c r="M621" s="10"/>
    </row>
    <row r="622">
      <c r="B622" s="10"/>
      <c r="M622" s="10"/>
    </row>
    <row r="623">
      <c r="B623" s="10"/>
      <c r="M623" s="10"/>
    </row>
    <row r="624">
      <c r="B624" s="10"/>
      <c r="M624" s="10"/>
    </row>
    <row r="625">
      <c r="B625" s="10"/>
      <c r="M625" s="10"/>
    </row>
    <row r="626">
      <c r="B626" s="10"/>
      <c r="M626" s="10"/>
    </row>
    <row r="627">
      <c r="B627" s="10"/>
      <c r="M627" s="10"/>
    </row>
    <row r="628">
      <c r="B628" s="10"/>
      <c r="M628" s="10"/>
    </row>
    <row r="629">
      <c r="B629" s="10"/>
      <c r="M629" s="10"/>
    </row>
    <row r="630">
      <c r="B630" s="10"/>
      <c r="M630" s="10"/>
    </row>
    <row r="631">
      <c r="B631" s="10"/>
      <c r="M631" s="10"/>
    </row>
    <row r="632">
      <c r="B632" s="10"/>
      <c r="M632" s="10"/>
    </row>
    <row r="633">
      <c r="B633" s="10"/>
      <c r="M633" s="10"/>
    </row>
    <row r="634">
      <c r="B634" s="10"/>
      <c r="M634" s="10"/>
    </row>
    <row r="635">
      <c r="B635" s="10"/>
      <c r="M635" s="10"/>
    </row>
    <row r="636">
      <c r="B636" s="10"/>
      <c r="M636" s="10"/>
    </row>
    <row r="637">
      <c r="B637" s="10"/>
      <c r="M637" s="10"/>
    </row>
    <row r="638">
      <c r="B638" s="10"/>
      <c r="M638" s="10"/>
    </row>
    <row r="639">
      <c r="B639" s="10"/>
      <c r="M639" s="10"/>
    </row>
    <row r="640">
      <c r="B640" s="10"/>
      <c r="M640" s="10"/>
    </row>
    <row r="641">
      <c r="B641" s="10"/>
      <c r="M641" s="10"/>
    </row>
    <row r="642">
      <c r="B642" s="10"/>
      <c r="M642" s="10"/>
    </row>
    <row r="643">
      <c r="B643" s="10"/>
      <c r="M643" s="10"/>
    </row>
    <row r="644">
      <c r="B644" s="10"/>
      <c r="M644" s="10"/>
    </row>
    <row r="645">
      <c r="B645" s="10"/>
      <c r="M645" s="10"/>
    </row>
    <row r="646">
      <c r="B646" s="10"/>
      <c r="M646" s="10"/>
    </row>
    <row r="647">
      <c r="B647" s="10"/>
      <c r="M647" s="10"/>
    </row>
    <row r="648">
      <c r="B648" s="10"/>
      <c r="M648" s="10"/>
    </row>
    <row r="649">
      <c r="B649" s="10"/>
      <c r="M649" s="10"/>
    </row>
    <row r="650">
      <c r="B650" s="10"/>
      <c r="M650" s="10"/>
    </row>
    <row r="651">
      <c r="B651" s="10"/>
      <c r="M651" s="10"/>
    </row>
    <row r="652">
      <c r="B652" s="10"/>
      <c r="M652" s="10"/>
    </row>
    <row r="653">
      <c r="B653" s="10"/>
      <c r="M653" s="10"/>
    </row>
    <row r="654">
      <c r="B654" s="10"/>
      <c r="M654" s="10"/>
    </row>
    <row r="655">
      <c r="B655" s="10"/>
      <c r="M655" s="10"/>
    </row>
    <row r="656">
      <c r="B656" s="10"/>
      <c r="M656" s="10"/>
    </row>
    <row r="657">
      <c r="B657" s="10"/>
      <c r="M657" s="10"/>
    </row>
    <row r="658">
      <c r="B658" s="10"/>
      <c r="M658" s="10"/>
    </row>
    <row r="659">
      <c r="B659" s="10"/>
      <c r="M659" s="10"/>
    </row>
    <row r="660">
      <c r="B660" s="10"/>
      <c r="M660" s="10"/>
    </row>
    <row r="661">
      <c r="B661" s="10"/>
      <c r="M661" s="10"/>
    </row>
    <row r="662">
      <c r="B662" s="10"/>
      <c r="M662" s="10"/>
    </row>
    <row r="663">
      <c r="B663" s="10"/>
      <c r="M663" s="10"/>
    </row>
    <row r="664">
      <c r="B664" s="10"/>
      <c r="M664" s="10"/>
    </row>
    <row r="665">
      <c r="B665" s="10"/>
      <c r="M665" s="10"/>
    </row>
    <row r="666">
      <c r="B666" s="10"/>
      <c r="M666" s="10"/>
    </row>
    <row r="667">
      <c r="B667" s="10"/>
      <c r="M667" s="10"/>
    </row>
    <row r="668">
      <c r="B668" s="10"/>
      <c r="M668" s="10"/>
    </row>
    <row r="669">
      <c r="B669" s="10"/>
      <c r="M669" s="10"/>
    </row>
    <row r="670">
      <c r="B670" s="10"/>
      <c r="M670" s="10"/>
    </row>
    <row r="671">
      <c r="B671" s="10"/>
      <c r="M671" s="10"/>
    </row>
    <row r="672">
      <c r="B672" s="10"/>
      <c r="M672" s="10"/>
    </row>
    <row r="673">
      <c r="B673" s="10"/>
      <c r="M673" s="10"/>
    </row>
    <row r="674">
      <c r="B674" s="10"/>
      <c r="M674" s="10"/>
    </row>
    <row r="675">
      <c r="B675" s="10"/>
      <c r="M675" s="10"/>
    </row>
    <row r="676">
      <c r="B676" s="10"/>
      <c r="M676" s="10"/>
    </row>
    <row r="677">
      <c r="B677" s="10"/>
      <c r="M677" s="10"/>
    </row>
    <row r="678">
      <c r="B678" s="10"/>
      <c r="M678" s="10"/>
    </row>
    <row r="679">
      <c r="B679" s="10"/>
      <c r="M679" s="10"/>
    </row>
    <row r="680">
      <c r="B680" s="10"/>
      <c r="M680" s="10"/>
    </row>
    <row r="681">
      <c r="B681" s="10"/>
      <c r="M681" s="10"/>
    </row>
    <row r="682">
      <c r="B682" s="10"/>
      <c r="M682" s="10"/>
    </row>
    <row r="683">
      <c r="B683" s="10"/>
      <c r="M683" s="10"/>
    </row>
    <row r="684">
      <c r="B684" s="10"/>
      <c r="M684" s="10"/>
    </row>
    <row r="685">
      <c r="B685" s="10"/>
      <c r="M685" s="10"/>
    </row>
    <row r="686">
      <c r="B686" s="10"/>
      <c r="M686" s="10"/>
    </row>
    <row r="687">
      <c r="B687" s="10"/>
      <c r="M687" s="10"/>
    </row>
    <row r="688">
      <c r="B688" s="10"/>
      <c r="M688" s="10"/>
    </row>
    <row r="689">
      <c r="B689" s="10"/>
      <c r="M689" s="10"/>
    </row>
    <row r="690">
      <c r="B690" s="10"/>
      <c r="M690" s="10"/>
    </row>
    <row r="691">
      <c r="B691" s="10"/>
      <c r="M691" s="10"/>
    </row>
    <row r="692">
      <c r="B692" s="10"/>
      <c r="M692" s="10"/>
    </row>
    <row r="693">
      <c r="B693" s="10"/>
      <c r="M693" s="10"/>
    </row>
    <row r="694">
      <c r="B694" s="10"/>
      <c r="M694" s="10"/>
    </row>
    <row r="695">
      <c r="B695" s="10"/>
      <c r="M695" s="10"/>
    </row>
    <row r="696">
      <c r="B696" s="10"/>
      <c r="M696" s="10"/>
    </row>
    <row r="697">
      <c r="B697" s="10"/>
      <c r="M697" s="10"/>
    </row>
    <row r="698">
      <c r="B698" s="10"/>
      <c r="M698" s="10"/>
    </row>
    <row r="699">
      <c r="B699" s="10"/>
      <c r="M699" s="10"/>
    </row>
    <row r="700">
      <c r="B700" s="10"/>
      <c r="M700" s="10"/>
    </row>
    <row r="701">
      <c r="B701" s="10"/>
      <c r="M701" s="10"/>
    </row>
    <row r="702">
      <c r="B702" s="10"/>
      <c r="M702" s="10"/>
    </row>
    <row r="703">
      <c r="B703" s="10"/>
      <c r="M703" s="10"/>
    </row>
    <row r="704">
      <c r="B704" s="10"/>
      <c r="M704" s="10"/>
    </row>
    <row r="705">
      <c r="B705" s="10"/>
      <c r="M705" s="10"/>
    </row>
    <row r="706">
      <c r="B706" s="10"/>
      <c r="M706" s="10"/>
    </row>
    <row r="707">
      <c r="B707" s="10"/>
      <c r="M707" s="10"/>
    </row>
    <row r="708">
      <c r="B708" s="10"/>
      <c r="M708" s="10"/>
    </row>
    <row r="709">
      <c r="B709" s="10"/>
      <c r="M709" s="10"/>
    </row>
    <row r="710">
      <c r="B710" s="10"/>
      <c r="M710" s="10"/>
    </row>
    <row r="711">
      <c r="B711" s="10"/>
      <c r="M711" s="10"/>
    </row>
    <row r="712">
      <c r="B712" s="10"/>
      <c r="M712" s="10"/>
    </row>
    <row r="713">
      <c r="B713" s="10"/>
      <c r="M713" s="10"/>
    </row>
    <row r="714">
      <c r="B714" s="10"/>
      <c r="M714" s="10"/>
    </row>
    <row r="715">
      <c r="B715" s="10"/>
      <c r="M715" s="10"/>
    </row>
    <row r="716">
      <c r="B716" s="10"/>
      <c r="M716" s="10"/>
    </row>
    <row r="717">
      <c r="B717" s="10"/>
      <c r="M717" s="10"/>
    </row>
    <row r="718">
      <c r="B718" s="10"/>
      <c r="M718" s="10"/>
    </row>
    <row r="719">
      <c r="B719" s="10"/>
      <c r="M719" s="10"/>
    </row>
    <row r="720">
      <c r="B720" s="10"/>
      <c r="M720" s="10"/>
    </row>
    <row r="721">
      <c r="B721" s="10"/>
      <c r="M721" s="10"/>
    </row>
    <row r="722">
      <c r="B722" s="10"/>
      <c r="M722" s="10"/>
    </row>
    <row r="723">
      <c r="B723" s="10"/>
      <c r="M723" s="10"/>
    </row>
    <row r="724">
      <c r="B724" s="10"/>
      <c r="M724" s="10"/>
    </row>
    <row r="725">
      <c r="B725" s="10"/>
      <c r="M725" s="10"/>
    </row>
    <row r="726">
      <c r="B726" s="10"/>
      <c r="M726" s="10"/>
    </row>
    <row r="727">
      <c r="B727" s="10"/>
      <c r="M727" s="10"/>
    </row>
    <row r="728">
      <c r="B728" s="10"/>
      <c r="M728" s="10"/>
    </row>
    <row r="729">
      <c r="B729" s="10"/>
      <c r="M729" s="10"/>
    </row>
    <row r="730">
      <c r="B730" s="10"/>
      <c r="M730" s="10"/>
    </row>
    <row r="731">
      <c r="B731" s="10"/>
      <c r="M731" s="10"/>
    </row>
    <row r="732">
      <c r="B732" s="10"/>
      <c r="M732" s="10"/>
    </row>
    <row r="733">
      <c r="B733" s="10"/>
      <c r="M733" s="10"/>
    </row>
    <row r="734">
      <c r="B734" s="10"/>
      <c r="M734" s="10"/>
    </row>
    <row r="735">
      <c r="B735" s="10"/>
      <c r="M735" s="10"/>
    </row>
    <row r="736">
      <c r="B736" s="10"/>
      <c r="M736" s="10"/>
    </row>
    <row r="737">
      <c r="B737" s="10"/>
      <c r="M737" s="10"/>
    </row>
    <row r="738">
      <c r="B738" s="10"/>
      <c r="M738" s="10"/>
    </row>
    <row r="739">
      <c r="B739" s="10"/>
      <c r="M739" s="10"/>
    </row>
    <row r="740">
      <c r="B740" s="10"/>
      <c r="M740" s="10"/>
    </row>
    <row r="741">
      <c r="B741" s="10"/>
      <c r="M741" s="10"/>
    </row>
    <row r="742">
      <c r="B742" s="10"/>
      <c r="M742" s="10"/>
    </row>
    <row r="743">
      <c r="B743" s="10"/>
      <c r="M743" s="10"/>
    </row>
    <row r="744">
      <c r="B744" s="10"/>
      <c r="M744" s="10"/>
    </row>
    <row r="745">
      <c r="B745" s="10"/>
      <c r="M745" s="10"/>
    </row>
    <row r="746">
      <c r="B746" s="10"/>
      <c r="M746" s="10"/>
    </row>
    <row r="747">
      <c r="B747" s="10"/>
      <c r="M747" s="10"/>
    </row>
    <row r="748">
      <c r="B748" s="10"/>
      <c r="M748" s="10"/>
    </row>
    <row r="749">
      <c r="B749" s="10"/>
      <c r="M749" s="10"/>
    </row>
    <row r="750">
      <c r="B750" s="10"/>
      <c r="M750" s="10"/>
    </row>
    <row r="751">
      <c r="B751" s="10"/>
      <c r="M751" s="10"/>
    </row>
    <row r="752">
      <c r="B752" s="10"/>
      <c r="M752" s="10"/>
    </row>
    <row r="753">
      <c r="B753" s="10"/>
      <c r="M753" s="10"/>
    </row>
    <row r="754">
      <c r="B754" s="10"/>
      <c r="M754" s="10"/>
    </row>
    <row r="755">
      <c r="B755" s="10"/>
      <c r="M755" s="10"/>
    </row>
    <row r="756">
      <c r="B756" s="10"/>
      <c r="M756" s="10"/>
    </row>
    <row r="757">
      <c r="B757" s="10"/>
      <c r="M757" s="10"/>
    </row>
    <row r="758">
      <c r="B758" s="10"/>
      <c r="M758" s="10"/>
    </row>
    <row r="759">
      <c r="B759" s="10"/>
      <c r="M759" s="10"/>
    </row>
    <row r="760">
      <c r="B760" s="10"/>
      <c r="M760" s="10"/>
    </row>
    <row r="761">
      <c r="B761" s="10"/>
      <c r="M761" s="10"/>
    </row>
    <row r="762">
      <c r="B762" s="10"/>
      <c r="M762" s="10"/>
    </row>
    <row r="763">
      <c r="B763" s="10"/>
      <c r="M763" s="10"/>
    </row>
    <row r="764">
      <c r="B764" s="10"/>
      <c r="M764" s="10"/>
    </row>
    <row r="765">
      <c r="B765" s="10"/>
      <c r="M765" s="10"/>
    </row>
    <row r="766">
      <c r="B766" s="10"/>
      <c r="M766" s="10"/>
    </row>
    <row r="767">
      <c r="B767" s="10"/>
      <c r="M767" s="10"/>
    </row>
    <row r="768">
      <c r="B768" s="10"/>
      <c r="M768" s="10"/>
    </row>
    <row r="769">
      <c r="B769" s="10"/>
      <c r="M769" s="10"/>
    </row>
    <row r="770">
      <c r="B770" s="10"/>
      <c r="M770" s="10"/>
    </row>
    <row r="771">
      <c r="B771" s="10"/>
      <c r="M771" s="10"/>
    </row>
    <row r="772">
      <c r="B772" s="10"/>
      <c r="M772" s="10"/>
    </row>
    <row r="773">
      <c r="B773" s="10"/>
      <c r="M773" s="10"/>
    </row>
    <row r="774">
      <c r="B774" s="10"/>
      <c r="M774" s="10"/>
    </row>
    <row r="775">
      <c r="B775" s="10"/>
      <c r="M775" s="10"/>
    </row>
    <row r="776">
      <c r="B776" s="10"/>
      <c r="M776" s="10"/>
    </row>
    <row r="777">
      <c r="B777" s="10"/>
      <c r="M777" s="10"/>
    </row>
    <row r="778">
      <c r="B778" s="10"/>
      <c r="M778" s="10"/>
    </row>
    <row r="779">
      <c r="B779" s="10"/>
      <c r="M779" s="10"/>
    </row>
    <row r="780">
      <c r="B780" s="10"/>
      <c r="M780" s="10"/>
    </row>
    <row r="781">
      <c r="B781" s="10"/>
      <c r="M781" s="10"/>
    </row>
    <row r="782">
      <c r="B782" s="10"/>
      <c r="M782" s="10"/>
    </row>
    <row r="783">
      <c r="B783" s="10"/>
      <c r="M783" s="10"/>
    </row>
    <row r="784">
      <c r="B784" s="10"/>
      <c r="M784" s="10"/>
    </row>
    <row r="785">
      <c r="B785" s="10"/>
      <c r="M785" s="10"/>
    </row>
    <row r="786">
      <c r="B786" s="10"/>
      <c r="M786" s="10"/>
    </row>
    <row r="787">
      <c r="B787" s="10"/>
      <c r="M787" s="10"/>
    </row>
    <row r="788">
      <c r="B788" s="10"/>
      <c r="M788" s="10"/>
    </row>
    <row r="789">
      <c r="B789" s="10"/>
      <c r="M789" s="10"/>
    </row>
    <row r="790">
      <c r="B790" s="10"/>
      <c r="M790" s="10"/>
    </row>
    <row r="791">
      <c r="B791" s="10"/>
      <c r="M791" s="10"/>
    </row>
    <row r="792">
      <c r="B792" s="10"/>
      <c r="M792" s="10"/>
    </row>
    <row r="793">
      <c r="B793" s="10"/>
      <c r="M793" s="10"/>
    </row>
    <row r="794">
      <c r="B794" s="10"/>
      <c r="M794" s="10"/>
    </row>
    <row r="795">
      <c r="B795" s="10"/>
      <c r="M795" s="10"/>
    </row>
    <row r="796">
      <c r="B796" s="10"/>
      <c r="M796" s="10"/>
    </row>
    <row r="797">
      <c r="B797" s="10"/>
      <c r="M797" s="10"/>
    </row>
    <row r="798">
      <c r="B798" s="10"/>
      <c r="M798" s="10"/>
    </row>
    <row r="799">
      <c r="B799" s="10"/>
      <c r="M799" s="10"/>
    </row>
    <row r="800">
      <c r="B800" s="10"/>
      <c r="M800" s="10"/>
    </row>
    <row r="801">
      <c r="B801" s="10"/>
      <c r="M801" s="10"/>
    </row>
    <row r="802">
      <c r="B802" s="10"/>
      <c r="M802" s="10"/>
    </row>
    <row r="803">
      <c r="B803" s="10"/>
      <c r="M803" s="10"/>
    </row>
    <row r="804">
      <c r="B804" s="10"/>
      <c r="M804" s="10"/>
    </row>
    <row r="805">
      <c r="B805" s="10"/>
      <c r="M805" s="10"/>
    </row>
    <row r="806">
      <c r="B806" s="10"/>
      <c r="M806" s="10"/>
    </row>
    <row r="807">
      <c r="B807" s="10"/>
      <c r="M807" s="10"/>
    </row>
    <row r="808">
      <c r="B808" s="10"/>
      <c r="M808" s="10"/>
    </row>
    <row r="809">
      <c r="B809" s="10"/>
      <c r="M809" s="10"/>
    </row>
    <row r="810">
      <c r="B810" s="10"/>
      <c r="M810" s="10"/>
    </row>
    <row r="811">
      <c r="B811" s="10"/>
      <c r="M811" s="10"/>
    </row>
    <row r="812">
      <c r="B812" s="10"/>
      <c r="M812" s="10"/>
    </row>
    <row r="813">
      <c r="B813" s="10"/>
      <c r="M813" s="10"/>
    </row>
    <row r="814">
      <c r="B814" s="10"/>
      <c r="M814" s="10"/>
    </row>
    <row r="815">
      <c r="B815" s="10"/>
      <c r="M815" s="10"/>
    </row>
    <row r="816">
      <c r="B816" s="10"/>
      <c r="M816" s="10"/>
    </row>
    <row r="817">
      <c r="B817" s="10"/>
      <c r="M817" s="10"/>
    </row>
    <row r="818">
      <c r="B818" s="10"/>
      <c r="M818" s="10"/>
    </row>
    <row r="819">
      <c r="B819" s="10"/>
      <c r="M819" s="10"/>
    </row>
    <row r="820">
      <c r="B820" s="10"/>
      <c r="M820" s="10"/>
    </row>
    <row r="821">
      <c r="B821" s="10"/>
      <c r="M821" s="10"/>
    </row>
    <row r="822">
      <c r="B822" s="10"/>
      <c r="M822" s="10"/>
    </row>
    <row r="823">
      <c r="B823" s="10"/>
      <c r="M823" s="10"/>
    </row>
    <row r="824">
      <c r="B824" s="10"/>
      <c r="M824" s="10"/>
    </row>
    <row r="825">
      <c r="B825" s="10"/>
      <c r="M825" s="10"/>
    </row>
    <row r="826">
      <c r="B826" s="10"/>
      <c r="M826" s="10"/>
    </row>
    <row r="827">
      <c r="B827" s="10"/>
      <c r="M827" s="10"/>
    </row>
    <row r="828">
      <c r="B828" s="10"/>
      <c r="M828" s="10"/>
    </row>
    <row r="829">
      <c r="B829" s="10"/>
      <c r="M829" s="10"/>
    </row>
    <row r="830">
      <c r="B830" s="10"/>
      <c r="M830" s="10"/>
    </row>
    <row r="831">
      <c r="B831" s="10"/>
      <c r="M831" s="10"/>
    </row>
    <row r="832">
      <c r="B832" s="10"/>
      <c r="M832" s="10"/>
    </row>
    <row r="833">
      <c r="B833" s="10"/>
      <c r="M833" s="10"/>
    </row>
    <row r="834">
      <c r="B834" s="10"/>
      <c r="M834" s="10"/>
    </row>
    <row r="835">
      <c r="B835" s="10"/>
      <c r="M835" s="10"/>
    </row>
    <row r="836">
      <c r="B836" s="10"/>
      <c r="M836" s="10"/>
    </row>
    <row r="837">
      <c r="B837" s="10"/>
      <c r="M837" s="10"/>
    </row>
    <row r="838">
      <c r="B838" s="10"/>
      <c r="M838" s="10"/>
    </row>
    <row r="839">
      <c r="B839" s="10"/>
      <c r="M839" s="10"/>
    </row>
    <row r="840">
      <c r="B840" s="10"/>
      <c r="M840" s="10"/>
    </row>
    <row r="841">
      <c r="B841" s="10"/>
      <c r="M841" s="10"/>
    </row>
    <row r="842">
      <c r="B842" s="10"/>
      <c r="M842" s="10"/>
    </row>
    <row r="843">
      <c r="B843" s="10"/>
      <c r="M843" s="10"/>
    </row>
    <row r="844">
      <c r="B844" s="10"/>
      <c r="M844" s="10"/>
    </row>
    <row r="845">
      <c r="B845" s="10"/>
      <c r="M845" s="10"/>
    </row>
    <row r="846">
      <c r="B846" s="10"/>
      <c r="M846" s="10"/>
    </row>
    <row r="847">
      <c r="B847" s="10"/>
      <c r="M847" s="10"/>
    </row>
    <row r="848">
      <c r="B848" s="10"/>
      <c r="M848" s="10"/>
    </row>
    <row r="849">
      <c r="B849" s="10"/>
      <c r="M849" s="10"/>
    </row>
    <row r="850">
      <c r="B850" s="10"/>
      <c r="M850" s="10"/>
    </row>
    <row r="851">
      <c r="B851" s="10"/>
      <c r="M851" s="10"/>
    </row>
    <row r="852">
      <c r="B852" s="10"/>
      <c r="M852" s="10"/>
    </row>
    <row r="853">
      <c r="B853" s="10"/>
      <c r="M853" s="10"/>
    </row>
    <row r="854">
      <c r="B854" s="10"/>
      <c r="M854" s="10"/>
    </row>
    <row r="855">
      <c r="B855" s="10"/>
      <c r="M855" s="10"/>
    </row>
    <row r="856">
      <c r="B856" s="10"/>
      <c r="M856" s="10"/>
    </row>
    <row r="857">
      <c r="B857" s="10"/>
      <c r="M857" s="10"/>
    </row>
    <row r="858">
      <c r="B858" s="10"/>
      <c r="M858" s="10"/>
    </row>
    <row r="859">
      <c r="B859" s="10"/>
      <c r="M859" s="10"/>
    </row>
    <row r="860">
      <c r="B860" s="10"/>
      <c r="M860" s="10"/>
    </row>
    <row r="861">
      <c r="B861" s="10"/>
      <c r="M861" s="10"/>
    </row>
    <row r="862">
      <c r="B862" s="10"/>
      <c r="M862" s="10"/>
    </row>
    <row r="863">
      <c r="B863" s="10"/>
      <c r="M863" s="10"/>
    </row>
    <row r="864">
      <c r="B864" s="10"/>
      <c r="M864" s="10"/>
    </row>
    <row r="865">
      <c r="B865" s="10"/>
      <c r="M865" s="10"/>
    </row>
    <row r="866">
      <c r="B866" s="10"/>
      <c r="M866" s="10"/>
    </row>
    <row r="867">
      <c r="B867" s="10"/>
      <c r="M867" s="10"/>
    </row>
    <row r="868">
      <c r="B868" s="10"/>
      <c r="M868" s="10"/>
    </row>
    <row r="869">
      <c r="B869" s="10"/>
      <c r="M869" s="10"/>
    </row>
    <row r="870">
      <c r="B870" s="10"/>
      <c r="M870" s="10"/>
    </row>
    <row r="871">
      <c r="B871" s="10"/>
      <c r="M871" s="10"/>
    </row>
    <row r="872">
      <c r="B872" s="10"/>
      <c r="M872" s="10"/>
    </row>
    <row r="873">
      <c r="B873" s="10"/>
      <c r="M873" s="10"/>
    </row>
    <row r="874">
      <c r="B874" s="10"/>
      <c r="M874" s="10"/>
    </row>
    <row r="875">
      <c r="B875" s="10"/>
      <c r="M875" s="10"/>
    </row>
    <row r="876">
      <c r="B876" s="10"/>
      <c r="M876" s="10"/>
    </row>
    <row r="877">
      <c r="B877" s="10"/>
      <c r="M877" s="10"/>
    </row>
    <row r="878">
      <c r="B878" s="10"/>
      <c r="M878" s="10"/>
    </row>
    <row r="879">
      <c r="B879" s="10"/>
      <c r="M879" s="10"/>
    </row>
    <row r="880">
      <c r="B880" s="10"/>
      <c r="M880" s="10"/>
    </row>
    <row r="881">
      <c r="B881" s="10"/>
      <c r="M881" s="10"/>
    </row>
    <row r="882">
      <c r="B882" s="10"/>
      <c r="M882" s="10"/>
    </row>
    <row r="883">
      <c r="B883" s="10"/>
      <c r="M883" s="10"/>
    </row>
    <row r="884">
      <c r="B884" s="10"/>
      <c r="M884" s="10"/>
    </row>
    <row r="885">
      <c r="B885" s="10"/>
      <c r="M885" s="10"/>
    </row>
    <row r="886">
      <c r="B886" s="10"/>
      <c r="M886" s="10"/>
    </row>
    <row r="887">
      <c r="B887" s="10"/>
      <c r="M887" s="10"/>
    </row>
    <row r="888">
      <c r="B888" s="10"/>
      <c r="M888" s="10"/>
    </row>
    <row r="889">
      <c r="B889" s="10"/>
      <c r="M889" s="10"/>
    </row>
    <row r="890">
      <c r="B890" s="10"/>
      <c r="M890" s="10"/>
    </row>
    <row r="891">
      <c r="B891" s="10"/>
      <c r="M891" s="10"/>
    </row>
    <row r="892">
      <c r="B892" s="10"/>
      <c r="M892" s="10"/>
    </row>
    <row r="893">
      <c r="B893" s="10"/>
      <c r="M893" s="10"/>
    </row>
    <row r="894">
      <c r="B894" s="10"/>
      <c r="M894" s="10"/>
    </row>
    <row r="895">
      <c r="B895" s="10"/>
      <c r="M895" s="10"/>
    </row>
    <row r="896">
      <c r="B896" s="10"/>
      <c r="M896" s="10"/>
    </row>
    <row r="897">
      <c r="B897" s="10"/>
      <c r="M897" s="10"/>
    </row>
    <row r="898">
      <c r="B898" s="10"/>
      <c r="M898" s="10"/>
    </row>
    <row r="899">
      <c r="B899" s="10"/>
      <c r="M899" s="10"/>
    </row>
    <row r="900">
      <c r="B900" s="10"/>
      <c r="M900" s="10"/>
    </row>
    <row r="901">
      <c r="B901" s="10"/>
      <c r="M901" s="10"/>
    </row>
    <row r="902">
      <c r="B902" s="10"/>
      <c r="M902" s="10"/>
    </row>
    <row r="903">
      <c r="B903" s="10"/>
      <c r="M903" s="10"/>
    </row>
    <row r="904">
      <c r="B904" s="10"/>
      <c r="M904" s="10"/>
    </row>
    <row r="905">
      <c r="B905" s="10"/>
      <c r="M905" s="10"/>
    </row>
    <row r="906">
      <c r="B906" s="10"/>
      <c r="M906" s="10"/>
    </row>
    <row r="907">
      <c r="B907" s="10"/>
      <c r="M907" s="10"/>
    </row>
    <row r="908">
      <c r="B908" s="10"/>
      <c r="M908" s="10"/>
    </row>
    <row r="909">
      <c r="B909" s="10"/>
      <c r="M909" s="10"/>
    </row>
    <row r="910">
      <c r="B910" s="10"/>
      <c r="M910" s="10"/>
    </row>
    <row r="911">
      <c r="B911" s="10"/>
      <c r="M911" s="10"/>
    </row>
    <row r="912">
      <c r="B912" s="10"/>
      <c r="M912" s="10"/>
    </row>
    <row r="913">
      <c r="B913" s="10"/>
      <c r="M913" s="10"/>
    </row>
    <row r="914">
      <c r="B914" s="10"/>
      <c r="M914" s="10"/>
    </row>
    <row r="915">
      <c r="B915" s="10"/>
      <c r="M915" s="10"/>
    </row>
    <row r="916">
      <c r="B916" s="10"/>
      <c r="M916" s="10"/>
    </row>
    <row r="917">
      <c r="B917" s="10"/>
      <c r="M917" s="10"/>
    </row>
    <row r="918">
      <c r="B918" s="10"/>
      <c r="M918" s="10"/>
    </row>
    <row r="919">
      <c r="B919" s="10"/>
      <c r="M919" s="10"/>
    </row>
    <row r="920">
      <c r="B920" s="10"/>
      <c r="M920" s="10"/>
    </row>
    <row r="921">
      <c r="B921" s="10"/>
      <c r="M921" s="10"/>
    </row>
    <row r="922">
      <c r="B922" s="10"/>
      <c r="M922" s="10"/>
    </row>
    <row r="923">
      <c r="B923" s="10"/>
      <c r="M923" s="10"/>
    </row>
    <row r="924">
      <c r="B924" s="10"/>
      <c r="M924" s="10"/>
    </row>
    <row r="925">
      <c r="B925" s="10"/>
      <c r="M925" s="10"/>
    </row>
    <row r="926">
      <c r="B926" s="10"/>
      <c r="M926" s="10"/>
    </row>
    <row r="927">
      <c r="B927" s="10"/>
      <c r="M927" s="10"/>
    </row>
    <row r="928">
      <c r="B928" s="10"/>
      <c r="M928" s="10"/>
    </row>
    <row r="929">
      <c r="B929" s="10"/>
      <c r="M929" s="10"/>
    </row>
    <row r="930">
      <c r="B930" s="10"/>
      <c r="M930" s="10"/>
    </row>
    <row r="931">
      <c r="B931" s="10"/>
      <c r="M931" s="10"/>
    </row>
    <row r="932">
      <c r="B932" s="10"/>
      <c r="M932" s="10"/>
    </row>
    <row r="933">
      <c r="B933" s="10"/>
      <c r="M933" s="10"/>
    </row>
    <row r="934">
      <c r="B934" s="10"/>
      <c r="M934" s="10"/>
    </row>
    <row r="935">
      <c r="B935" s="10"/>
      <c r="M935" s="10"/>
    </row>
    <row r="936">
      <c r="B936" s="10"/>
      <c r="M936" s="10"/>
    </row>
    <row r="937">
      <c r="B937" s="10"/>
      <c r="M937" s="10"/>
    </row>
    <row r="938">
      <c r="B938" s="10"/>
      <c r="M938" s="10"/>
    </row>
    <row r="939">
      <c r="B939" s="10"/>
      <c r="M939" s="10"/>
    </row>
    <row r="940">
      <c r="B940" s="10"/>
      <c r="M940" s="10"/>
    </row>
    <row r="941">
      <c r="B941" s="10"/>
      <c r="M941" s="10"/>
    </row>
    <row r="942">
      <c r="B942" s="10"/>
      <c r="M942" s="10"/>
    </row>
    <row r="943">
      <c r="B943" s="10"/>
      <c r="M943" s="10"/>
    </row>
    <row r="944">
      <c r="B944" s="10"/>
      <c r="M944" s="10"/>
    </row>
    <row r="945">
      <c r="B945" s="10"/>
      <c r="M945" s="10"/>
    </row>
    <row r="946">
      <c r="B946" s="10"/>
      <c r="M946" s="10"/>
    </row>
    <row r="947">
      <c r="B947" s="10"/>
      <c r="M947" s="10"/>
    </row>
    <row r="948">
      <c r="B948" s="10"/>
      <c r="M948" s="10"/>
    </row>
    <row r="949">
      <c r="B949" s="10"/>
      <c r="M949" s="10"/>
    </row>
    <row r="950">
      <c r="B950" s="10"/>
      <c r="M950" s="10"/>
    </row>
    <row r="951">
      <c r="B951" s="10"/>
      <c r="M951" s="10"/>
    </row>
    <row r="952">
      <c r="B952" s="10"/>
      <c r="M952" s="10"/>
    </row>
    <row r="953">
      <c r="B953" s="10"/>
      <c r="M953" s="10"/>
    </row>
    <row r="954">
      <c r="B954" s="10"/>
      <c r="M954" s="10"/>
    </row>
    <row r="955">
      <c r="B955" s="10"/>
      <c r="M955" s="10"/>
    </row>
    <row r="956">
      <c r="B956" s="10"/>
      <c r="M956" s="10"/>
    </row>
    <row r="957">
      <c r="B957" s="10"/>
      <c r="M957" s="10"/>
    </row>
    <row r="958">
      <c r="B958" s="10"/>
      <c r="M958" s="10"/>
    </row>
    <row r="959">
      <c r="B959" s="10"/>
      <c r="M959" s="10"/>
    </row>
    <row r="960">
      <c r="B960" s="10"/>
      <c r="M960" s="10"/>
    </row>
    <row r="961">
      <c r="B961" s="10"/>
      <c r="M961" s="10"/>
    </row>
    <row r="962">
      <c r="B962" s="10"/>
      <c r="M962" s="10"/>
    </row>
    <row r="963">
      <c r="B963" s="10"/>
      <c r="M963" s="10"/>
    </row>
    <row r="964">
      <c r="B964" s="10"/>
      <c r="M964" s="10"/>
    </row>
    <row r="965">
      <c r="B965" s="10"/>
      <c r="M965" s="10"/>
    </row>
    <row r="966">
      <c r="B966" s="10"/>
      <c r="M966" s="10"/>
    </row>
    <row r="967">
      <c r="B967" s="10"/>
      <c r="M967" s="10"/>
    </row>
  </sheetData>
  <hyperlinks>
    <hyperlink r:id="rId1" ref="B2"/>
    <hyperlink r:id="rId2" ref="G2"/>
    <hyperlink r:id="rId3" ref="B3"/>
    <hyperlink r:id="rId4" ref="G3"/>
    <hyperlink r:id="rId5" ref="B4"/>
    <hyperlink r:id="rId6" ref="G4"/>
    <hyperlink r:id="rId7" ref="B5"/>
    <hyperlink r:id="rId8" ref="G5"/>
    <hyperlink r:id="rId9" ref="B6"/>
    <hyperlink r:id="rId10" ref="G6"/>
    <hyperlink r:id="rId11" ref="B7"/>
    <hyperlink r:id="rId12" ref="G7"/>
    <hyperlink r:id="rId13" location="v=onepage&amp;q&amp;f=false" ref="B8"/>
    <hyperlink r:id="rId14" ref="G8"/>
    <hyperlink r:id="rId15" ref="B9"/>
    <hyperlink r:id="rId16" ref="G9"/>
    <hyperlink r:id="rId17" ref="B10"/>
    <hyperlink r:id="rId18" ref="G10"/>
    <hyperlink r:id="rId19" ref="B11"/>
    <hyperlink r:id="rId20" ref="G11"/>
    <hyperlink r:id="rId21" ref="B12"/>
    <hyperlink r:id="rId22" ref="G12"/>
    <hyperlink r:id="rId23" location="v=onepage&amp;q=Tajfel%2C%20H.%20%26%20Turner&amp;f=false" ref="B13"/>
    <hyperlink r:id="rId24" ref="G13"/>
    <hyperlink r:id="rId25" ref="B14"/>
    <hyperlink r:id="rId26" ref="G14"/>
    <hyperlink r:id="rId27" ref="B15"/>
    <hyperlink r:id="rId28" ref="G15"/>
    <hyperlink r:id="rId29" ref="B16"/>
    <hyperlink r:id="rId30" ref="G16"/>
    <hyperlink r:id="rId31" ref="B17"/>
    <hyperlink r:id="rId32" ref="G17"/>
    <hyperlink r:id="rId33" ref="B18"/>
    <hyperlink r:id="rId34" ref="G18"/>
    <hyperlink r:id="rId35" ref="B19"/>
    <hyperlink r:id="rId36" ref="G19"/>
    <hyperlink r:id="rId37" ref="B20"/>
    <hyperlink r:id="rId38" ref="G20"/>
    <hyperlink r:id="rId39" location="v=onepage&amp;q=Diffusion%20of%20Innovations&amp;f=false" ref="B21"/>
    <hyperlink r:id="rId40" ref="G21"/>
    <hyperlink r:id="rId41" ref="B22"/>
    <hyperlink r:id="rId42" ref="G22"/>
    <hyperlink r:id="rId43" ref="B23"/>
    <hyperlink r:id="rId44" ref="G23"/>
    <hyperlink r:id="rId45" ref="B24"/>
    <hyperlink r:id="rId46" ref="G24"/>
    <hyperlink r:id="rId47" ref="B25"/>
    <hyperlink r:id="rId48" ref="G25"/>
    <hyperlink r:id="rId49" ref="B26"/>
    <hyperlink r:id="rId50" ref="G26"/>
    <hyperlink r:id="rId51" ref="B27"/>
    <hyperlink r:id="rId52" ref="G27"/>
    <hyperlink r:id="rId53" ref="B28"/>
    <hyperlink r:id="rId54" ref="G28"/>
    <hyperlink r:id="rId55" ref="B29"/>
    <hyperlink r:id="rId56" ref="G29"/>
    <hyperlink r:id="rId57" ref="B30"/>
    <hyperlink r:id="rId58" ref="G30"/>
    <hyperlink r:id="rId59" ref="B31"/>
    <hyperlink r:id="rId60" ref="G31"/>
    <hyperlink r:id="rId61" ref="B32"/>
    <hyperlink r:id="rId62" ref="G32"/>
    <hyperlink r:id="rId63" ref="B33"/>
    <hyperlink r:id="rId64" ref="G33"/>
    <hyperlink r:id="rId65" ref="B34"/>
    <hyperlink r:id="rId66" ref="G34"/>
    <hyperlink r:id="rId67" ref="B35"/>
    <hyperlink r:id="rId68" ref="G35"/>
    <hyperlink r:id="rId69" ref="B36"/>
    <hyperlink r:id="rId70" ref="G36"/>
    <hyperlink r:id="rId71" ref="B37"/>
    <hyperlink r:id="rId72" ref="G37"/>
    <hyperlink r:id="rId73" ref="B38"/>
    <hyperlink r:id="rId74" ref="G38"/>
    <hyperlink r:id="rId75" location="v=onepage&amp;q&amp;f=false" ref="B39"/>
    <hyperlink r:id="rId76" ref="G39"/>
    <hyperlink r:id="rId77" ref="B40"/>
    <hyperlink r:id="rId78" ref="G40"/>
    <hyperlink r:id="rId79" ref="B41"/>
    <hyperlink r:id="rId80" ref="G41"/>
    <hyperlink r:id="rId81" ref="B42"/>
    <hyperlink r:id="rId82" ref="G42"/>
    <hyperlink r:id="rId83" location="v=onepage&amp;q=%22Regulatory%20Fit%22%20theory%20higgins&amp;f=false" ref="B43"/>
    <hyperlink r:id="rId84" ref="G43"/>
    <hyperlink r:id="rId85" ref="B44"/>
    <hyperlink r:id="rId86" ref="G44"/>
    <hyperlink r:id="rId87" ref="B45"/>
    <hyperlink r:id="rId88" ref="G45"/>
    <hyperlink r:id="rId89" ref="B46"/>
    <hyperlink r:id="rId90" ref="G46"/>
    <hyperlink r:id="rId91" ref="B47"/>
    <hyperlink r:id="rId92" ref="G47"/>
    <hyperlink r:id="rId93" ref="B48"/>
    <hyperlink r:id="rId94" ref="G48"/>
    <hyperlink r:id="rId95" ref="B49"/>
    <hyperlink r:id="rId96" ref="G49"/>
    <hyperlink r:id="rId97" ref="B50"/>
    <hyperlink r:id="rId98" ref="G50"/>
    <hyperlink r:id="rId99" ref="B51"/>
    <hyperlink r:id="rId100" ref="G51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2.0" topLeftCell="D3" activePane="bottomRight" state="frozen"/>
      <selection activeCell="D1" sqref="D1" pane="topRight"/>
      <selection activeCell="A3" sqref="A3" pane="bottomLeft"/>
      <selection activeCell="D3" sqref="D3" pane="bottomRight"/>
    </sheetView>
  </sheetViews>
  <sheetFormatPr customHeight="1" defaultColWidth="14.43" defaultRowHeight="15.75"/>
  <cols>
    <col customWidth="1" min="1" max="1" width="21.0"/>
    <col customWidth="1" min="2" max="2" width="19.0"/>
    <col customWidth="1" min="3" max="3" width="20.43"/>
    <col customWidth="1" min="4" max="4" width="14.29"/>
    <col customWidth="1" min="5" max="5" width="10.43"/>
    <col customWidth="1" min="6" max="6" width="13.14"/>
    <col customWidth="1" min="13" max="13" width="12.14"/>
  </cols>
  <sheetData>
    <row r="1">
      <c r="A1" s="3" t="s">
        <v>64</v>
      </c>
      <c r="B1" s="3" t="s">
        <v>65</v>
      </c>
      <c r="C1" s="3" t="s">
        <v>66</v>
      </c>
      <c r="D1" s="1">
        <v>28.0</v>
      </c>
      <c r="E1" s="1">
        <v>27.0</v>
      </c>
      <c r="F1" s="1">
        <v>15.0</v>
      </c>
      <c r="G1" s="1">
        <v>35.0</v>
      </c>
      <c r="H1" s="1">
        <v>44.0</v>
      </c>
      <c r="I1" s="1">
        <v>2.0</v>
      </c>
      <c r="J1" s="1">
        <v>10.0</v>
      </c>
      <c r="K1" s="1">
        <v>12.0</v>
      </c>
      <c r="L1" s="1">
        <v>14.0</v>
      </c>
      <c r="M1" s="1">
        <v>8.0</v>
      </c>
      <c r="N1" s="1">
        <v>49.0</v>
      </c>
      <c r="O1" s="1">
        <v>41.0</v>
      </c>
      <c r="P1" s="1">
        <v>18.0</v>
      </c>
      <c r="Q1" s="1">
        <v>51.0</v>
      </c>
      <c r="R1" s="1">
        <v>34.0</v>
      </c>
      <c r="S1" s="1">
        <v>22.0</v>
      </c>
      <c r="T1" s="1">
        <v>39.0</v>
      </c>
      <c r="U1" s="1">
        <v>5.0</v>
      </c>
      <c r="V1" s="1">
        <v>23.0</v>
      </c>
      <c r="W1" s="1">
        <v>11.0</v>
      </c>
      <c r="X1" s="1">
        <v>9.0</v>
      </c>
      <c r="Y1" s="1">
        <v>33.0</v>
      </c>
      <c r="Z1" s="1">
        <v>43.0</v>
      </c>
      <c r="AA1" s="1">
        <v>21.0</v>
      </c>
      <c r="AB1" s="1">
        <v>45.0</v>
      </c>
      <c r="AC1" s="1">
        <v>30.0</v>
      </c>
      <c r="AD1" s="1">
        <v>46.0</v>
      </c>
      <c r="AE1" s="1">
        <v>31.0</v>
      </c>
      <c r="AF1" s="1">
        <v>29.0</v>
      </c>
      <c r="AG1" s="1">
        <v>16.0</v>
      </c>
      <c r="AH1" s="1">
        <v>36.0</v>
      </c>
      <c r="AI1" s="1">
        <v>42.0</v>
      </c>
      <c r="AJ1" s="1">
        <v>3.0</v>
      </c>
      <c r="AK1" s="1">
        <v>47.0</v>
      </c>
      <c r="AL1" s="1">
        <v>6.0</v>
      </c>
      <c r="AM1" s="1">
        <v>48.0</v>
      </c>
      <c r="AN1" s="1">
        <v>19.0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>
      <c r="D2" s="11" t="s">
        <v>13</v>
      </c>
      <c r="E2" s="11" t="s">
        <v>15</v>
      </c>
      <c r="F2" s="11" t="s">
        <v>16</v>
      </c>
      <c r="G2" s="11" t="s">
        <v>17</v>
      </c>
      <c r="H2" s="11" t="s">
        <v>18</v>
      </c>
      <c r="I2" s="11" t="s">
        <v>19</v>
      </c>
      <c r="J2" s="11" t="s">
        <v>20</v>
      </c>
      <c r="K2" s="11" t="s">
        <v>21</v>
      </c>
      <c r="L2" s="11" t="s">
        <v>22</v>
      </c>
      <c r="M2" s="14" t="s">
        <v>23</v>
      </c>
      <c r="N2" s="11" t="s">
        <v>24</v>
      </c>
      <c r="O2" s="14" t="s">
        <v>25</v>
      </c>
      <c r="P2" s="11" t="s">
        <v>26</v>
      </c>
      <c r="Q2" s="14" t="s">
        <v>27</v>
      </c>
      <c r="R2" s="11" t="s">
        <v>28</v>
      </c>
      <c r="S2" s="14" t="s">
        <v>29</v>
      </c>
      <c r="T2" s="11" t="s">
        <v>30</v>
      </c>
      <c r="U2" s="14" t="s">
        <v>31</v>
      </c>
      <c r="V2" s="14" t="s">
        <v>32</v>
      </c>
      <c r="W2" s="14" t="s">
        <v>33</v>
      </c>
      <c r="X2" s="11" t="s">
        <v>34</v>
      </c>
      <c r="Y2" s="14" t="s">
        <v>35</v>
      </c>
      <c r="Z2" s="14" t="s">
        <v>36</v>
      </c>
      <c r="AA2" s="14" t="s">
        <v>37</v>
      </c>
      <c r="AB2" s="14" t="s">
        <v>38</v>
      </c>
      <c r="AC2" s="14" t="s">
        <v>39</v>
      </c>
      <c r="AD2" s="14" t="s">
        <v>40</v>
      </c>
      <c r="AE2" s="14" t="s">
        <v>41</v>
      </c>
      <c r="AF2" s="14" t="s">
        <v>42</v>
      </c>
      <c r="AG2" s="14" t="s">
        <v>43</v>
      </c>
      <c r="AH2" s="14" t="s">
        <v>44</v>
      </c>
      <c r="AI2" s="14" t="s">
        <v>45</v>
      </c>
      <c r="AJ2" s="14" t="s">
        <v>46</v>
      </c>
      <c r="AK2" s="14" t="s">
        <v>47</v>
      </c>
      <c r="AL2" s="14" t="s">
        <v>48</v>
      </c>
      <c r="AM2" s="14" t="s">
        <v>49</v>
      </c>
      <c r="AN2" s="14" t="s">
        <v>50</v>
      </c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</row>
    <row r="3">
      <c r="A3" s="15" t="s">
        <v>67</v>
      </c>
      <c r="B3" s="16" t="s">
        <v>68</v>
      </c>
      <c r="C3" s="17" t="s">
        <v>69</v>
      </c>
      <c r="D3" s="18">
        <v>1.0</v>
      </c>
      <c r="E3" s="18">
        <v>1.0</v>
      </c>
      <c r="F3" s="18">
        <v>1.0</v>
      </c>
      <c r="G3" s="18">
        <v>1.0</v>
      </c>
      <c r="H3" s="19"/>
      <c r="I3" s="18">
        <v>1.0</v>
      </c>
      <c r="J3" s="19"/>
      <c r="K3" s="19"/>
      <c r="L3" s="19"/>
      <c r="M3" s="19"/>
      <c r="N3" s="19"/>
      <c r="O3" s="19"/>
      <c r="P3" s="18">
        <v>1.0</v>
      </c>
      <c r="Q3" s="18">
        <v>1.0</v>
      </c>
      <c r="R3" s="18">
        <v>1.0</v>
      </c>
      <c r="S3" s="19"/>
      <c r="T3" s="19"/>
      <c r="U3" s="19"/>
      <c r="V3" s="19"/>
      <c r="W3" s="19"/>
      <c r="X3" s="20">
        <v>1.0</v>
      </c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</row>
    <row r="4">
      <c r="A4" s="1" t="s">
        <v>70</v>
      </c>
      <c r="B4" s="1" t="s">
        <v>71</v>
      </c>
      <c r="C4" s="1" t="s">
        <v>70</v>
      </c>
      <c r="E4" s="5">
        <v>1.0</v>
      </c>
    </row>
    <row r="5">
      <c r="A5" s="1" t="s">
        <v>72</v>
      </c>
      <c r="B5" s="1" t="s">
        <v>73</v>
      </c>
      <c r="C5" s="1" t="s">
        <v>72</v>
      </c>
      <c r="E5" s="5">
        <v>1.0</v>
      </c>
    </row>
    <row r="6">
      <c r="A6" s="21" t="s">
        <v>74</v>
      </c>
      <c r="B6" s="1" t="s">
        <v>73</v>
      </c>
      <c r="C6" s="1" t="s">
        <v>75</v>
      </c>
      <c r="E6" s="5">
        <v>1.0</v>
      </c>
      <c r="X6" s="5">
        <v>1.0</v>
      </c>
    </row>
    <row r="7">
      <c r="A7" s="21" t="s">
        <v>76</v>
      </c>
      <c r="B7" s="1" t="s">
        <v>77</v>
      </c>
      <c r="C7" s="3" t="s">
        <v>78</v>
      </c>
      <c r="D7" s="5">
        <v>1.0</v>
      </c>
      <c r="E7" s="5">
        <v>1.0</v>
      </c>
      <c r="N7" s="5">
        <v>1.0</v>
      </c>
      <c r="T7" s="5">
        <v>1.0</v>
      </c>
    </row>
    <row r="8">
      <c r="A8" s="1" t="s">
        <v>79</v>
      </c>
      <c r="B8" s="1" t="s">
        <v>80</v>
      </c>
      <c r="C8" s="1" t="s">
        <v>81</v>
      </c>
      <c r="D8" s="5">
        <v>1.0</v>
      </c>
      <c r="E8" s="5">
        <v>1.0</v>
      </c>
    </row>
    <row r="9">
      <c r="A9" s="1" t="s">
        <v>82</v>
      </c>
      <c r="B9" s="1" t="s">
        <v>80</v>
      </c>
      <c r="C9" s="1" t="s">
        <v>82</v>
      </c>
      <c r="E9" s="5">
        <v>1.0</v>
      </c>
    </row>
    <row r="10">
      <c r="A10" s="1" t="s">
        <v>83</v>
      </c>
      <c r="B10" s="1" t="s">
        <v>80</v>
      </c>
      <c r="C10" s="1" t="s">
        <v>83</v>
      </c>
      <c r="E10" s="5">
        <v>1.0</v>
      </c>
    </row>
    <row r="11">
      <c r="A11" s="1" t="s">
        <v>84</v>
      </c>
      <c r="B11" s="1" t="s">
        <v>73</v>
      </c>
      <c r="C11" s="1" t="s">
        <v>84</v>
      </c>
      <c r="E11" s="5">
        <v>1.0</v>
      </c>
    </row>
    <row r="12">
      <c r="A12" s="22" t="s">
        <v>85</v>
      </c>
      <c r="B12" s="23" t="s">
        <v>86</v>
      </c>
      <c r="C12" s="1">
        <v>0.0</v>
      </c>
      <c r="E12" s="24">
        <v>0.0</v>
      </c>
    </row>
    <row r="13">
      <c r="A13" s="1" t="s">
        <v>87</v>
      </c>
      <c r="B13" s="22" t="s">
        <v>73</v>
      </c>
      <c r="C13" s="1" t="s">
        <v>88</v>
      </c>
      <c r="E13" s="5">
        <v>1.0</v>
      </c>
    </row>
    <row r="14">
      <c r="A14" s="1" t="s">
        <v>89</v>
      </c>
      <c r="B14" s="22" t="s">
        <v>73</v>
      </c>
      <c r="C14" s="1" t="s">
        <v>90</v>
      </c>
      <c r="E14" s="5">
        <v>1.0</v>
      </c>
    </row>
    <row r="15">
      <c r="A15" s="1" t="s">
        <v>91</v>
      </c>
      <c r="B15" s="22" t="s">
        <v>73</v>
      </c>
      <c r="C15" s="1" t="s">
        <v>92</v>
      </c>
      <c r="E15" s="5">
        <v>1.0</v>
      </c>
    </row>
    <row r="16">
      <c r="A16" s="1" t="s">
        <v>93</v>
      </c>
      <c r="B16" s="1" t="s">
        <v>94</v>
      </c>
      <c r="C16" s="1" t="s">
        <v>95</v>
      </c>
      <c r="E16" s="5">
        <v>1.0</v>
      </c>
    </row>
    <row r="17">
      <c r="A17" s="1" t="s">
        <v>96</v>
      </c>
      <c r="B17" s="1" t="s">
        <v>94</v>
      </c>
      <c r="C17" s="1" t="s">
        <v>96</v>
      </c>
      <c r="E17" s="5">
        <v>1.0</v>
      </c>
    </row>
    <row r="18">
      <c r="A18" s="1" t="s">
        <v>97</v>
      </c>
      <c r="B18" s="1" t="s">
        <v>94</v>
      </c>
      <c r="C18" s="1" t="s">
        <v>97</v>
      </c>
      <c r="E18" s="5">
        <v>1.0</v>
      </c>
    </row>
    <row r="19">
      <c r="A19" s="1" t="s">
        <v>98</v>
      </c>
      <c r="B19" s="1" t="s">
        <v>94</v>
      </c>
      <c r="C19" s="1" t="s">
        <v>98</v>
      </c>
      <c r="E19" s="5">
        <v>1.0</v>
      </c>
    </row>
    <row r="20">
      <c r="A20" s="1" t="s">
        <v>99</v>
      </c>
      <c r="B20" s="1" t="s">
        <v>77</v>
      </c>
      <c r="C20" s="3" t="s">
        <v>100</v>
      </c>
      <c r="D20" s="5">
        <v>1.0</v>
      </c>
      <c r="G20" s="5">
        <v>1.0</v>
      </c>
      <c r="K20" s="5">
        <v>1.0</v>
      </c>
      <c r="P20" s="5">
        <v>1.0</v>
      </c>
      <c r="T20" s="5">
        <v>1.0</v>
      </c>
    </row>
    <row r="21">
      <c r="A21" s="1" t="s">
        <v>101</v>
      </c>
      <c r="B21" s="1" t="s">
        <v>102</v>
      </c>
      <c r="C21" s="1" t="s">
        <v>103</v>
      </c>
      <c r="G21" s="5">
        <v>1.0</v>
      </c>
      <c r="P21" s="5">
        <v>1.0</v>
      </c>
    </row>
    <row r="22">
      <c r="A22" s="1" t="s">
        <v>104</v>
      </c>
      <c r="B22" s="1" t="s">
        <v>105</v>
      </c>
      <c r="C22" s="1" t="s">
        <v>104</v>
      </c>
      <c r="G22" s="5">
        <v>1.0</v>
      </c>
    </row>
    <row r="23">
      <c r="A23" s="1" t="s">
        <v>106</v>
      </c>
      <c r="B23" s="1" t="s">
        <v>107</v>
      </c>
      <c r="C23" s="1" t="s">
        <v>107</v>
      </c>
      <c r="G23" s="5">
        <v>1.0</v>
      </c>
    </row>
    <row r="24">
      <c r="A24" s="1" t="s">
        <v>108</v>
      </c>
      <c r="B24" s="1" t="s">
        <v>109</v>
      </c>
      <c r="C24" s="25" t="s">
        <v>110</v>
      </c>
      <c r="G24" s="5">
        <v>1.0</v>
      </c>
    </row>
    <row r="25">
      <c r="A25" s="1" t="s">
        <v>111</v>
      </c>
      <c r="B25" s="1" t="s">
        <v>112</v>
      </c>
      <c r="C25" s="1" t="s">
        <v>111</v>
      </c>
      <c r="G25" s="5">
        <v>1.0</v>
      </c>
    </row>
    <row r="26">
      <c r="A26" s="1" t="s">
        <v>113</v>
      </c>
      <c r="B26" s="1" t="s">
        <v>112</v>
      </c>
      <c r="C26" s="1" t="s">
        <v>114</v>
      </c>
      <c r="G26" s="5">
        <v>1.0</v>
      </c>
      <c r="R26" s="5">
        <v>1.0</v>
      </c>
    </row>
    <row r="27">
      <c r="A27" s="1" t="s">
        <v>115</v>
      </c>
      <c r="B27" s="1" t="s">
        <v>112</v>
      </c>
      <c r="C27" s="1" t="s">
        <v>115</v>
      </c>
      <c r="G27" s="5">
        <v>1.0</v>
      </c>
    </row>
    <row r="28">
      <c r="A28" s="1" t="s">
        <v>116</v>
      </c>
      <c r="B28" s="1" t="s">
        <v>117</v>
      </c>
      <c r="C28" s="1" t="s">
        <v>118</v>
      </c>
      <c r="G28" s="5">
        <v>1.0</v>
      </c>
      <c r="P28" s="5">
        <v>1.0</v>
      </c>
    </row>
    <row r="29">
      <c r="A29" s="21" t="s">
        <v>119</v>
      </c>
      <c r="B29" s="1" t="s">
        <v>117</v>
      </c>
      <c r="C29" s="1" t="s">
        <v>120</v>
      </c>
      <c r="G29" s="5">
        <v>1.0</v>
      </c>
      <c r="T29" s="5">
        <v>1.0</v>
      </c>
    </row>
    <row r="30">
      <c r="A30" s="1" t="s">
        <v>121</v>
      </c>
      <c r="B30" s="1" t="s">
        <v>122</v>
      </c>
      <c r="C30" s="1" t="s">
        <v>123</v>
      </c>
      <c r="D30" s="5">
        <v>1.0</v>
      </c>
      <c r="G30" s="5">
        <v>1.0</v>
      </c>
    </row>
    <row r="31">
      <c r="A31" s="1" t="s">
        <v>124</v>
      </c>
      <c r="B31" s="1" t="s">
        <v>68</v>
      </c>
      <c r="C31" s="1" t="s">
        <v>125</v>
      </c>
      <c r="D31" s="5">
        <v>1.0</v>
      </c>
      <c r="G31" s="5">
        <v>1.0</v>
      </c>
      <c r="I31" s="5">
        <v>1.0</v>
      </c>
    </row>
    <row r="32">
      <c r="A32" s="1" t="s">
        <v>126</v>
      </c>
      <c r="B32" s="1" t="s">
        <v>127</v>
      </c>
      <c r="C32" s="1" t="s">
        <v>94</v>
      </c>
      <c r="L32" s="5">
        <v>1.0</v>
      </c>
      <c r="N32" s="5">
        <v>1.0</v>
      </c>
    </row>
    <row r="33">
      <c r="A33" s="1" t="s">
        <v>128</v>
      </c>
      <c r="B33" s="1" t="s">
        <v>129</v>
      </c>
      <c r="C33" s="1" t="s">
        <v>128</v>
      </c>
      <c r="N33" s="5">
        <v>1.0</v>
      </c>
    </row>
    <row r="34">
      <c r="A34" s="21" t="s">
        <v>130</v>
      </c>
      <c r="B34" s="1" t="s">
        <v>102</v>
      </c>
      <c r="C34" s="1" t="s">
        <v>131</v>
      </c>
      <c r="F34" s="5">
        <v>1.0</v>
      </c>
      <c r="N34" s="5">
        <v>1.0</v>
      </c>
      <c r="T34" s="5">
        <v>1.0</v>
      </c>
    </row>
    <row r="35">
      <c r="A35" s="1" t="s">
        <v>132</v>
      </c>
      <c r="B35" s="1" t="s">
        <v>77</v>
      </c>
      <c r="C35" s="1" t="s">
        <v>132</v>
      </c>
      <c r="N35" s="5">
        <v>1.0</v>
      </c>
    </row>
    <row r="36">
      <c r="A36" s="1" t="s">
        <v>133</v>
      </c>
      <c r="B36" s="1" t="s">
        <v>77</v>
      </c>
      <c r="C36" s="1" t="s">
        <v>133</v>
      </c>
      <c r="N36" s="5">
        <v>1.0</v>
      </c>
    </row>
    <row r="37">
      <c r="A37" s="1" t="s">
        <v>134</v>
      </c>
      <c r="B37" s="1" t="s">
        <v>77</v>
      </c>
      <c r="C37" s="1" t="s">
        <v>134</v>
      </c>
      <c r="N37" s="5">
        <v>1.0</v>
      </c>
    </row>
    <row r="38">
      <c r="A38" s="1" t="s">
        <v>135</v>
      </c>
      <c r="B38" s="1" t="s">
        <v>129</v>
      </c>
      <c r="C38" s="1" t="s">
        <v>136</v>
      </c>
      <c r="H38" s="5">
        <v>1.0</v>
      </c>
      <c r="N38" s="5">
        <v>1.0</v>
      </c>
    </row>
    <row r="39">
      <c r="A39" s="1" t="s">
        <v>137</v>
      </c>
      <c r="B39" s="1" t="s">
        <v>94</v>
      </c>
      <c r="C39" s="1" t="s">
        <v>138</v>
      </c>
      <c r="K39" s="5">
        <v>1.0</v>
      </c>
      <c r="R39" s="5">
        <v>1.0</v>
      </c>
    </row>
    <row r="40">
      <c r="A40" s="1" t="s">
        <v>139</v>
      </c>
      <c r="B40" s="1" t="s">
        <v>94</v>
      </c>
      <c r="C40" s="1" t="s">
        <v>140</v>
      </c>
      <c r="D40" s="5">
        <v>1.0</v>
      </c>
      <c r="K40" s="5">
        <v>1.0</v>
      </c>
    </row>
    <row r="41">
      <c r="A41" s="1" t="s">
        <v>141</v>
      </c>
      <c r="B41" s="1" t="s">
        <v>109</v>
      </c>
      <c r="C41" s="1" t="s">
        <v>141</v>
      </c>
      <c r="D41" s="5">
        <v>1.0</v>
      </c>
    </row>
    <row r="42">
      <c r="A42" s="1" t="s">
        <v>142</v>
      </c>
      <c r="B42" s="1" t="s">
        <v>109</v>
      </c>
      <c r="C42" s="1" t="s">
        <v>143</v>
      </c>
      <c r="D42" s="5">
        <v>1.0</v>
      </c>
      <c r="K42" s="5">
        <v>1.0</v>
      </c>
    </row>
    <row r="43">
      <c r="A43" s="1"/>
      <c r="B43" s="1"/>
      <c r="C43" s="1"/>
      <c r="D43" s="5"/>
      <c r="K43" s="5"/>
    </row>
    <row r="44">
      <c r="A44" s="1" t="s">
        <v>144</v>
      </c>
      <c r="B44" s="1" t="s">
        <v>69</v>
      </c>
      <c r="C44" s="1" t="s">
        <v>144</v>
      </c>
      <c r="D44" s="5">
        <v>1.0</v>
      </c>
      <c r="K44" s="5">
        <v>1.0</v>
      </c>
    </row>
    <row r="45">
      <c r="A45" s="1" t="s">
        <v>145</v>
      </c>
      <c r="B45" s="1" t="s">
        <v>69</v>
      </c>
      <c r="C45" s="1" t="s">
        <v>145</v>
      </c>
      <c r="D45" s="5">
        <v>1.0</v>
      </c>
      <c r="K45" s="5">
        <v>1.0</v>
      </c>
    </row>
    <row r="46">
      <c r="A46" s="1" t="s">
        <v>146</v>
      </c>
      <c r="B46" s="1" t="s">
        <v>129</v>
      </c>
      <c r="C46" s="1" t="s">
        <v>147</v>
      </c>
      <c r="D46" s="5">
        <v>1.0</v>
      </c>
      <c r="K46" s="5">
        <v>1.0</v>
      </c>
    </row>
    <row r="47">
      <c r="A47" s="1" t="s">
        <v>148</v>
      </c>
      <c r="B47" s="1" t="s">
        <v>129</v>
      </c>
      <c r="C47" s="1" t="s">
        <v>149</v>
      </c>
      <c r="D47" s="5">
        <v>1.0</v>
      </c>
      <c r="K47" s="5">
        <v>1.0</v>
      </c>
    </row>
    <row r="48">
      <c r="A48" s="1" t="s">
        <v>150</v>
      </c>
      <c r="B48" s="1" t="s">
        <v>77</v>
      </c>
      <c r="C48" s="1" t="s">
        <v>151</v>
      </c>
      <c r="D48" s="5">
        <v>1.0</v>
      </c>
      <c r="K48" s="5">
        <v>1.0</v>
      </c>
    </row>
    <row r="49">
      <c r="A49" s="1" t="s">
        <v>152</v>
      </c>
      <c r="B49" s="1" t="s">
        <v>125</v>
      </c>
      <c r="C49" s="26" t="s">
        <v>153</v>
      </c>
      <c r="D49" s="5">
        <v>1.0</v>
      </c>
      <c r="K49" s="5">
        <v>1.0</v>
      </c>
    </row>
    <row r="50">
      <c r="A50" s="1" t="s">
        <v>154</v>
      </c>
      <c r="B50" s="1" t="s">
        <v>127</v>
      </c>
      <c r="C50" s="3" t="s">
        <v>155</v>
      </c>
      <c r="D50" s="5">
        <v>1.0</v>
      </c>
    </row>
    <row r="51">
      <c r="A51" s="1" t="s">
        <v>156</v>
      </c>
      <c r="B51" s="1" t="s">
        <v>157</v>
      </c>
      <c r="C51" s="1" t="s">
        <v>158</v>
      </c>
      <c r="D51" s="5">
        <v>1.0</v>
      </c>
    </row>
    <row r="52">
      <c r="A52" s="1" t="s">
        <v>159</v>
      </c>
      <c r="B52" s="1" t="s">
        <v>160</v>
      </c>
      <c r="C52" s="1" t="s">
        <v>159</v>
      </c>
      <c r="D52" s="5">
        <v>1.0</v>
      </c>
    </row>
    <row r="53">
      <c r="A53" s="1" t="s">
        <v>161</v>
      </c>
      <c r="B53" s="1" t="s">
        <v>94</v>
      </c>
      <c r="C53" s="1" t="s">
        <v>162</v>
      </c>
      <c r="F53" s="5">
        <v>1.0</v>
      </c>
    </row>
    <row r="54">
      <c r="A54" s="1" t="s">
        <v>163</v>
      </c>
      <c r="B54" s="1" t="s">
        <v>104</v>
      </c>
      <c r="C54" s="1" t="s">
        <v>164</v>
      </c>
      <c r="F54" s="5">
        <v>1.0</v>
      </c>
    </row>
    <row r="55">
      <c r="A55" s="1" t="s">
        <v>165</v>
      </c>
      <c r="B55" s="1" t="s">
        <v>157</v>
      </c>
      <c r="C55" s="1" t="s">
        <v>158</v>
      </c>
      <c r="F55" s="5">
        <v>1.0</v>
      </c>
    </row>
    <row r="56">
      <c r="A56" s="1" t="s">
        <v>166</v>
      </c>
      <c r="B56" s="1" t="s">
        <v>167</v>
      </c>
      <c r="C56" s="1" t="s">
        <v>166</v>
      </c>
      <c r="F56" s="5"/>
    </row>
    <row r="57">
      <c r="A57" s="1" t="s">
        <v>168</v>
      </c>
      <c r="B57" s="1" t="s">
        <v>94</v>
      </c>
      <c r="C57" s="1" t="s">
        <v>169</v>
      </c>
      <c r="F57" s="5">
        <v>1.0</v>
      </c>
    </row>
    <row r="58">
      <c r="A58" s="1" t="s">
        <v>170</v>
      </c>
      <c r="B58" s="1" t="s">
        <v>129</v>
      </c>
      <c r="C58" s="1" t="s">
        <v>171</v>
      </c>
      <c r="H58" s="5">
        <v>1.0</v>
      </c>
    </row>
    <row r="59">
      <c r="A59" s="1" t="s">
        <v>172</v>
      </c>
      <c r="B59" s="1" t="s">
        <v>129</v>
      </c>
      <c r="C59" s="1" t="s">
        <v>173</v>
      </c>
      <c r="H59" s="5">
        <v>1.0</v>
      </c>
      <c r="K59" s="5">
        <v>1.0</v>
      </c>
    </row>
    <row r="60">
      <c r="A60" s="1" t="s">
        <v>174</v>
      </c>
      <c r="B60" s="1" t="s">
        <v>175</v>
      </c>
      <c r="C60" s="1" t="s">
        <v>176</v>
      </c>
      <c r="I60" s="5">
        <v>1.0</v>
      </c>
    </row>
    <row r="61">
      <c r="A61" s="1" t="s">
        <v>177</v>
      </c>
      <c r="B61" s="1" t="s">
        <v>178</v>
      </c>
      <c r="C61" s="1" t="s">
        <v>112</v>
      </c>
      <c r="I61" s="5">
        <v>1.0</v>
      </c>
      <c r="J61" s="5">
        <v>1.0</v>
      </c>
      <c r="T61" s="5">
        <v>1.0</v>
      </c>
    </row>
    <row r="62">
      <c r="A62" s="1" t="s">
        <v>179</v>
      </c>
      <c r="B62" s="1" t="s">
        <v>129</v>
      </c>
      <c r="C62" s="1" t="s">
        <v>171</v>
      </c>
      <c r="J62" s="5">
        <v>1.0</v>
      </c>
    </row>
    <row r="63">
      <c r="A63" s="1" t="s">
        <v>180</v>
      </c>
      <c r="B63" s="1" t="s">
        <v>80</v>
      </c>
      <c r="C63" s="1" t="s">
        <v>117</v>
      </c>
      <c r="J63" s="5">
        <v>1.0</v>
      </c>
    </row>
    <row r="64">
      <c r="A64" s="1" t="s">
        <v>160</v>
      </c>
      <c r="B64" s="1" t="s">
        <v>68</v>
      </c>
      <c r="C64" s="1" t="s">
        <v>160</v>
      </c>
      <c r="J64" s="5">
        <v>1.0</v>
      </c>
    </row>
    <row r="65">
      <c r="A65" s="21" t="s">
        <v>181</v>
      </c>
      <c r="B65" s="1" t="s">
        <v>182</v>
      </c>
      <c r="C65" s="1" t="s">
        <v>122</v>
      </c>
      <c r="J65" s="5">
        <v>1.0</v>
      </c>
      <c r="P65" s="5">
        <v>1.0</v>
      </c>
      <c r="X65" s="5">
        <v>1.0</v>
      </c>
    </row>
    <row r="66">
      <c r="A66" s="1" t="s">
        <v>183</v>
      </c>
      <c r="B66" s="1" t="s">
        <v>80</v>
      </c>
      <c r="C66" s="5" t="s">
        <v>184</v>
      </c>
      <c r="J66" s="5">
        <v>1.0</v>
      </c>
    </row>
    <row r="67">
      <c r="A67" s="1" t="s">
        <v>185</v>
      </c>
      <c r="B67" s="1" t="s">
        <v>186</v>
      </c>
      <c r="C67" s="1" t="s">
        <v>187</v>
      </c>
      <c r="J67" s="5">
        <v>1.0</v>
      </c>
    </row>
    <row r="68">
      <c r="A68" s="1" t="s">
        <v>188</v>
      </c>
      <c r="B68" s="1" t="s">
        <v>189</v>
      </c>
      <c r="C68" s="1" t="s">
        <v>190</v>
      </c>
      <c r="P68" s="5">
        <v>1.0</v>
      </c>
      <c r="R68" s="5">
        <v>1.0</v>
      </c>
    </row>
    <row r="69">
      <c r="A69" s="1" t="s">
        <v>191</v>
      </c>
      <c r="B69" s="1" t="s">
        <v>190</v>
      </c>
      <c r="C69" s="1" t="s">
        <v>191</v>
      </c>
      <c r="P69" s="5">
        <v>1.0</v>
      </c>
    </row>
    <row r="70">
      <c r="A70" s="1" t="s">
        <v>192</v>
      </c>
      <c r="B70" s="1" t="s">
        <v>190</v>
      </c>
      <c r="C70" s="1" t="s">
        <v>192</v>
      </c>
      <c r="P70" s="5">
        <v>1.0</v>
      </c>
    </row>
    <row r="71">
      <c r="A71" s="1" t="s">
        <v>193</v>
      </c>
      <c r="B71" s="1" t="s">
        <v>190</v>
      </c>
      <c r="C71" s="1" t="s">
        <v>193</v>
      </c>
      <c r="P71" s="5">
        <v>1.0</v>
      </c>
    </row>
    <row r="72">
      <c r="A72" s="1" t="s">
        <v>194</v>
      </c>
      <c r="B72" s="1" t="s">
        <v>190</v>
      </c>
      <c r="C72" s="1" t="s">
        <v>194</v>
      </c>
      <c r="P72" s="5">
        <v>1.0</v>
      </c>
    </row>
    <row r="73">
      <c r="A73" s="1" t="s">
        <v>195</v>
      </c>
      <c r="B73" s="1" t="s">
        <v>190</v>
      </c>
      <c r="C73" s="1" t="s">
        <v>195</v>
      </c>
      <c r="P73" s="5">
        <v>1.0</v>
      </c>
    </row>
    <row r="74">
      <c r="A74" s="1" t="s">
        <v>196</v>
      </c>
      <c r="B74" s="1" t="s">
        <v>102</v>
      </c>
      <c r="C74" s="1" t="s">
        <v>197</v>
      </c>
      <c r="P74" s="5">
        <v>1.0</v>
      </c>
    </row>
    <row r="75">
      <c r="A75" s="1" t="s">
        <v>198</v>
      </c>
      <c r="B75" s="1" t="s">
        <v>127</v>
      </c>
      <c r="C75" s="1" t="s">
        <v>80</v>
      </c>
      <c r="P75" s="5">
        <v>1.0</v>
      </c>
    </row>
    <row r="76">
      <c r="A76" s="1" t="s">
        <v>199</v>
      </c>
      <c r="B76" s="1" t="s">
        <v>189</v>
      </c>
      <c r="C76" s="1" t="s">
        <v>199</v>
      </c>
      <c r="R76" s="5">
        <v>1.0</v>
      </c>
    </row>
    <row r="77">
      <c r="A77" s="1" t="s">
        <v>200</v>
      </c>
      <c r="B77" s="1" t="s">
        <v>189</v>
      </c>
      <c r="C77" s="1" t="s">
        <v>200</v>
      </c>
      <c r="R77" s="5">
        <v>1.0</v>
      </c>
    </row>
    <row r="78">
      <c r="A78" s="1" t="s">
        <v>201</v>
      </c>
      <c r="B78" s="1" t="s">
        <v>189</v>
      </c>
      <c r="C78" s="1" t="s">
        <v>201</v>
      </c>
      <c r="R78" s="5">
        <v>1.0</v>
      </c>
    </row>
    <row r="79">
      <c r="A79" s="1" t="s">
        <v>202</v>
      </c>
      <c r="B79" s="1" t="s">
        <v>189</v>
      </c>
      <c r="C79" s="1" t="s">
        <v>202</v>
      </c>
      <c r="R79" s="5">
        <v>1.0</v>
      </c>
    </row>
    <row r="80">
      <c r="A80" s="1" t="s">
        <v>203</v>
      </c>
      <c r="B80" s="1" t="s">
        <v>189</v>
      </c>
      <c r="C80" s="1" t="s">
        <v>203</v>
      </c>
      <c r="R80" s="5">
        <v>1.0</v>
      </c>
    </row>
    <row r="81">
      <c r="A81" s="1" t="s">
        <v>204</v>
      </c>
      <c r="B81" s="1" t="s">
        <v>205</v>
      </c>
      <c r="C81" s="1" t="s">
        <v>204</v>
      </c>
      <c r="L81" s="5">
        <v>1.0</v>
      </c>
    </row>
    <row r="82">
      <c r="A82" s="21" t="s">
        <v>206</v>
      </c>
      <c r="B82" s="1" t="s">
        <v>187</v>
      </c>
      <c r="C82" s="1" t="s">
        <v>207</v>
      </c>
      <c r="R82" s="5">
        <v>1.0</v>
      </c>
      <c r="Z82" s="5">
        <v>1.0</v>
      </c>
    </row>
    <row r="83">
      <c r="A83" s="1" t="s">
        <v>208</v>
      </c>
      <c r="B83" s="1" t="s">
        <v>209</v>
      </c>
      <c r="C83" s="1" t="s">
        <v>208</v>
      </c>
      <c r="R83" s="5">
        <v>1.0</v>
      </c>
    </row>
    <row r="84">
      <c r="A84" s="1" t="s">
        <v>210</v>
      </c>
      <c r="B84" s="1" t="s">
        <v>211</v>
      </c>
      <c r="C84" s="1" t="s">
        <v>212</v>
      </c>
      <c r="R84" s="5">
        <v>1.0</v>
      </c>
    </row>
    <row r="85">
      <c r="A85" s="1" t="s">
        <v>213</v>
      </c>
      <c r="B85" s="1" t="s">
        <v>211</v>
      </c>
      <c r="C85" s="26" t="s">
        <v>213</v>
      </c>
      <c r="R85" s="5">
        <v>1.0</v>
      </c>
    </row>
    <row r="86">
      <c r="A86" s="1" t="s">
        <v>214</v>
      </c>
      <c r="B86" s="1" t="s">
        <v>186</v>
      </c>
      <c r="C86" s="1" t="s">
        <v>215</v>
      </c>
      <c r="R86" s="5">
        <v>1.0</v>
      </c>
    </row>
    <row r="87">
      <c r="A87" s="1" t="s">
        <v>216</v>
      </c>
      <c r="B87" s="1" t="s">
        <v>217</v>
      </c>
      <c r="C87" s="1" t="s">
        <v>209</v>
      </c>
    </row>
    <row r="88">
      <c r="A88" s="1" t="s">
        <v>218</v>
      </c>
      <c r="B88" s="1" t="s">
        <v>219</v>
      </c>
      <c r="C88" s="1" t="s">
        <v>220</v>
      </c>
      <c r="T88" s="5">
        <v>1.0</v>
      </c>
    </row>
    <row r="89">
      <c r="A89" s="21" t="s">
        <v>221</v>
      </c>
      <c r="B89" s="21" t="s">
        <v>219</v>
      </c>
      <c r="C89" s="21" t="s">
        <v>221</v>
      </c>
      <c r="T89" s="5">
        <v>1.0</v>
      </c>
    </row>
    <row r="90">
      <c r="A90" s="21" t="s">
        <v>222</v>
      </c>
      <c r="B90" s="21" t="s">
        <v>219</v>
      </c>
      <c r="C90" s="21" t="s">
        <v>223</v>
      </c>
      <c r="T90" s="5">
        <v>1.0</v>
      </c>
    </row>
    <row r="91">
      <c r="A91" s="21" t="s">
        <v>224</v>
      </c>
      <c r="B91" s="4"/>
      <c r="C91" s="21" t="s">
        <v>224</v>
      </c>
      <c r="Z91" s="5">
        <v>1.0</v>
      </c>
    </row>
    <row r="92">
      <c r="A92" s="21" t="s">
        <v>225</v>
      </c>
      <c r="B92" s="4"/>
      <c r="C92" s="21" t="s">
        <v>225</v>
      </c>
      <c r="Z92" s="5">
        <v>1.0</v>
      </c>
    </row>
    <row r="93">
      <c r="A93" s="21" t="s">
        <v>226</v>
      </c>
      <c r="B93" s="4"/>
      <c r="C93" s="21" t="s">
        <v>226</v>
      </c>
      <c r="Z93" s="5">
        <v>1.0</v>
      </c>
    </row>
    <row r="94">
      <c r="A94" s="21" t="s">
        <v>227</v>
      </c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</sheetData>
  <mergeCells count="3">
    <mergeCell ref="A1:A2"/>
    <mergeCell ref="B1:B2"/>
    <mergeCell ref="C1:C2"/>
  </mergeCells>
  <hyperlinks>
    <hyperlink r:id="rId2" ref="D2"/>
    <hyperlink r:id="rId3" ref="E2"/>
    <hyperlink r:id="rId4" ref="F2"/>
    <hyperlink r:id="rId5" ref="G2"/>
    <hyperlink r:id="rId6" ref="H2"/>
    <hyperlink r:id="rId7" ref="I2"/>
    <hyperlink r:id="rId8" location="v=onepage&amp;q&amp;f=false" ref="J2"/>
    <hyperlink r:id="rId9" ref="K2"/>
    <hyperlink r:id="rId10" ref="L2"/>
    <hyperlink r:id="rId11" ref="M2"/>
    <hyperlink r:id="rId12" ref="N2"/>
    <hyperlink r:id="rId13" location="v=onepage&amp;q=Tajfel%2C%20H.%20%26%20Turner&amp;f=false" ref="O2"/>
    <hyperlink r:id="rId14" ref="P2"/>
    <hyperlink r:id="rId15" ref="Q2"/>
    <hyperlink r:id="rId16" ref="R2"/>
    <hyperlink r:id="rId17" ref="S2"/>
    <hyperlink r:id="rId18" ref="T2"/>
    <hyperlink r:id="rId19" ref="U2"/>
    <hyperlink r:id="rId20" ref="V2"/>
    <hyperlink r:id="rId21" location="v=onepage&amp;q=Diffusion%20of%20Innovations&amp;f=false" ref="W2"/>
    <hyperlink r:id="rId22" ref="X2"/>
    <hyperlink r:id="rId23" ref="Y2"/>
    <hyperlink r:id="rId24" ref="Z2"/>
    <hyperlink r:id="rId25" ref="AA2"/>
    <hyperlink r:id="rId26" ref="AB2"/>
    <hyperlink r:id="rId27" ref="AC2"/>
    <hyperlink r:id="rId28" ref="AD2"/>
    <hyperlink r:id="rId29" ref="AE2"/>
    <hyperlink r:id="rId30" ref="AF2"/>
    <hyperlink r:id="rId31" ref="AG2"/>
    <hyperlink r:id="rId32" ref="AH2"/>
    <hyperlink r:id="rId33" ref="AI2"/>
    <hyperlink r:id="rId34" ref="AJ2"/>
    <hyperlink r:id="rId35" ref="AK2"/>
    <hyperlink r:id="rId36" ref="AL2"/>
    <hyperlink r:id="rId37" ref="AM2"/>
    <hyperlink r:id="rId38" ref="AN2"/>
  </hyperlinks>
  <drawing r:id="rId39"/>
  <legacyDrawing r:id="rId40"/>
</worksheet>
</file>