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ycon\Downloads\"/>
    </mc:Choice>
  </mc:AlternateContent>
  <xr:revisionPtr revIDLastSave="0" documentId="13_ncr:1_{A71EFC04-D8E7-4373-8B7A-1F260992ABB6}" xr6:coauthVersionLast="47" xr6:coauthVersionMax="47" xr10:uidLastSave="{00000000-0000-0000-0000-000000000000}"/>
  <bookViews>
    <workbookView xWindow="2160" yWindow="2160" windowWidth="19200" windowHeight="9970" tabRatio="702" xr2:uid="{00000000-000D-0000-FFFF-FFFF00000000}"/>
  </bookViews>
  <sheets>
    <sheet name="HW 5 - Weights" sheetId="4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43" l="1"/>
  <c r="F17" i="43"/>
  <c r="F16" i="43"/>
  <c r="F11" i="43"/>
  <c r="F10" i="43"/>
  <c r="F12" i="43"/>
  <c r="D16" i="43"/>
  <c r="F9" i="43"/>
  <c r="E9" i="43"/>
  <c r="D17" i="43"/>
  <c r="E12" i="43"/>
  <c r="D14" i="43"/>
  <c r="D13" i="43"/>
  <c r="D12" i="43"/>
  <c r="D9" i="43"/>
  <c r="E14" i="43" l="1"/>
  <c r="E16" i="43" l="1"/>
  <c r="E17" i="43"/>
</calcChain>
</file>

<file path=xl/sharedStrings.xml><?xml version="1.0" encoding="utf-8"?>
<sst xmlns="http://schemas.openxmlformats.org/spreadsheetml/2006/main" count="40" uniqueCount="22">
  <si>
    <t>Units</t>
  </si>
  <si>
    <t>--</t>
  </si>
  <si>
    <t>X</t>
  </si>
  <si>
    <t>lb</t>
  </si>
  <si>
    <t>X.YYYY</t>
  </si>
  <si>
    <t>Format</t>
  </si>
  <si>
    <t>Seats</t>
  </si>
  <si>
    <t>Payload</t>
  </si>
  <si>
    <t>Fuel Capacity</t>
  </si>
  <si>
    <t>Takeoff Gross Weight</t>
  </si>
  <si>
    <t>Offloaded Fuel</t>
  </si>
  <si>
    <t>Adjusted Takeoff Gross Weight</t>
  </si>
  <si>
    <t>Fuel Fraction</t>
  </si>
  <si>
    <t>Weight Empty Fraction</t>
  </si>
  <si>
    <t>747-100</t>
  </si>
  <si>
    <t>747-400</t>
  </si>
  <si>
    <t>747-8</t>
  </si>
  <si>
    <t>WEIGHT PARAMETER</t>
  </si>
  <si>
    <t>Operating Weight Empty</t>
  </si>
  <si>
    <t>Maximum Takeoff Gross Weight</t>
  </si>
  <si>
    <t>Homework #5</t>
  </si>
  <si>
    <t>Aircraft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</si>
</sst>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" fillId="4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F17"/>
  <sheetViews>
    <sheetView tabSelected="1" topLeftCell="A5" workbookViewId="0">
      <selection activeCell="I12" sqref="I12"/>
    </sheetView>
  </sheetViews>
  <sheetFormatPr defaultRowHeight="14.5" x14ac:dyDescent="0.35"/>
  <cols>
    <col min="1" max="1" width="32.7265625" customWidth="1"/>
    <col min="2" max="3" width="8.7265625" customWidth="1"/>
    <col min="4" max="6" width="14.7265625" customWidth="1"/>
    <col min="19" max="20" width="2" bestFit="1" customWidth="1"/>
    <col min="21" max="22" width="4.54296875" bestFit="1" customWidth="1"/>
    <col min="23" max="25" width="7.54296875" bestFit="1" customWidth="1"/>
    <col min="26" max="26" width="2" bestFit="1" customWidth="1"/>
    <col min="27" max="28" width="4.54296875" bestFit="1" customWidth="1"/>
    <col min="29" max="31" width="7.54296875" bestFit="1" customWidth="1"/>
    <col min="32" max="33" width="6.54296875" bestFit="1" customWidth="1"/>
    <col min="34" max="36" width="7.54296875" bestFit="1" customWidth="1"/>
    <col min="37" max="37" width="2.7265625" customWidth="1"/>
    <col min="38" max="39" width="2" bestFit="1" customWidth="1"/>
    <col min="40" max="41" width="4.54296875" bestFit="1" customWidth="1"/>
    <col min="42" max="44" width="5" bestFit="1" customWidth="1"/>
    <col min="45" max="45" width="2" bestFit="1" customWidth="1"/>
    <col min="46" max="47" width="4.54296875" bestFit="1" customWidth="1"/>
    <col min="48" max="50" width="5" bestFit="1" customWidth="1"/>
    <col min="51" max="52" width="6" bestFit="1" customWidth="1"/>
    <col min="53" max="55" width="5" bestFit="1" customWidth="1"/>
  </cols>
  <sheetData>
    <row r="2" spans="1:6" x14ac:dyDescent="0.35">
      <c r="A2" s="14" t="s">
        <v>20</v>
      </c>
      <c r="B2" s="14"/>
    </row>
    <row r="3" spans="1:6" x14ac:dyDescent="0.35">
      <c r="A3" s="14" t="s">
        <v>21</v>
      </c>
      <c r="B3" s="14"/>
    </row>
    <row r="4" spans="1:6" ht="15" thickBot="1" x14ac:dyDescent="0.4"/>
    <row r="5" spans="1:6" ht="32.25" customHeight="1" thickBot="1" x14ac:dyDescent="0.4">
      <c r="A5" s="2" t="s">
        <v>17</v>
      </c>
      <c r="B5" s="6" t="s">
        <v>0</v>
      </c>
      <c r="C5" s="6" t="s">
        <v>5</v>
      </c>
      <c r="D5" s="6" t="s">
        <v>14</v>
      </c>
      <c r="E5" s="6" t="s">
        <v>15</v>
      </c>
      <c r="F5" s="6" t="s">
        <v>16</v>
      </c>
    </row>
    <row r="6" spans="1:6" ht="18.75" customHeight="1" thickBot="1" x14ac:dyDescent="0.4">
      <c r="A6" s="7" t="s">
        <v>19</v>
      </c>
      <c r="B6" s="3" t="s">
        <v>3</v>
      </c>
      <c r="C6" s="3" t="s">
        <v>2</v>
      </c>
      <c r="D6" s="5">
        <v>735000</v>
      </c>
      <c r="E6" s="5">
        <v>875000</v>
      </c>
      <c r="F6" s="5">
        <v>975000</v>
      </c>
    </row>
    <row r="7" spans="1:6" ht="18.75" customHeight="1" thickBot="1" x14ac:dyDescent="0.4">
      <c r="A7" s="8"/>
      <c r="B7" s="4"/>
      <c r="C7" s="4"/>
      <c r="D7" s="9"/>
      <c r="E7" s="9"/>
      <c r="F7" s="9"/>
    </row>
    <row r="8" spans="1:6" ht="18.75" customHeight="1" thickBot="1" x14ac:dyDescent="0.4">
      <c r="A8" s="7" t="s">
        <v>6</v>
      </c>
      <c r="B8" s="10" t="s">
        <v>1</v>
      </c>
      <c r="C8" s="3" t="s">
        <v>2</v>
      </c>
      <c r="D8" s="5">
        <v>452</v>
      </c>
      <c r="E8" s="5">
        <v>416</v>
      </c>
      <c r="F8" s="5">
        <v>605</v>
      </c>
    </row>
    <row r="9" spans="1:6" ht="18.75" customHeight="1" thickBot="1" x14ac:dyDescent="0.4">
      <c r="A9" s="7" t="s">
        <v>7</v>
      </c>
      <c r="B9" s="3" t="s">
        <v>3</v>
      </c>
      <c r="C9" s="3" t="s">
        <v>2</v>
      </c>
      <c r="D9" s="12">
        <f>D8*(170+50)</f>
        <v>99440</v>
      </c>
      <c r="E9" s="12">
        <f>E8*(170+50)</f>
        <v>91520</v>
      </c>
      <c r="F9" s="12">
        <f>F8*(170+50)</f>
        <v>133100</v>
      </c>
    </row>
    <row r="10" spans="1:6" ht="18.75" customHeight="1" thickBot="1" x14ac:dyDescent="0.4">
      <c r="A10" s="7" t="s">
        <v>18</v>
      </c>
      <c r="B10" s="3" t="s">
        <v>3</v>
      </c>
      <c r="C10" s="3" t="s">
        <v>2</v>
      </c>
      <c r="D10" s="13">
        <v>358000</v>
      </c>
      <c r="E10" s="13">
        <v>393300</v>
      </c>
      <c r="F10" s="12">
        <f>D17*F12</f>
        <v>479181.4159292035</v>
      </c>
    </row>
    <row r="11" spans="1:6" ht="18.75" customHeight="1" thickBot="1" x14ac:dyDescent="0.4">
      <c r="A11" s="7" t="s">
        <v>8</v>
      </c>
      <c r="B11" s="3" t="s">
        <v>3</v>
      </c>
      <c r="C11" s="3" t="s">
        <v>2</v>
      </c>
      <c r="D11" s="13">
        <v>324600</v>
      </c>
      <c r="E11" s="13">
        <v>383800</v>
      </c>
      <c r="F11" s="12">
        <f>D16*F12</f>
        <v>371512.83185840712</v>
      </c>
    </row>
    <row r="12" spans="1:6" ht="18.75" customHeight="1" thickBot="1" x14ac:dyDescent="0.4">
      <c r="A12" s="7" t="s">
        <v>9</v>
      </c>
      <c r="B12" s="3" t="s">
        <v>3</v>
      </c>
      <c r="C12" s="3" t="s">
        <v>2</v>
      </c>
      <c r="D12" s="12">
        <f>SUM(D9:D11)</f>
        <v>782040</v>
      </c>
      <c r="E12" s="12">
        <f>SUM(E9:E11)</f>
        <v>868620</v>
      </c>
      <c r="F12" s="12">
        <f>F9/(1-D16-D17)</f>
        <v>983794.24778761063</v>
      </c>
    </row>
    <row r="13" spans="1:6" ht="18.75" customHeight="1" thickBot="1" x14ac:dyDescent="0.4">
      <c r="A13" s="7" t="s">
        <v>10</v>
      </c>
      <c r="B13" s="3" t="s">
        <v>3</v>
      </c>
      <c r="C13" s="3" t="s">
        <v>2</v>
      </c>
      <c r="D13" s="12">
        <f>D12-D6</f>
        <v>47040</v>
      </c>
      <c r="E13" s="15">
        <f>IF((E12-E6&lt;0),0,E12-E6)</f>
        <v>0</v>
      </c>
      <c r="F13" s="1" t="s">
        <v>2</v>
      </c>
    </row>
    <row r="14" spans="1:6" ht="18.75" customHeight="1" thickBot="1" x14ac:dyDescent="0.4">
      <c r="A14" s="7" t="s">
        <v>11</v>
      </c>
      <c r="B14" s="3" t="s">
        <v>3</v>
      </c>
      <c r="C14" s="3" t="s">
        <v>2</v>
      </c>
      <c r="D14" s="12">
        <f>D12-D13</f>
        <v>735000</v>
      </c>
      <c r="E14" s="12">
        <f>E12-E13</f>
        <v>868620</v>
      </c>
      <c r="F14" s="1" t="s">
        <v>2</v>
      </c>
    </row>
    <row r="15" spans="1:6" ht="18.75" customHeight="1" thickBot="1" x14ac:dyDescent="0.4">
      <c r="A15" s="8"/>
      <c r="B15" s="4"/>
      <c r="C15" s="4"/>
      <c r="D15" s="8"/>
      <c r="E15" s="8"/>
      <c r="F15" s="8"/>
    </row>
    <row r="16" spans="1:6" ht="18.75" customHeight="1" thickBot="1" x14ac:dyDescent="0.4">
      <c r="A16" s="7" t="s">
        <v>12</v>
      </c>
      <c r="B16" s="10" t="s">
        <v>1</v>
      </c>
      <c r="C16" s="10" t="s">
        <v>4</v>
      </c>
      <c r="D16" s="11">
        <f>(D11-D13)/D14</f>
        <v>0.37763265306122451</v>
      </c>
      <c r="E16" s="11">
        <f>(E11-E13)/E14</f>
        <v>0.4418502912666068</v>
      </c>
      <c r="F16" s="11">
        <f>F11/F12</f>
        <v>0.37763265306122451</v>
      </c>
    </row>
    <row r="17" spans="1:6" ht="18.75" customHeight="1" thickBot="1" x14ac:dyDescent="0.4">
      <c r="A17" s="7" t="s">
        <v>13</v>
      </c>
      <c r="B17" s="10" t="s">
        <v>1</v>
      </c>
      <c r="C17" s="10" t="s">
        <v>4</v>
      </c>
      <c r="D17" s="11">
        <f>D10/D14</f>
        <v>0.48707482993197276</v>
      </c>
      <c r="E17" s="11">
        <f>E10/E14</f>
        <v>0.4527871796642951</v>
      </c>
      <c r="F17" s="11">
        <f>F10/F12</f>
        <v>0.48707482993197276</v>
      </c>
    </row>
  </sheetData>
  <mergeCells count="2">
    <mergeCell ref="A2:B2"/>
    <mergeCell ref="A3:B3"/>
  </mergeCells>
  <phoneticPr fontId="4" type="noConversion"/>
  <printOptions horizontalCentered="1" verticalCentered="1" gridLines="1"/>
  <pageMargins left="0.2" right="0.2" top="0.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5 - Weights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Brice Martinelli</cp:lastModifiedBy>
  <cp:lastPrinted>2020-09-15T13:22:51Z</cp:lastPrinted>
  <dcterms:created xsi:type="dcterms:W3CDTF">2016-01-30T23:05:58Z</dcterms:created>
  <dcterms:modified xsi:type="dcterms:W3CDTF">2023-01-20T22:36:51Z</dcterms:modified>
</cp:coreProperties>
</file>