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neet Sharma\Desktop\income quintile\income_quintile\"/>
    </mc:Choice>
  </mc:AlternateContent>
  <bookViews>
    <workbookView xWindow="0" yWindow="0" windowWidth="24000" windowHeight="9510" activeTab="4"/>
  </bookViews>
  <sheets>
    <sheet name="income quintiles" sheetId="1" r:id="rId1"/>
    <sheet name="Sheet1" sheetId="2" r:id="rId2"/>
    <sheet name="HOUSEHOLD" sheetId="3" r:id="rId3"/>
    <sheet name="RACE" sheetId="4" r:id="rId4"/>
    <sheet name="AGE" sheetId="5" r:id="rId5"/>
  </sheets>
  <calcPr calcId="152511"/>
</workbook>
</file>

<file path=xl/calcChain.xml><?xml version="1.0" encoding="utf-8"?>
<calcChain xmlns="http://schemas.openxmlformats.org/spreadsheetml/2006/main">
  <c r="X47" i="5" l="1"/>
  <c r="W46" i="5"/>
  <c r="V45" i="5"/>
  <c r="U44" i="5"/>
  <c r="T43" i="5"/>
  <c r="R47" i="5"/>
  <c r="R42" i="5"/>
  <c r="Q46" i="5"/>
  <c r="Q41" i="5"/>
  <c r="P45" i="5"/>
  <c r="P40" i="5"/>
  <c r="O44" i="5"/>
  <c r="O39" i="5"/>
  <c r="N43" i="5"/>
  <c r="N38" i="5"/>
  <c r="G77" i="5"/>
  <c r="F77" i="5"/>
  <c r="F76" i="5"/>
  <c r="E77" i="5"/>
  <c r="E76" i="5"/>
  <c r="E75" i="5"/>
  <c r="G70" i="5"/>
  <c r="F70" i="5"/>
  <c r="F69" i="5"/>
  <c r="E70" i="5"/>
  <c r="E69" i="5"/>
  <c r="E68" i="5"/>
  <c r="D77" i="5"/>
  <c r="D76" i="5"/>
  <c r="D75" i="5"/>
  <c r="D74" i="5"/>
  <c r="D70" i="5"/>
  <c r="D69" i="5"/>
  <c r="D68" i="5"/>
  <c r="D67" i="5"/>
  <c r="G63" i="5"/>
  <c r="F63" i="5"/>
  <c r="F62" i="5"/>
  <c r="E63" i="5"/>
  <c r="E62" i="5"/>
  <c r="E61" i="5"/>
  <c r="D63" i="5"/>
  <c r="D62" i="5"/>
  <c r="D61" i="5"/>
  <c r="D60" i="5"/>
  <c r="G56" i="5"/>
  <c r="F56" i="5"/>
  <c r="F55" i="5"/>
  <c r="E56" i="5"/>
  <c r="E55" i="5"/>
  <c r="E54" i="5"/>
  <c r="D56" i="5"/>
  <c r="D55" i="5"/>
  <c r="D54" i="5"/>
  <c r="D53" i="5"/>
  <c r="G65" i="4"/>
  <c r="F65" i="4"/>
  <c r="F64" i="4"/>
  <c r="E65" i="4"/>
  <c r="E64" i="4"/>
  <c r="E63" i="4"/>
  <c r="D65" i="4"/>
  <c r="D64" i="4"/>
  <c r="D63" i="4"/>
  <c r="D62" i="4"/>
  <c r="G58" i="4"/>
  <c r="F58" i="4"/>
  <c r="F57" i="4"/>
  <c r="E58" i="4"/>
  <c r="E57" i="4"/>
  <c r="E56" i="4"/>
  <c r="D58" i="4"/>
  <c r="D57" i="4"/>
  <c r="D56" i="4"/>
  <c r="D55" i="4"/>
  <c r="G51" i="4"/>
  <c r="F51" i="4"/>
  <c r="F50" i="4"/>
  <c r="E51" i="4"/>
  <c r="E50" i="4"/>
  <c r="E49" i="4"/>
  <c r="D51" i="4"/>
  <c r="D50" i="4"/>
  <c r="D49" i="4"/>
  <c r="D48" i="4"/>
  <c r="R34" i="4" l="1"/>
  <c r="Q33" i="4"/>
  <c r="P32" i="4"/>
  <c r="O31" i="4"/>
  <c r="N30" i="4"/>
  <c r="L47" i="5" l="1"/>
  <c r="L42" i="5"/>
  <c r="L37" i="5"/>
  <c r="K46" i="5"/>
  <c r="K41" i="5"/>
  <c r="K36" i="5"/>
  <c r="J45" i="5"/>
  <c r="J40" i="5"/>
  <c r="J35" i="5"/>
  <c r="I44" i="5"/>
  <c r="I39" i="5"/>
  <c r="I34" i="5"/>
  <c r="H43" i="5"/>
  <c r="H38" i="5"/>
  <c r="H33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L34" i="4" l="1"/>
  <c r="L29" i="4"/>
  <c r="K33" i="4"/>
  <c r="K28" i="4"/>
  <c r="J32" i="4"/>
  <c r="J27" i="4"/>
  <c r="I31" i="4"/>
  <c r="I26" i="4"/>
  <c r="H30" i="4"/>
  <c r="H2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K26" i="3" l="1"/>
  <c r="J26" i="3"/>
  <c r="J25" i="3"/>
  <c r="I26" i="3"/>
  <c r="I25" i="3"/>
  <c r="I24" i="3"/>
  <c r="H26" i="3"/>
  <c r="H25" i="3"/>
  <c r="H24" i="3"/>
  <c r="H23" i="3"/>
  <c r="C26" i="3"/>
  <c r="G26" i="3" s="1"/>
  <c r="C25" i="3"/>
  <c r="F25" i="3" s="1"/>
  <c r="C24" i="3"/>
  <c r="G24" i="3" s="1"/>
  <c r="C23" i="3"/>
  <c r="G23" i="3" s="1"/>
  <c r="G22" i="3"/>
  <c r="C22" i="3"/>
  <c r="F22" i="3" s="1"/>
  <c r="K15" i="3"/>
  <c r="J15" i="3"/>
  <c r="J14" i="3"/>
  <c r="I15" i="3"/>
  <c r="I14" i="3"/>
  <c r="I13" i="3"/>
  <c r="H15" i="3"/>
  <c r="H14" i="3"/>
  <c r="H13" i="3"/>
  <c r="H12" i="3"/>
  <c r="G15" i="3"/>
  <c r="F15" i="3"/>
  <c r="G14" i="3"/>
  <c r="F14" i="3"/>
  <c r="G13" i="3"/>
  <c r="F13" i="3"/>
  <c r="G12" i="3"/>
  <c r="F12" i="3"/>
  <c r="G11" i="3"/>
  <c r="F11" i="3"/>
  <c r="E15" i="3"/>
  <c r="E14" i="3"/>
  <c r="E13" i="3"/>
  <c r="E12" i="3"/>
  <c r="E11" i="3"/>
  <c r="C15" i="3"/>
  <c r="C14" i="3"/>
  <c r="C13" i="3"/>
  <c r="C12" i="3"/>
  <c r="C11" i="3"/>
  <c r="F23" i="3" l="1"/>
  <c r="F24" i="3"/>
  <c r="G25" i="3"/>
  <c r="F26" i="3"/>
</calcChain>
</file>

<file path=xl/sharedStrings.xml><?xml version="1.0" encoding="utf-8"?>
<sst xmlns="http://schemas.openxmlformats.org/spreadsheetml/2006/main" count="658" uniqueCount="169">
  <si>
    <t>V1</t>
  </si>
  <si>
    <t>V2</t>
  </si>
  <si>
    <t>V3</t>
  </si>
  <si>
    <t>V4</t>
  </si>
  <si>
    <t>V5</t>
  </si>
  <si>
    <t>V6</t>
  </si>
  <si>
    <t>V7</t>
  </si>
  <si>
    <t>c("Order", "Title", "Proportion", "SE", "CV", "Numerator", "Denominator")</t>
  </si>
  <si>
    <t>Order</t>
  </si>
  <si>
    <t>Title</t>
  </si>
  <si>
    <t>Proportion</t>
  </si>
  <si>
    <t>SE</t>
  </si>
  <si>
    <t>CV</t>
  </si>
  <si>
    <t>Numerator</t>
  </si>
  <si>
    <t>Denominator</t>
  </si>
  <si>
    <t>All households   Q1</t>
  </si>
  <si>
    <t>All households   Q2</t>
  </si>
  <si>
    <t>All households   Q3</t>
  </si>
  <si>
    <t>All households   Q4</t>
  </si>
  <si>
    <t>All households   Q5</t>
  </si>
  <si>
    <t>Black   Q1</t>
  </si>
  <si>
    <t>Black   Q2</t>
  </si>
  <si>
    <t>Black   Q3</t>
  </si>
  <si>
    <t>Black   Q4</t>
  </si>
  <si>
    <t>Black   Q5</t>
  </si>
  <si>
    <t>Hispanic   Q1</t>
  </si>
  <si>
    <t>Hispanic   Q2</t>
  </si>
  <si>
    <t>Hispanic   Q3</t>
  </si>
  <si>
    <t>Hispanic   Q4</t>
  </si>
  <si>
    <t>Hispanic   Q5</t>
  </si>
  <si>
    <t>WhiteNH   Q1</t>
  </si>
  <si>
    <t>WhiteNH   Q2</t>
  </si>
  <si>
    <t>WhiteNH   Q3</t>
  </si>
  <si>
    <t>WhiteNH   Q4</t>
  </si>
  <si>
    <t>WhiteNH   Q5</t>
  </si>
  <si>
    <t>18-44   Q1</t>
  </si>
  <si>
    <t>18-44   Q2</t>
  </si>
  <si>
    <t>18-44   Q3</t>
  </si>
  <si>
    <t>18-44   Q4</t>
  </si>
  <si>
    <t>18-44   Q5</t>
  </si>
  <si>
    <t>45 and older   Q1</t>
  </si>
  <si>
    <t>45 and older   Q2</t>
  </si>
  <si>
    <t>45 and older   Q3</t>
  </si>
  <si>
    <t>45 and older   Q4</t>
  </si>
  <si>
    <t>45 and older   Q5</t>
  </si>
  <si>
    <t>Under 18   Q1</t>
  </si>
  <si>
    <t>Under 18   Q2</t>
  </si>
  <si>
    <t>Under 18   Q3</t>
  </si>
  <si>
    <t>NaN</t>
  </si>
  <si>
    <t>Under 18   Q4</t>
  </si>
  <si>
    <t>Under 18   Q5</t>
  </si>
  <si>
    <t>18 - 24   Q1</t>
  </si>
  <si>
    <t>18 - 24   Q2</t>
  </si>
  <si>
    <t>18 - 24   Q3</t>
  </si>
  <si>
    <t>18 - 24   Q4</t>
  </si>
  <si>
    <t>18 - 24   Q5</t>
  </si>
  <si>
    <t>25 - 44   Q1</t>
  </si>
  <si>
    <t>25 - 44   Q2</t>
  </si>
  <si>
    <t>25 - 44   Q3</t>
  </si>
  <si>
    <t>25 - 44   Q4</t>
  </si>
  <si>
    <t>25 - 44   Q5</t>
  </si>
  <si>
    <t>45 - 64   Q1</t>
  </si>
  <si>
    <t>45 - 64   Q2</t>
  </si>
  <si>
    <t>45 - 64   Q3</t>
  </si>
  <si>
    <t>45 - 64   Q4</t>
  </si>
  <si>
    <t>45 - 64   Q5</t>
  </si>
  <si>
    <t>65 and older   Q1</t>
  </si>
  <si>
    <t>65 and older   Q2</t>
  </si>
  <si>
    <t>65 and older   Q3</t>
  </si>
  <si>
    <t>65 and older   Q4</t>
  </si>
  <si>
    <t>65 and older   Q5</t>
  </si>
  <si>
    <t>c("Order", "Title", "Proportion", "SE", "CV", "Numerator", ",Numerator SE", "Denominator", "Denominator SE")</t>
  </si>
  <si>
    <t>,Numerator SE</t>
  </si>
  <si>
    <t>Denominator SE</t>
  </si>
  <si>
    <t>Lowest Quintile   Q1</t>
  </si>
  <si>
    <t>Second Quintile  Q2</t>
  </si>
  <si>
    <t>Third Quintile  Q3</t>
  </si>
  <si>
    <t>Fourth Quintile   Q4</t>
  </si>
  <si>
    <t>Highest Quintile   Q5</t>
  </si>
  <si>
    <t>Income</t>
  </si>
  <si>
    <t>Quintile</t>
  </si>
  <si>
    <t>MOE</t>
  </si>
  <si>
    <t>Lower Confidence Interval</t>
  </si>
  <si>
    <t>Upper Confidence Interval</t>
  </si>
  <si>
    <t>Q1</t>
  </si>
  <si>
    <t>Q2</t>
  </si>
  <si>
    <t>Q3</t>
  </si>
  <si>
    <t>Q4</t>
  </si>
  <si>
    <t>Q5</t>
  </si>
  <si>
    <t>X</t>
  </si>
  <si>
    <t>African American   Q1</t>
  </si>
  <si>
    <t>African American    Q2</t>
  </si>
  <si>
    <t>African American    Q3</t>
  </si>
  <si>
    <t>African American    Q4</t>
  </si>
  <si>
    <t>African American    Q5</t>
  </si>
  <si>
    <t>Hispanic/Latino   Q1</t>
  </si>
  <si>
    <t>Hispanic/Latino   Q2</t>
  </si>
  <si>
    <t>Hispanic/Latino   Q3</t>
  </si>
  <si>
    <t>Hispanic/Latino  Q4</t>
  </si>
  <si>
    <t>Hispanic/Latino   Q5</t>
  </si>
  <si>
    <t>White, non-Hispanic   Q1</t>
  </si>
  <si>
    <t>White, non-Hispanic  Q2</t>
  </si>
  <si>
    <t>White, non-Hispanic  Q3</t>
  </si>
  <si>
    <t>White, non-Hispanic  Q4</t>
  </si>
  <si>
    <t>White, non-Hispanic  Q5</t>
  </si>
  <si>
    <t xml:space="preserve">African American   </t>
  </si>
  <si>
    <t xml:space="preserve">Hispanic/Latino   </t>
  </si>
  <si>
    <t xml:space="preserve">White, non-Hispanic  </t>
  </si>
  <si>
    <t xml:space="preserve">18 to 24 Years Lowest Quintile </t>
  </si>
  <si>
    <t xml:space="preserve">18 to 24 Years Second Quintile </t>
  </si>
  <si>
    <t xml:space="preserve">18 to 24 Years Third Quintile </t>
  </si>
  <si>
    <t xml:space="preserve">18 to 24 Years Fourth Quintile </t>
  </si>
  <si>
    <t xml:space="preserve">18 to 24 Years Highest Quintile </t>
  </si>
  <si>
    <t xml:space="preserve">25 to 44 Years Lowest Quintile </t>
  </si>
  <si>
    <t xml:space="preserve">25 to 44 Years Second Quintile </t>
  </si>
  <si>
    <t xml:space="preserve">25 to 44 Years Third Quintile </t>
  </si>
  <si>
    <t xml:space="preserve">25 to 44 Years Fourth Quintile </t>
  </si>
  <si>
    <t xml:space="preserve">25 to 44 Years Highest Quintile </t>
  </si>
  <si>
    <t xml:space="preserve">45 to 64 Years Lowest Quintile </t>
  </si>
  <si>
    <t xml:space="preserve">45 to 64 Years Second Quintile </t>
  </si>
  <si>
    <t xml:space="preserve">45 to 64 Years Third Quintile </t>
  </si>
  <si>
    <t xml:space="preserve">45 to 64 Years Fourth Quintile </t>
  </si>
  <si>
    <t xml:space="preserve">45 to 64 Years Highest Quintile </t>
  </si>
  <si>
    <t xml:space="preserve">65 Years and Older Lowest Quintile </t>
  </si>
  <si>
    <t xml:space="preserve">65 Years and Older Second Quintile </t>
  </si>
  <si>
    <t xml:space="preserve">65 Years and Older Third Quintile </t>
  </si>
  <si>
    <t xml:space="preserve">65 Years and Older Fourth Quintile </t>
  </si>
  <si>
    <t xml:space="preserve">65 Years and Older Highest Quintile </t>
  </si>
  <si>
    <t>18 to 24 Years</t>
  </si>
  <si>
    <t>25 to 44 Years</t>
  </si>
  <si>
    <t>45 to 64 Years</t>
  </si>
  <si>
    <t xml:space="preserve">65 Years and Older </t>
  </si>
  <si>
    <t>African American Q1</t>
  </si>
  <si>
    <t>African American Q2</t>
  </si>
  <si>
    <t>African American Q3</t>
  </si>
  <si>
    <t>African American Q4</t>
  </si>
  <si>
    <t>African American Q5</t>
  </si>
  <si>
    <t>Hispanic/Latino Q1</t>
  </si>
  <si>
    <t>Hispanic/Latino Q2</t>
  </si>
  <si>
    <t>Hispanic/Latino Q3</t>
  </si>
  <si>
    <t>Hispanic/Latino Q4</t>
  </si>
  <si>
    <t>Hispanic/Latino Q5</t>
  </si>
  <si>
    <t>i) Figure x shows that in 2016, 21% of residents were in lowest quintile and around 19% residents were in highest quintile.</t>
  </si>
  <si>
    <t>ii) Highest quintile contains lower percentage of residents compared to lowest, second and fourth quintiles.</t>
  </si>
  <si>
    <t>White, non-Hispanic Q1</t>
  </si>
  <si>
    <t>White, non-Hispanic Q2</t>
  </si>
  <si>
    <t>White, non-Hispanic Q3</t>
  </si>
  <si>
    <t>White, non-Hispanic Q4</t>
  </si>
  <si>
    <t>White, non-Hispanic Q5</t>
  </si>
  <si>
    <t>i) Figure x shows that African American  and Hispanic/Latino residents are twice as likely to be in lowest quintile as White,non-Hispanic residents.</t>
  </si>
  <si>
    <r>
      <t>ii) Percentage of African American residents does not differ from percentage of Hispanic/Latino residents in any of the quintiles.</t>
    </r>
    <r>
      <rPr>
        <sz val="11"/>
        <color rgb="FFFF0000"/>
        <rFont val="Calibri"/>
        <family val="2"/>
        <scheme val="minor"/>
      </rPr>
      <t xml:space="preserve"> (not sure if combining  these two points will be better.discuss with team)</t>
    </r>
  </si>
  <si>
    <t>18 to 24 Years Q1</t>
  </si>
  <si>
    <t>18 to 24 Years Q2</t>
  </si>
  <si>
    <t>18 to 24 Years Q3</t>
  </si>
  <si>
    <t>18 to 24 Years Q4</t>
  </si>
  <si>
    <t>18 to 24 Years Q5</t>
  </si>
  <si>
    <t>25 to 44 Years Q1</t>
  </si>
  <si>
    <t>25 to 44 Years Q2</t>
  </si>
  <si>
    <t>25 to 44 Years Q3</t>
  </si>
  <si>
    <t>25 to 44 Years Q4</t>
  </si>
  <si>
    <t>25 to 44 Years Q5</t>
  </si>
  <si>
    <t>45 to 64 Years Q1</t>
  </si>
  <si>
    <t>45 to 64 Years Q2</t>
  </si>
  <si>
    <t>45 to 64 Years Q3</t>
  </si>
  <si>
    <t>45 to 64 Years Q4</t>
  </si>
  <si>
    <t>45 to 64 Years Q5</t>
  </si>
  <si>
    <t>Numerator SE</t>
  </si>
  <si>
    <t>i) Figure x shows that younger residents ages 18-24 are more likely to be in lowest quintile than older residents.</t>
  </si>
  <si>
    <t xml:space="preserve">ii)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</si>
</sst>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6" fillId="2" borderId="0" xfId="7"/>
    <xf numFmtId="0" fontId="0" fillId="0" borderId="0" xfId="0" applyAlignment="1">
      <alignment wrapText="1"/>
    </xf>
    <xf numFmtId="2" fontId="0" fillId="0" borderId="0" xfId="0" applyNumberFormat="1"/>
    <xf numFmtId="0" fontId="0" fillId="33" borderId="0" xfId="0" applyFill="1" applyAlignment="1">
      <alignment wrapText="1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HOUSEHOLD!$A$11:$A$15</c:f>
              <c:strCache>
                <c:ptCount val="5"/>
                <c:pt idx="0">
                  <c:v>Lowest Quintile   Q1</c:v>
                </c:pt>
                <c:pt idx="1">
                  <c:v>Second Quintile  Q2</c:v>
                </c:pt>
                <c:pt idx="2">
                  <c:v>Third Quintile  Q3</c:v>
                </c:pt>
                <c:pt idx="3">
                  <c:v>Fourth Quintile   Q4</c:v>
                </c:pt>
                <c:pt idx="4">
                  <c:v>Highest Quintile   Q5</c:v>
                </c:pt>
              </c:strCache>
            </c:strRef>
          </c:cat>
          <c:val>
            <c:numRef>
              <c:f>HOUSEHOLD!$B$11:$B$15</c:f>
              <c:numCache>
                <c:formatCode>General</c:formatCode>
                <c:ptCount val="5"/>
                <c:pt idx="0">
                  <c:v>30808</c:v>
                </c:pt>
                <c:pt idx="1">
                  <c:v>29357</c:v>
                </c:pt>
                <c:pt idx="2">
                  <c:v>28396</c:v>
                </c:pt>
                <c:pt idx="3">
                  <c:v>29355</c:v>
                </c:pt>
                <c:pt idx="4">
                  <c:v>26984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46680"/>
        <c:axId val="204647064"/>
      </c:barChart>
      <c:catAx>
        <c:axId val="20464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7064"/>
        <c:crosses val="autoZero"/>
        <c:auto val="1"/>
        <c:lblAlgn val="ctr"/>
        <c:lblOffset val="100"/>
        <c:noMultiLvlLbl val="0"/>
      </c:catAx>
      <c:valAx>
        <c:axId val="20464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HOUSEHOLD!$A$29:$A$33</c:f>
              <c:strCache>
                <c:ptCount val="5"/>
                <c:pt idx="0">
                  <c:v>Lowest Quintile   Q1</c:v>
                </c:pt>
                <c:pt idx="1">
                  <c:v>Second Quintile  Q2</c:v>
                </c:pt>
                <c:pt idx="2">
                  <c:v>Third Quintile  Q3</c:v>
                </c:pt>
                <c:pt idx="3">
                  <c:v>Fourth Quintile   Q4</c:v>
                </c:pt>
                <c:pt idx="4">
                  <c:v>Highest Quintile   Q5</c:v>
                </c:pt>
              </c:strCache>
            </c:strRef>
          </c:cat>
          <c:val>
            <c:numRef>
              <c:f>HOUSEHOLD!$B$29:$B$33</c:f>
              <c:numCache>
                <c:formatCode>General</c:formatCode>
                <c:ptCount val="5"/>
                <c:pt idx="0">
                  <c:v>21.26</c:v>
                </c:pt>
                <c:pt idx="1">
                  <c:v>20.260000000000002</c:v>
                </c:pt>
                <c:pt idx="2">
                  <c:v>19.59</c:v>
                </c:pt>
                <c:pt idx="3">
                  <c:v>20.25</c:v>
                </c:pt>
                <c:pt idx="4">
                  <c:v>18.62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27584"/>
        <c:axId val="204662952"/>
      </c:barChart>
      <c:catAx>
        <c:axId val="2046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2952"/>
        <c:crosses val="autoZero"/>
        <c:auto val="1"/>
        <c:lblAlgn val="ctr"/>
        <c:lblOffset val="100"/>
        <c:noMultiLvlLbl val="0"/>
      </c:catAx>
      <c:valAx>
        <c:axId val="204662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75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RACE!$B$40</c:f>
              <c:strCache>
                <c:ptCount val="1"/>
                <c:pt idx="0">
                  <c:v>African American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RACE!$C$39:$G$39</c:f>
              <c:strCache>
                <c:ptCount val="5"/>
                <c:pt idx="0">
                  <c:v>Lowest Quintile   Q1</c:v>
                </c:pt>
                <c:pt idx="1">
                  <c:v>Second Quintile  Q2</c:v>
                </c:pt>
                <c:pt idx="2">
                  <c:v>Third Quintile  Q3</c:v>
                </c:pt>
                <c:pt idx="3">
                  <c:v>Fourth Quintile   Q4</c:v>
                </c:pt>
                <c:pt idx="4">
                  <c:v>Highest Quintile   Q5</c:v>
                </c:pt>
              </c:strCache>
            </c:strRef>
          </c:cat>
          <c:val>
            <c:numRef>
              <c:f>RACE!$C$40:$G$40</c:f>
              <c:numCache>
                <c:formatCode>0.00</c:formatCode>
                <c:ptCount val="5"/>
                <c:pt idx="0">
                  <c:v>33.696058000000001</c:v>
                </c:pt>
                <c:pt idx="1">
                  <c:v>25.180028799999999</c:v>
                </c:pt>
                <c:pt idx="2">
                  <c:v>17.3094362</c:v>
                </c:pt>
                <c:pt idx="3">
                  <c:v>15.591828</c:v>
                </c:pt>
                <c:pt idx="4">
                  <c:v>8.2226490000000005</c:v>
                </c:pt>
              </c:numCache>
            </c:numRef>
          </c:val>
        </c:ser>
        <c:ser>
          <c:idx val="1"/>
          <c:order val="1"/>
          <c:tx>
            <c:strRef>
              <c:f>RACE!$B$41</c:f>
              <c:strCache>
                <c:ptCount val="1"/>
                <c:pt idx="0">
                  <c:v>Hispanic/Latino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RACE!$C$39:$G$39</c:f>
              <c:strCache>
                <c:ptCount val="5"/>
                <c:pt idx="0">
                  <c:v>Lowest Quintile   Q1</c:v>
                </c:pt>
                <c:pt idx="1">
                  <c:v>Second Quintile  Q2</c:v>
                </c:pt>
                <c:pt idx="2">
                  <c:v>Third Quintile  Q3</c:v>
                </c:pt>
                <c:pt idx="3">
                  <c:v>Fourth Quintile   Q4</c:v>
                </c:pt>
                <c:pt idx="4">
                  <c:v>Highest Quintile   Q5</c:v>
                </c:pt>
              </c:strCache>
            </c:strRef>
          </c:cat>
          <c:val>
            <c:numRef>
              <c:f>RACE!$C$41:$G$41</c:f>
              <c:numCache>
                <c:formatCode>0.00</c:formatCode>
                <c:ptCount val="5"/>
                <c:pt idx="0">
                  <c:v>30.789921999999997</c:v>
                </c:pt>
                <c:pt idx="1">
                  <c:v>28.664933199999997</c:v>
                </c:pt>
                <c:pt idx="2">
                  <c:v>19.797363900000001</c:v>
                </c:pt>
                <c:pt idx="3">
                  <c:v>13.126513000000001</c:v>
                </c:pt>
                <c:pt idx="4">
                  <c:v>7.6212678000000009</c:v>
                </c:pt>
              </c:numCache>
            </c:numRef>
          </c:val>
        </c:ser>
        <c:ser>
          <c:idx val="2"/>
          <c:order val="2"/>
          <c:tx>
            <c:strRef>
              <c:f>RACE!$B$42</c:f>
              <c:strCache>
                <c:ptCount val="1"/>
                <c:pt idx="0">
                  <c:v>White, non-Hispanic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RACE!$C$39:$G$39</c:f>
              <c:strCache>
                <c:ptCount val="5"/>
                <c:pt idx="0">
                  <c:v>Lowest Quintile   Q1</c:v>
                </c:pt>
                <c:pt idx="1">
                  <c:v>Second Quintile  Q2</c:v>
                </c:pt>
                <c:pt idx="2">
                  <c:v>Third Quintile  Q3</c:v>
                </c:pt>
                <c:pt idx="3">
                  <c:v>Fourth Quintile   Q4</c:v>
                </c:pt>
                <c:pt idx="4">
                  <c:v>Highest Quintile   Q5</c:v>
                </c:pt>
              </c:strCache>
            </c:strRef>
          </c:cat>
          <c:val>
            <c:numRef>
              <c:f>RACE!$C$42:$G$42</c:f>
              <c:numCache>
                <c:formatCode>0.00</c:formatCode>
                <c:ptCount val="5"/>
                <c:pt idx="0">
                  <c:v>15.070497899999999</c:v>
                </c:pt>
                <c:pt idx="1">
                  <c:v>17.270076299999999</c:v>
                </c:pt>
                <c:pt idx="2">
                  <c:v>20.514836800000001</c:v>
                </c:pt>
                <c:pt idx="3">
                  <c:v>23.138167200000002</c:v>
                </c:pt>
                <c:pt idx="4">
                  <c:v>24.006421799999998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29528"/>
        <c:axId val="204429912"/>
      </c:barChart>
      <c:catAx>
        <c:axId val="2044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9912"/>
        <c:crosses val="autoZero"/>
        <c:auto val="1"/>
        <c:lblAlgn val="ctr"/>
        <c:lblOffset val="100"/>
        <c:noMultiLvlLbl val="0"/>
      </c:catAx>
      <c:valAx>
        <c:axId val="20442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AGE!$I$52</c:f>
              <c:strCache>
                <c:ptCount val="1"/>
                <c:pt idx="0">
                  <c:v>18 to 24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AGE!$J$51:$N$51</c:f>
              <c:strCache>
                <c:ptCount val="5"/>
                <c:pt idx="0">
                  <c:v>Lowest Quintile   Q1</c:v>
                </c:pt>
                <c:pt idx="1">
                  <c:v>Second Quintile  Q2</c:v>
                </c:pt>
                <c:pt idx="2">
                  <c:v>Third Quintile  Q3</c:v>
                </c:pt>
                <c:pt idx="3">
                  <c:v>Fourth Quintile   Q4</c:v>
                </c:pt>
                <c:pt idx="4">
                  <c:v>Highest Quintile   Q5</c:v>
                </c:pt>
              </c:strCache>
            </c:strRef>
          </c:cat>
          <c:val>
            <c:numRef>
              <c:f>AGE!$J$52:$N$52</c:f>
              <c:numCache>
                <c:formatCode>0.00</c:formatCode>
                <c:ptCount val="5"/>
                <c:pt idx="0">
                  <c:v>48.955076499999997</c:v>
                </c:pt>
                <c:pt idx="1">
                  <c:v>24.6667764</c:v>
                </c:pt>
                <c:pt idx="2">
                  <c:v>18.249136099999998</c:v>
                </c:pt>
                <c:pt idx="3">
                  <c:v>6.3353627999999995</c:v>
                </c:pt>
                <c:pt idx="4">
                  <c:v>1.7936482</c:v>
                </c:pt>
              </c:numCache>
            </c:numRef>
          </c:val>
        </c:ser>
        <c:ser>
          <c:idx val="1"/>
          <c:order val="1"/>
          <c:tx>
            <c:strRef>
              <c:f>AGE!$I$53</c:f>
              <c:strCache>
                <c:ptCount val="1"/>
                <c:pt idx="0">
                  <c:v>25 to 44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AGE!$J$51:$N$51</c:f>
              <c:strCache>
                <c:ptCount val="5"/>
                <c:pt idx="0">
                  <c:v>Lowest Quintile   Q1</c:v>
                </c:pt>
                <c:pt idx="1">
                  <c:v>Second Quintile  Q2</c:v>
                </c:pt>
                <c:pt idx="2">
                  <c:v>Third Quintile  Q3</c:v>
                </c:pt>
                <c:pt idx="3">
                  <c:v>Fourth Quintile   Q4</c:v>
                </c:pt>
                <c:pt idx="4">
                  <c:v>Highest Quintile   Q5</c:v>
                </c:pt>
              </c:strCache>
            </c:strRef>
          </c:cat>
          <c:val>
            <c:numRef>
              <c:f>AGE!$J$53:$N$53</c:f>
              <c:numCache>
                <c:formatCode>0.00</c:formatCode>
                <c:ptCount val="5"/>
                <c:pt idx="0">
                  <c:v>19.229424900000001</c:v>
                </c:pt>
                <c:pt idx="1">
                  <c:v>22.007031399999999</c:v>
                </c:pt>
                <c:pt idx="2">
                  <c:v>20.440387300000001</c:v>
                </c:pt>
                <c:pt idx="3">
                  <c:v>22.247579099999999</c:v>
                </c:pt>
                <c:pt idx="4">
                  <c:v>16.075577199999998</c:v>
                </c:pt>
              </c:numCache>
            </c:numRef>
          </c:val>
        </c:ser>
        <c:ser>
          <c:idx val="2"/>
          <c:order val="2"/>
          <c:tx>
            <c:strRef>
              <c:f>AGE!$I$54</c:f>
              <c:strCache>
                <c:ptCount val="1"/>
                <c:pt idx="0">
                  <c:v>45 to 64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AGE!$J$51:$N$51</c:f>
              <c:strCache>
                <c:ptCount val="5"/>
                <c:pt idx="0">
                  <c:v>Lowest Quintile   Q1</c:v>
                </c:pt>
                <c:pt idx="1">
                  <c:v>Second Quintile  Q2</c:v>
                </c:pt>
                <c:pt idx="2">
                  <c:v>Third Quintile  Q3</c:v>
                </c:pt>
                <c:pt idx="3">
                  <c:v>Fourth Quintile   Q4</c:v>
                </c:pt>
                <c:pt idx="4">
                  <c:v>Highest Quintile   Q5</c:v>
                </c:pt>
              </c:strCache>
            </c:strRef>
          </c:cat>
          <c:val>
            <c:numRef>
              <c:f>AGE!$J$54:$N$54</c:f>
              <c:numCache>
                <c:formatCode>0.00</c:formatCode>
                <c:ptCount val="5"/>
                <c:pt idx="0">
                  <c:v>17.746823299999999</c:v>
                </c:pt>
                <c:pt idx="1">
                  <c:v>16.401722599999999</c:v>
                </c:pt>
                <c:pt idx="2">
                  <c:v>18.273167100000002</c:v>
                </c:pt>
                <c:pt idx="3">
                  <c:v>21.666932499999998</c:v>
                </c:pt>
                <c:pt idx="4">
                  <c:v>25.911354500000002</c:v>
                </c:pt>
              </c:numCache>
            </c:numRef>
          </c:val>
        </c:ser>
        <c:ser>
          <c:idx val="3"/>
          <c:order val="3"/>
          <c:tx>
            <c:strRef>
              <c:f>AGE!$I$55</c:f>
              <c:strCache>
                <c:ptCount val="1"/>
                <c:pt idx="0">
                  <c:v>65 Years and Older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AGE!$J$51:$N$51</c:f>
              <c:strCache>
                <c:ptCount val="5"/>
                <c:pt idx="0">
                  <c:v>Lowest Quintile   Q1</c:v>
                </c:pt>
                <c:pt idx="1">
                  <c:v>Second Quintile  Q2</c:v>
                </c:pt>
                <c:pt idx="2">
                  <c:v>Third Quintile  Q3</c:v>
                </c:pt>
                <c:pt idx="3">
                  <c:v>Fourth Quintile   Q4</c:v>
                </c:pt>
                <c:pt idx="4">
                  <c:v>Highest Quintile   Q5</c:v>
                </c:pt>
              </c:strCache>
            </c:strRef>
          </c:cat>
          <c:val>
            <c:numRef>
              <c:f>AGE!$J$55:$N$55</c:f>
              <c:numCache>
                <c:formatCode>0.00</c:formatCode>
                <c:ptCount val="5"/>
                <c:pt idx="0">
                  <c:v>24.860991299999998</c:v>
                </c:pt>
                <c:pt idx="1">
                  <c:v>23.424816400000001</c:v>
                </c:pt>
                <c:pt idx="2">
                  <c:v>20.915227000000002</c:v>
                </c:pt>
                <c:pt idx="3">
                  <c:v>17.611727299999998</c:v>
                </c:pt>
                <c:pt idx="4">
                  <c:v>13.187238000000001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16352"/>
        <c:axId val="205318232"/>
      </c:barChart>
      <c:catAx>
        <c:axId val="2050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8232"/>
        <c:crosses val="autoZero"/>
        <c:auto val="1"/>
        <c:lblAlgn val="ctr"/>
        <c:lblOffset val="100"/>
        <c:noMultiLvlLbl val="0"/>
      </c:catAx>
      <c:valAx>
        <c:axId val="20531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347662</xdr:colOff>
      <xdr:row>5</xdr:row>
      <xdr:rowOff>19049</xdr:rowOff>
    </xdr:from>
    <xdr:to>
      <xdr:col>20</xdr:col>
      <xdr:colOff>42862</xdr:colOff>
      <xdr:row>19</xdr:row>
      <xdr:rowOff>90486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414337</xdr:colOff>
      <xdr:row>28</xdr:row>
      <xdr:rowOff>4761</xdr:rowOff>
    </xdr:from>
    <xdr:to>
      <xdr:col>9</xdr:col>
      <xdr:colOff>290512</xdr:colOff>
      <xdr:row>41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35</xdr:row>
      <xdr:rowOff>0</xdr:rowOff>
    </xdr:from>
    <xdr:to>
      <xdr:col>17</xdr:col>
      <xdr:colOff>314325</xdr:colOff>
      <xdr:row>40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56</xdr:row>
      <xdr:rowOff>38100</xdr:rowOff>
    </xdr:from>
    <xdr:to>
      <xdr:col>12</xdr:col>
      <xdr:colOff>552450</xdr:colOff>
      <xdr:row>70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C7" sqref="C7"/>
    </sheetView>
  </sheetViews>
  <sheetFormatPr defaultRowHeight="15" x14ac:dyDescent="0.25"/>
  <cols>
    <col min="1" max="1" width="17.42578125" customWidth="1"/>
    <col min="3" max="3" width="18.140625" bestFit="1" customWidth="1"/>
    <col min="4" max="5" width="9.140625" style="1"/>
    <col min="6" max="6" width="9.5703125" bestFit="1" customWidth="1"/>
  </cols>
  <sheetData>
    <row r="1" spans="1:8" x14ac:dyDescent="0.25">
      <c r="B1" t="s">
        <v>0</v>
      </c>
      <c r="C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t="s">
        <v>8</v>
      </c>
      <c r="C2" t="s">
        <v>9</v>
      </c>
      <c r="D2" s="1" t="s">
        <v>10</v>
      </c>
      <c r="E2" s="1" t="s">
        <v>11</v>
      </c>
      <c r="F2" t="s">
        <v>12</v>
      </c>
      <c r="G2" t="s">
        <v>13</v>
      </c>
      <c r="H2" t="s">
        <v>14</v>
      </c>
    </row>
    <row r="3" spans="1:8" x14ac:dyDescent="0.25">
      <c r="A3" t="s">
        <v>15</v>
      </c>
      <c r="B3">
        <v>1</v>
      </c>
      <c r="C3" t="s">
        <v>15</v>
      </c>
      <c r="D3" s="1">
        <v>0.212615596963423</v>
      </c>
      <c r="E3" s="1">
        <v>5.7806842363730404E-3</v>
      </c>
      <c r="F3" s="2">
        <v>2.71884298185683</v>
      </c>
      <c r="G3">
        <v>30808</v>
      </c>
      <c r="H3">
        <v>144900</v>
      </c>
    </row>
    <row r="4" spans="1:8" x14ac:dyDescent="0.25">
      <c r="A4" t="s">
        <v>16</v>
      </c>
      <c r="B4">
        <v>1</v>
      </c>
      <c r="C4" t="s">
        <v>16</v>
      </c>
      <c r="D4" s="1">
        <v>0.20260179434092501</v>
      </c>
      <c r="E4" s="1">
        <v>6.0560979919679903E-3</v>
      </c>
      <c r="F4" s="2">
        <v>2.9891630583375699</v>
      </c>
      <c r="G4">
        <v>29357</v>
      </c>
      <c r="H4">
        <v>144900</v>
      </c>
    </row>
    <row r="5" spans="1:8" x14ac:dyDescent="0.25">
      <c r="A5" t="s">
        <v>17</v>
      </c>
      <c r="B5">
        <v>1</v>
      </c>
      <c r="C5" t="s">
        <v>17</v>
      </c>
      <c r="D5" s="1">
        <v>0.19596963423050401</v>
      </c>
      <c r="E5" s="1">
        <v>5.7062636769267304E-3</v>
      </c>
      <c r="F5" s="2">
        <v>2.9118101380007202</v>
      </c>
      <c r="G5">
        <v>28396</v>
      </c>
      <c r="H5">
        <v>144900</v>
      </c>
    </row>
    <row r="6" spans="1:8" x14ac:dyDescent="0.25">
      <c r="A6" t="s">
        <v>18</v>
      </c>
      <c r="B6">
        <v>1</v>
      </c>
      <c r="C6" t="s">
        <v>18</v>
      </c>
      <c r="D6" s="1">
        <v>0.20258799171842701</v>
      </c>
      <c r="E6" s="1">
        <v>5.0497582156960198E-3</v>
      </c>
      <c r="F6" s="2">
        <v>2.49262464811566</v>
      </c>
      <c r="G6">
        <v>29355</v>
      </c>
      <c r="H6">
        <v>144900</v>
      </c>
    </row>
    <row r="7" spans="1:8" x14ac:dyDescent="0.25">
      <c r="A7" t="s">
        <v>19</v>
      </c>
      <c r="B7">
        <v>1</v>
      </c>
      <c r="C7" t="s">
        <v>19</v>
      </c>
      <c r="D7" s="1">
        <v>0.186224982746722</v>
      </c>
      <c r="E7" s="1">
        <v>4.7881902321579E-3</v>
      </c>
      <c r="F7" s="2">
        <v>2.57118575689179</v>
      </c>
      <c r="G7">
        <v>26984</v>
      </c>
      <c r="H7">
        <v>144900</v>
      </c>
    </row>
    <row r="8" spans="1:8" x14ac:dyDescent="0.25">
      <c r="A8" t="s">
        <v>20</v>
      </c>
      <c r="B8">
        <v>2</v>
      </c>
      <c r="C8" t="s">
        <v>20</v>
      </c>
      <c r="D8" s="1">
        <v>0.33696058035952398</v>
      </c>
      <c r="E8" s="1">
        <v>1.33223643711985E-2</v>
      </c>
      <c r="F8" s="2">
        <v>3.9536863205138402</v>
      </c>
      <c r="G8">
        <v>12634</v>
      </c>
      <c r="H8">
        <v>37494</v>
      </c>
    </row>
    <row r="9" spans="1:8" x14ac:dyDescent="0.25">
      <c r="A9" t="s">
        <v>21</v>
      </c>
      <c r="B9">
        <v>2</v>
      </c>
      <c r="C9" t="s">
        <v>21</v>
      </c>
      <c r="D9" s="1">
        <v>0.25180028804608701</v>
      </c>
      <c r="E9" s="1">
        <v>1.3166520051738699E-2</v>
      </c>
      <c r="F9" s="2">
        <v>5.22895353055703</v>
      </c>
      <c r="G9">
        <v>9441</v>
      </c>
      <c r="H9">
        <v>37494</v>
      </c>
    </row>
    <row r="10" spans="1:8" x14ac:dyDescent="0.25">
      <c r="A10" t="s">
        <v>22</v>
      </c>
      <c r="B10">
        <v>2</v>
      </c>
      <c r="C10" t="s">
        <v>22</v>
      </c>
      <c r="D10" s="1">
        <v>0.17309436176454901</v>
      </c>
      <c r="E10" s="1">
        <v>1.15666774088848E-2</v>
      </c>
      <c r="F10" s="2">
        <v>6.6822958824148904</v>
      </c>
      <c r="G10">
        <v>6490</v>
      </c>
      <c r="H10">
        <v>37494</v>
      </c>
    </row>
    <row r="11" spans="1:8" x14ac:dyDescent="0.25">
      <c r="A11" t="s">
        <v>23</v>
      </c>
      <c r="B11">
        <v>2</v>
      </c>
      <c r="C11" t="s">
        <v>23</v>
      </c>
      <c r="D11" s="1">
        <v>0.155918280258175</v>
      </c>
      <c r="E11" s="1">
        <v>1.07740868131225E-2</v>
      </c>
      <c r="F11" s="2">
        <v>6.9100857162369902</v>
      </c>
      <c r="G11">
        <v>5846</v>
      </c>
      <c r="H11">
        <v>37494</v>
      </c>
    </row>
    <row r="12" spans="1:8" x14ac:dyDescent="0.25">
      <c r="A12" t="s">
        <v>24</v>
      </c>
      <c r="B12">
        <v>2</v>
      </c>
      <c r="C12" t="s">
        <v>24</v>
      </c>
      <c r="D12" s="1">
        <v>8.2226489571664799E-2</v>
      </c>
      <c r="E12" s="1">
        <v>8.6249286276540108E-3</v>
      </c>
      <c r="F12" s="2">
        <v>10.489233667377899</v>
      </c>
      <c r="G12">
        <v>3083</v>
      </c>
      <c r="H12">
        <v>37494</v>
      </c>
    </row>
    <row r="13" spans="1:8" x14ac:dyDescent="0.25">
      <c r="A13" t="s">
        <v>25</v>
      </c>
      <c r="B13">
        <v>3</v>
      </c>
      <c r="C13" t="s">
        <v>25</v>
      </c>
      <c r="D13" s="1">
        <v>0.30789921994082298</v>
      </c>
      <c r="E13" s="1">
        <v>2.75525980201352E-2</v>
      </c>
      <c r="F13" s="2">
        <v>8.9485767535983598</v>
      </c>
      <c r="G13">
        <v>3434</v>
      </c>
      <c r="H13">
        <v>11153</v>
      </c>
    </row>
    <row r="14" spans="1:8" x14ac:dyDescent="0.25">
      <c r="A14" t="s">
        <v>26</v>
      </c>
      <c r="B14">
        <v>3</v>
      </c>
      <c r="C14" t="s">
        <v>26</v>
      </c>
      <c r="D14" s="1">
        <v>0.28664933201829101</v>
      </c>
      <c r="E14" s="1">
        <v>2.6068098347905501E-2</v>
      </c>
      <c r="F14" s="2">
        <v>9.0940725953765895</v>
      </c>
      <c r="G14">
        <v>3197</v>
      </c>
      <c r="H14">
        <v>11153</v>
      </c>
    </row>
    <row r="15" spans="1:8" x14ac:dyDescent="0.25">
      <c r="A15" t="s">
        <v>27</v>
      </c>
      <c r="B15">
        <v>3</v>
      </c>
      <c r="C15" t="s">
        <v>27</v>
      </c>
      <c r="D15" s="1">
        <v>0.19797363937953899</v>
      </c>
      <c r="E15" s="1">
        <v>2.0992449091538301E-2</v>
      </c>
      <c r="F15" s="2">
        <v>10.603658728167</v>
      </c>
      <c r="G15">
        <v>2208</v>
      </c>
      <c r="H15">
        <v>11153</v>
      </c>
    </row>
    <row r="16" spans="1:8" x14ac:dyDescent="0.25">
      <c r="A16" t="s">
        <v>28</v>
      </c>
      <c r="B16">
        <v>3</v>
      </c>
      <c r="C16" t="s">
        <v>28</v>
      </c>
      <c r="D16" s="1">
        <v>0.13126513045817301</v>
      </c>
      <c r="E16" s="1">
        <v>2.35779259819494E-2</v>
      </c>
      <c r="F16" s="2">
        <v>17.962063420538399</v>
      </c>
      <c r="G16">
        <v>1464</v>
      </c>
      <c r="H16">
        <v>11153</v>
      </c>
    </row>
    <row r="17" spans="1:8" x14ac:dyDescent="0.25">
      <c r="A17" t="s">
        <v>29</v>
      </c>
      <c r="B17">
        <v>3</v>
      </c>
      <c r="C17" t="s">
        <v>29</v>
      </c>
      <c r="D17" s="1">
        <v>7.6212678203173997E-2</v>
      </c>
      <c r="E17" s="1">
        <v>1.4455364343619499E-2</v>
      </c>
      <c r="F17" s="2">
        <v>18.967138649928099</v>
      </c>
      <c r="G17">
        <v>850</v>
      </c>
      <c r="H17">
        <v>11153</v>
      </c>
    </row>
    <row r="18" spans="1:8" x14ac:dyDescent="0.25">
      <c r="A18" t="s">
        <v>30</v>
      </c>
      <c r="B18">
        <v>4</v>
      </c>
      <c r="C18" t="s">
        <v>30</v>
      </c>
      <c r="D18" s="1">
        <v>0.15070497908543801</v>
      </c>
      <c r="E18" s="1">
        <v>5.7471623173729102E-3</v>
      </c>
      <c r="F18" s="2">
        <v>3.8135185395000799</v>
      </c>
      <c r="G18">
        <v>13799</v>
      </c>
      <c r="H18">
        <v>91563</v>
      </c>
    </row>
    <row r="19" spans="1:8" x14ac:dyDescent="0.25">
      <c r="A19" t="s">
        <v>31</v>
      </c>
      <c r="B19">
        <v>4</v>
      </c>
      <c r="C19" t="s">
        <v>31</v>
      </c>
      <c r="D19" s="1">
        <v>0.172700763408801</v>
      </c>
      <c r="E19" s="1">
        <v>6.1337160541776303E-3</v>
      </c>
      <c r="F19" s="2">
        <v>3.5516438567549899</v>
      </c>
      <c r="G19">
        <v>15813</v>
      </c>
      <c r="H19">
        <v>91563</v>
      </c>
    </row>
    <row r="20" spans="1:8" x14ac:dyDescent="0.25">
      <c r="A20" t="s">
        <v>32</v>
      </c>
      <c r="B20">
        <v>4</v>
      </c>
      <c r="C20" t="s">
        <v>32</v>
      </c>
      <c r="D20" s="1">
        <v>0.20514836779048301</v>
      </c>
      <c r="E20" s="1">
        <v>6.3832461749488796E-3</v>
      </c>
      <c r="F20" s="2">
        <v>3.1115266690632701</v>
      </c>
      <c r="G20">
        <v>18784</v>
      </c>
      <c r="H20">
        <v>91563</v>
      </c>
    </row>
    <row r="21" spans="1:8" x14ac:dyDescent="0.25">
      <c r="A21" t="s">
        <v>33</v>
      </c>
      <c r="B21">
        <v>4</v>
      </c>
      <c r="C21" t="s">
        <v>33</v>
      </c>
      <c r="D21" s="1">
        <v>0.23138167163592299</v>
      </c>
      <c r="E21" s="1">
        <v>6.44306838812917E-3</v>
      </c>
      <c r="F21" s="2">
        <v>2.7846062060902099</v>
      </c>
      <c r="G21">
        <v>21186</v>
      </c>
      <c r="H21">
        <v>91563</v>
      </c>
    </row>
    <row r="22" spans="1:8" x14ac:dyDescent="0.25">
      <c r="A22" t="s">
        <v>34</v>
      </c>
      <c r="B22">
        <v>4</v>
      </c>
      <c r="C22" t="s">
        <v>34</v>
      </c>
      <c r="D22" s="1">
        <v>0.24006421807935499</v>
      </c>
      <c r="E22" s="1">
        <v>5.9608041618330497E-3</v>
      </c>
      <c r="F22" s="2">
        <v>2.4830040101447599</v>
      </c>
      <c r="G22">
        <v>21981</v>
      </c>
      <c r="H22">
        <v>91563</v>
      </c>
    </row>
    <row r="23" spans="1:8" x14ac:dyDescent="0.25">
      <c r="A23" t="s">
        <v>35</v>
      </c>
      <c r="B23">
        <v>5</v>
      </c>
      <c r="C23" t="s">
        <v>35</v>
      </c>
      <c r="D23" s="1">
        <v>0.225308867607281</v>
      </c>
      <c r="E23" s="1">
        <v>1.1289505035872701E-2</v>
      </c>
      <c r="F23" s="2">
        <v>5.0106794090104501</v>
      </c>
      <c r="G23">
        <v>12328</v>
      </c>
      <c r="H23">
        <v>54716</v>
      </c>
    </row>
    <row r="24" spans="1:8" x14ac:dyDescent="0.25">
      <c r="A24" t="s">
        <v>36</v>
      </c>
      <c r="B24">
        <v>5</v>
      </c>
      <c r="C24" t="s">
        <v>36</v>
      </c>
      <c r="D24" s="1">
        <v>0.22302434388478701</v>
      </c>
      <c r="E24" s="1">
        <v>1.06015978931366E-2</v>
      </c>
      <c r="F24" s="2">
        <v>4.7535608483230503</v>
      </c>
      <c r="G24">
        <v>12203</v>
      </c>
      <c r="H24">
        <v>54716</v>
      </c>
    </row>
    <row r="25" spans="1:8" x14ac:dyDescent="0.25">
      <c r="A25" t="s">
        <v>37</v>
      </c>
      <c r="B25">
        <v>5</v>
      </c>
      <c r="C25" t="s">
        <v>37</v>
      </c>
      <c r="D25" s="1">
        <v>0.20197017325827901</v>
      </c>
      <c r="E25" s="1">
        <v>8.9949441311696198E-3</v>
      </c>
      <c r="F25" s="2">
        <v>4.4536002450554397</v>
      </c>
      <c r="G25">
        <v>11051</v>
      </c>
      <c r="H25">
        <v>54716</v>
      </c>
    </row>
    <row r="26" spans="1:8" x14ac:dyDescent="0.25">
      <c r="A26" t="s">
        <v>38</v>
      </c>
      <c r="B26">
        <v>5</v>
      </c>
      <c r="C26" t="s">
        <v>38</v>
      </c>
      <c r="D26" s="1">
        <v>0.20480298267417199</v>
      </c>
      <c r="E26" s="1">
        <v>8.98940761084757E-3</v>
      </c>
      <c r="F26" s="2">
        <v>4.3892952599958601</v>
      </c>
      <c r="G26">
        <v>11206</v>
      </c>
      <c r="H26">
        <v>54716</v>
      </c>
    </row>
    <row r="27" spans="1:8" x14ac:dyDescent="0.25">
      <c r="A27" t="s">
        <v>39</v>
      </c>
      <c r="B27">
        <v>5</v>
      </c>
      <c r="C27" t="s">
        <v>39</v>
      </c>
      <c r="D27" s="1">
        <v>0.14489363257548099</v>
      </c>
      <c r="E27" s="1">
        <v>7.7082283682621501E-3</v>
      </c>
      <c r="F27" s="2">
        <v>5.3199220912945497</v>
      </c>
      <c r="G27">
        <v>7928</v>
      </c>
      <c r="H27">
        <v>54716</v>
      </c>
    </row>
    <row r="28" spans="1:8" x14ac:dyDescent="0.25">
      <c r="A28" t="s">
        <v>40</v>
      </c>
      <c r="B28">
        <v>6</v>
      </c>
      <c r="C28" t="s">
        <v>40</v>
      </c>
      <c r="D28" s="1">
        <v>0.20403517733016499</v>
      </c>
      <c r="E28" s="1">
        <v>6.8594097513924599E-3</v>
      </c>
      <c r="F28" s="2">
        <v>3.36187604566478</v>
      </c>
      <c r="G28">
        <v>18375</v>
      </c>
      <c r="H28">
        <v>90058</v>
      </c>
    </row>
    <row r="29" spans="1:8" x14ac:dyDescent="0.25">
      <c r="A29" t="s">
        <v>41</v>
      </c>
      <c r="B29">
        <v>6</v>
      </c>
      <c r="C29" t="s">
        <v>41</v>
      </c>
      <c r="D29" s="1">
        <v>0.19024406493592999</v>
      </c>
      <c r="E29" s="1">
        <v>5.8144887909395999E-3</v>
      </c>
      <c r="F29" s="2">
        <v>3.05633124108118</v>
      </c>
      <c r="G29">
        <v>17133</v>
      </c>
      <c r="H29">
        <v>90058</v>
      </c>
    </row>
    <row r="30" spans="1:8" x14ac:dyDescent="0.25">
      <c r="A30" t="s">
        <v>42</v>
      </c>
      <c r="B30">
        <v>6</v>
      </c>
      <c r="C30" t="s">
        <v>42</v>
      </c>
      <c r="D30" s="1">
        <v>0.192598103444447</v>
      </c>
      <c r="E30" s="1">
        <v>6.4286768533479101E-3</v>
      </c>
      <c r="F30" s="2">
        <v>3.3378713177215702</v>
      </c>
      <c r="G30">
        <v>17345</v>
      </c>
      <c r="H30">
        <v>90058</v>
      </c>
    </row>
    <row r="31" spans="1:8" x14ac:dyDescent="0.25">
      <c r="A31" t="s">
        <v>43</v>
      </c>
      <c r="B31">
        <v>6</v>
      </c>
      <c r="C31" t="s">
        <v>43</v>
      </c>
      <c r="D31" s="1">
        <v>0.20152568344844399</v>
      </c>
      <c r="E31" s="1">
        <v>6.8034653820441401E-3</v>
      </c>
      <c r="F31" s="2">
        <v>3.3759793122272899</v>
      </c>
      <c r="G31">
        <v>18149</v>
      </c>
      <c r="H31">
        <v>90058</v>
      </c>
    </row>
    <row r="32" spans="1:8" x14ac:dyDescent="0.25">
      <c r="A32" t="s">
        <v>44</v>
      </c>
      <c r="B32">
        <v>6</v>
      </c>
      <c r="C32" t="s">
        <v>44</v>
      </c>
      <c r="D32" s="1">
        <v>0.211596970841014</v>
      </c>
      <c r="E32" s="1">
        <v>5.2541626430415997E-3</v>
      </c>
      <c r="F32" s="2">
        <v>2.4830991777237599</v>
      </c>
      <c r="G32">
        <v>19056</v>
      </c>
      <c r="H32">
        <v>90058</v>
      </c>
    </row>
    <row r="33" spans="1:8" x14ac:dyDescent="0.25">
      <c r="A33" t="s">
        <v>45</v>
      </c>
      <c r="B33">
        <v>7</v>
      </c>
      <c r="C33" t="s">
        <v>45</v>
      </c>
      <c r="D33" s="1">
        <v>0.83333333333333304</v>
      </c>
      <c r="E33" s="1">
        <v>0.18310429971674599</v>
      </c>
      <c r="F33" s="2">
        <v>21.9725159660095</v>
      </c>
      <c r="G33">
        <v>105</v>
      </c>
      <c r="H33">
        <v>126</v>
      </c>
    </row>
    <row r="34" spans="1:8" x14ac:dyDescent="0.25">
      <c r="A34" t="s">
        <v>46</v>
      </c>
      <c r="B34">
        <v>7</v>
      </c>
      <c r="C34" t="s">
        <v>46</v>
      </c>
      <c r="D34" s="1">
        <v>0.16666666666666699</v>
      </c>
      <c r="E34" s="1">
        <v>0.18310429971674599</v>
      </c>
      <c r="F34" s="2">
        <v>109.86257983004801</v>
      </c>
      <c r="G34">
        <v>21</v>
      </c>
      <c r="H34">
        <v>126</v>
      </c>
    </row>
    <row r="35" spans="1:8" x14ac:dyDescent="0.25">
      <c r="A35" t="s">
        <v>47</v>
      </c>
      <c r="B35">
        <v>7</v>
      </c>
      <c r="C35" t="s">
        <v>47</v>
      </c>
      <c r="D35" s="1">
        <v>0</v>
      </c>
      <c r="E35" s="1">
        <v>0</v>
      </c>
      <c r="F35" s="2" t="s">
        <v>48</v>
      </c>
      <c r="G35">
        <v>0</v>
      </c>
      <c r="H35">
        <v>126</v>
      </c>
    </row>
    <row r="36" spans="1:8" x14ac:dyDescent="0.25">
      <c r="A36" t="s">
        <v>49</v>
      </c>
      <c r="B36">
        <v>7</v>
      </c>
      <c r="C36" t="s">
        <v>49</v>
      </c>
      <c r="D36" s="1">
        <v>0</v>
      </c>
      <c r="E36" s="1">
        <v>0</v>
      </c>
      <c r="F36" s="2" t="s">
        <v>48</v>
      </c>
      <c r="G36">
        <v>0</v>
      </c>
      <c r="H36">
        <v>126</v>
      </c>
    </row>
    <row r="37" spans="1:8" x14ac:dyDescent="0.25">
      <c r="A37" t="s">
        <v>50</v>
      </c>
      <c r="B37">
        <v>7</v>
      </c>
      <c r="C37" t="s">
        <v>50</v>
      </c>
      <c r="D37" s="1">
        <v>0</v>
      </c>
      <c r="E37" s="1">
        <v>0</v>
      </c>
      <c r="F37" s="2" t="s">
        <v>48</v>
      </c>
      <c r="G37">
        <v>0</v>
      </c>
      <c r="H37">
        <v>126</v>
      </c>
    </row>
    <row r="38" spans="1:8" x14ac:dyDescent="0.25">
      <c r="A38" t="s">
        <v>51</v>
      </c>
      <c r="B38">
        <v>8</v>
      </c>
      <c r="C38" t="s">
        <v>51</v>
      </c>
      <c r="D38" s="1">
        <v>0.48955076518018797</v>
      </c>
      <c r="E38" s="1">
        <v>3.4226924783230098E-2</v>
      </c>
      <c r="F38" s="2">
        <v>6.9914965347122404</v>
      </c>
      <c r="G38">
        <v>2975</v>
      </c>
      <c r="H38">
        <v>6077</v>
      </c>
    </row>
    <row r="39" spans="1:8" x14ac:dyDescent="0.25">
      <c r="A39" t="s">
        <v>52</v>
      </c>
      <c r="B39">
        <v>8</v>
      </c>
      <c r="C39" t="s">
        <v>52</v>
      </c>
      <c r="D39" s="1">
        <v>0.24666776369919399</v>
      </c>
      <c r="E39" s="1">
        <v>2.9055581623653501E-2</v>
      </c>
      <c r="F39" s="2">
        <v>11.7792374601029</v>
      </c>
      <c r="G39">
        <v>1499</v>
      </c>
      <c r="H39">
        <v>6077</v>
      </c>
    </row>
    <row r="40" spans="1:8" x14ac:dyDescent="0.25">
      <c r="A40" t="s">
        <v>53</v>
      </c>
      <c r="B40">
        <v>8</v>
      </c>
      <c r="C40" t="s">
        <v>53</v>
      </c>
      <c r="D40" s="1">
        <v>0.18249136086885001</v>
      </c>
      <c r="E40" s="1">
        <v>2.7187431565109301E-2</v>
      </c>
      <c r="F40" s="2">
        <v>14.8979280091226</v>
      </c>
      <c r="G40">
        <v>1109</v>
      </c>
      <c r="H40">
        <v>6077</v>
      </c>
    </row>
    <row r="41" spans="1:8" x14ac:dyDescent="0.25">
      <c r="A41" t="s">
        <v>54</v>
      </c>
      <c r="B41">
        <v>8</v>
      </c>
      <c r="C41" t="s">
        <v>54</v>
      </c>
      <c r="D41" s="1">
        <v>6.3353628435083104E-2</v>
      </c>
      <c r="E41" s="1">
        <v>1.8018881815123299E-2</v>
      </c>
      <c r="F41" s="2">
        <v>28.441751893637399</v>
      </c>
      <c r="G41">
        <v>385</v>
      </c>
      <c r="H41">
        <v>6077</v>
      </c>
    </row>
    <row r="42" spans="1:8" x14ac:dyDescent="0.25">
      <c r="A42" t="s">
        <v>55</v>
      </c>
      <c r="B42">
        <v>8</v>
      </c>
      <c r="C42" t="s">
        <v>55</v>
      </c>
      <c r="D42" s="1">
        <v>1.79364818166859E-2</v>
      </c>
      <c r="E42" s="1">
        <v>1.03056555178408E-2</v>
      </c>
      <c r="F42" s="2">
        <v>57.456393194420599</v>
      </c>
      <c r="G42">
        <v>109</v>
      </c>
      <c r="H42">
        <v>6077</v>
      </c>
    </row>
    <row r="43" spans="1:8" x14ac:dyDescent="0.25">
      <c r="A43" t="s">
        <v>56</v>
      </c>
      <c r="B43">
        <v>9</v>
      </c>
      <c r="C43" t="s">
        <v>56</v>
      </c>
      <c r="D43" s="1">
        <v>0.19229424947058901</v>
      </c>
      <c r="E43" s="1">
        <v>1.1676216969603101E-2</v>
      </c>
      <c r="F43" s="2">
        <v>6.07205727771328</v>
      </c>
      <c r="G43">
        <v>9353</v>
      </c>
      <c r="H43">
        <v>48639</v>
      </c>
    </row>
    <row r="44" spans="1:8" x14ac:dyDescent="0.25">
      <c r="A44" t="s">
        <v>57</v>
      </c>
      <c r="B44">
        <v>9</v>
      </c>
      <c r="C44" t="s">
        <v>57</v>
      </c>
      <c r="D44" s="1">
        <v>0.22007031394559901</v>
      </c>
      <c r="E44" s="1">
        <v>1.1577325427410801E-2</v>
      </c>
      <c r="F44" s="2">
        <v>5.2607392700283597</v>
      </c>
      <c r="G44">
        <v>10704</v>
      </c>
      <c r="H44">
        <v>48639</v>
      </c>
    </row>
    <row r="45" spans="1:8" x14ac:dyDescent="0.25">
      <c r="A45" t="s">
        <v>58</v>
      </c>
      <c r="B45">
        <v>9</v>
      </c>
      <c r="C45" t="s">
        <v>58</v>
      </c>
      <c r="D45" s="1">
        <v>0.20440387343489799</v>
      </c>
      <c r="E45" s="1">
        <v>9.5753840532271997E-3</v>
      </c>
      <c r="F45" s="2">
        <v>4.6845413897094996</v>
      </c>
      <c r="G45">
        <v>9942</v>
      </c>
      <c r="H45">
        <v>48639</v>
      </c>
    </row>
    <row r="46" spans="1:8" x14ac:dyDescent="0.25">
      <c r="A46" t="s">
        <v>59</v>
      </c>
      <c r="B46">
        <v>9</v>
      </c>
      <c r="C46" t="s">
        <v>59</v>
      </c>
      <c r="D46" s="1">
        <v>0.222475791031888</v>
      </c>
      <c r="E46" s="1">
        <v>1.03410884752344E-2</v>
      </c>
      <c r="F46" s="2">
        <v>4.64818595644513</v>
      </c>
      <c r="G46">
        <v>10821</v>
      </c>
      <c r="H46">
        <v>48639</v>
      </c>
    </row>
    <row r="47" spans="1:8" x14ac:dyDescent="0.25">
      <c r="A47" t="s">
        <v>60</v>
      </c>
      <c r="B47">
        <v>9</v>
      </c>
      <c r="C47" t="s">
        <v>60</v>
      </c>
      <c r="D47" s="1">
        <v>0.16075577211702499</v>
      </c>
      <c r="E47" s="1">
        <v>8.6126637548184799E-3</v>
      </c>
      <c r="F47" s="2">
        <v>5.3576077806703699</v>
      </c>
      <c r="G47">
        <v>7819</v>
      </c>
      <c r="H47">
        <v>48639</v>
      </c>
    </row>
    <row r="48" spans="1:8" x14ac:dyDescent="0.25">
      <c r="A48" t="s">
        <v>61</v>
      </c>
      <c r="B48">
        <v>10</v>
      </c>
      <c r="C48" t="s">
        <v>61</v>
      </c>
      <c r="D48" s="1">
        <v>0.177468233292573</v>
      </c>
      <c r="E48" s="1">
        <v>8.5115138796035307E-3</v>
      </c>
      <c r="F48" s="2">
        <v>4.7960774284440602</v>
      </c>
      <c r="G48">
        <v>10014</v>
      </c>
      <c r="H48">
        <v>56427</v>
      </c>
    </row>
    <row r="49" spans="1:8" x14ac:dyDescent="0.25">
      <c r="A49" t="s">
        <v>62</v>
      </c>
      <c r="B49">
        <v>10</v>
      </c>
      <c r="C49" t="s">
        <v>62</v>
      </c>
      <c r="D49" s="1">
        <v>0.16401722579616099</v>
      </c>
      <c r="E49" s="1">
        <v>8.1465547967881705E-3</v>
      </c>
      <c r="F49" s="2">
        <v>4.9668897624891004</v>
      </c>
      <c r="G49">
        <v>9255</v>
      </c>
      <c r="H49">
        <v>56427</v>
      </c>
    </row>
    <row r="50" spans="1:8" x14ac:dyDescent="0.25">
      <c r="A50" t="s">
        <v>63</v>
      </c>
      <c r="B50">
        <v>10</v>
      </c>
      <c r="C50" t="s">
        <v>63</v>
      </c>
      <c r="D50" s="1">
        <v>0.18273167100856</v>
      </c>
      <c r="E50" s="1">
        <v>8.7068479235742798E-3</v>
      </c>
      <c r="F50" s="2">
        <v>4.76482695939798</v>
      </c>
      <c r="G50">
        <v>10311</v>
      </c>
      <c r="H50">
        <v>56427</v>
      </c>
    </row>
    <row r="51" spans="1:8" x14ac:dyDescent="0.25">
      <c r="A51" t="s">
        <v>64</v>
      </c>
      <c r="B51">
        <v>10</v>
      </c>
      <c r="C51" t="s">
        <v>64</v>
      </c>
      <c r="D51" s="1">
        <v>0.21666932496854299</v>
      </c>
      <c r="E51" s="1">
        <v>9.6282479969746603E-3</v>
      </c>
      <c r="F51" s="2">
        <v>4.4437522470578203</v>
      </c>
      <c r="G51">
        <v>12226</v>
      </c>
      <c r="H51">
        <v>56427</v>
      </c>
    </row>
    <row r="52" spans="1:8" x14ac:dyDescent="0.25">
      <c r="A52" t="s">
        <v>65</v>
      </c>
      <c r="B52">
        <v>10</v>
      </c>
      <c r="C52" t="s">
        <v>65</v>
      </c>
      <c r="D52" s="1">
        <v>0.259113544934163</v>
      </c>
      <c r="E52" s="1">
        <v>7.5773066137218596E-3</v>
      </c>
      <c r="F52" s="2">
        <v>2.92431899522935</v>
      </c>
      <c r="G52">
        <v>14621</v>
      </c>
      <c r="H52">
        <v>56427</v>
      </c>
    </row>
    <row r="53" spans="1:8" x14ac:dyDescent="0.25">
      <c r="A53" t="s">
        <v>66</v>
      </c>
      <c r="B53">
        <v>11</v>
      </c>
      <c r="C53" t="s">
        <v>66</v>
      </c>
      <c r="D53" s="1">
        <v>0.24860991347268899</v>
      </c>
      <c r="E53" s="1">
        <v>1.08462549033293E-2</v>
      </c>
      <c r="F53" s="2">
        <v>4.3627604192544798</v>
      </c>
      <c r="G53">
        <v>8361</v>
      </c>
      <c r="H53">
        <v>33631</v>
      </c>
    </row>
    <row r="54" spans="1:8" x14ac:dyDescent="0.25">
      <c r="A54" t="s">
        <v>67</v>
      </c>
      <c r="B54">
        <v>11</v>
      </c>
      <c r="C54" t="s">
        <v>67</v>
      </c>
      <c r="D54" s="1">
        <v>0.23424816389640499</v>
      </c>
      <c r="E54" s="1">
        <v>9.1516286119354296E-3</v>
      </c>
      <c r="F54" s="2">
        <v>3.9068091120588999</v>
      </c>
      <c r="G54">
        <v>7878</v>
      </c>
      <c r="H54">
        <v>33631</v>
      </c>
    </row>
    <row r="55" spans="1:8" x14ac:dyDescent="0.25">
      <c r="A55" t="s">
        <v>68</v>
      </c>
      <c r="B55">
        <v>11</v>
      </c>
      <c r="C55" t="s">
        <v>68</v>
      </c>
      <c r="D55" s="1">
        <v>0.20915227022687399</v>
      </c>
      <c r="E55" s="1">
        <v>8.6976070054269206E-3</v>
      </c>
      <c r="F55" s="2">
        <v>4.1585047085514999</v>
      </c>
      <c r="G55">
        <v>7034</v>
      </c>
      <c r="H55">
        <v>33631</v>
      </c>
    </row>
    <row r="56" spans="1:8" x14ac:dyDescent="0.25">
      <c r="A56" t="s">
        <v>69</v>
      </c>
      <c r="B56">
        <v>11</v>
      </c>
      <c r="C56" t="s">
        <v>69</v>
      </c>
      <c r="D56" s="1">
        <v>0.176117272754304</v>
      </c>
      <c r="E56" s="1">
        <v>8.8469852324254694E-3</v>
      </c>
      <c r="F56" s="2">
        <v>5.0233489844960504</v>
      </c>
      <c r="G56">
        <v>5923</v>
      </c>
      <c r="H56">
        <v>33631</v>
      </c>
    </row>
    <row r="57" spans="1:8" x14ac:dyDescent="0.25">
      <c r="A57" t="s">
        <v>70</v>
      </c>
      <c r="B57">
        <v>11</v>
      </c>
      <c r="C57" t="s">
        <v>70</v>
      </c>
      <c r="D57" s="1">
        <v>0.13187237964972801</v>
      </c>
      <c r="E57" s="1">
        <v>7.5578387281833503E-3</v>
      </c>
      <c r="F57" s="2">
        <v>5.7311764209139602</v>
      </c>
      <c r="G57">
        <v>4435</v>
      </c>
      <c r="H57">
        <v>33631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G64" sqref="G64"/>
    </sheetView>
  </sheetViews>
  <sheetFormatPr defaultRowHeight="15" x14ac:dyDescent="0.25"/>
  <sheetData>
    <row r="1" spans="1:10" x14ac:dyDescent="0.25">
      <c r="A1" t="s">
        <v>71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72</v>
      </c>
      <c r="I1" t="s">
        <v>14</v>
      </c>
      <c r="J1" t="s">
        <v>73</v>
      </c>
    </row>
    <row r="2" spans="1:10" x14ac:dyDescent="0.25">
      <c r="A2" t="s">
        <v>15</v>
      </c>
      <c r="B2">
        <v>1</v>
      </c>
      <c r="C2" t="s">
        <v>15</v>
      </c>
      <c r="D2">
        <v>0.21261559699999999</v>
      </c>
      <c r="E2">
        <v>5.7806840000000003E-3</v>
      </c>
      <c r="F2">
        <v>2.718842982</v>
      </c>
      <c r="G2">
        <v>30808</v>
      </c>
      <c r="H2">
        <v>849.73951890000001</v>
      </c>
      <c r="I2">
        <v>144900</v>
      </c>
      <c r="J2">
        <v>787.31483539999999</v>
      </c>
    </row>
    <row r="3" spans="1:10" x14ac:dyDescent="0.25">
      <c r="A3" t="s">
        <v>16</v>
      </c>
      <c r="B3">
        <v>1</v>
      </c>
      <c r="C3" t="s">
        <v>16</v>
      </c>
      <c r="D3">
        <v>0.202601794</v>
      </c>
      <c r="E3">
        <v>6.0560980000000002E-3</v>
      </c>
      <c r="F3">
        <v>2.9891630579999999</v>
      </c>
      <c r="G3">
        <v>29357</v>
      </c>
      <c r="H3">
        <v>935.94083680000006</v>
      </c>
      <c r="I3">
        <v>144900</v>
      </c>
      <c r="J3">
        <v>787.31483539999999</v>
      </c>
    </row>
    <row r="4" spans="1:10" x14ac:dyDescent="0.25">
      <c r="A4" t="s">
        <v>17</v>
      </c>
      <c r="B4">
        <v>1</v>
      </c>
      <c r="C4" t="s">
        <v>17</v>
      </c>
      <c r="D4">
        <v>0.195969634</v>
      </c>
      <c r="E4">
        <v>5.706264E-3</v>
      </c>
      <c r="F4">
        <v>2.9118101379999999</v>
      </c>
      <c r="G4">
        <v>28396</v>
      </c>
      <c r="H4">
        <v>825.77975270000002</v>
      </c>
      <c r="I4">
        <v>144900</v>
      </c>
      <c r="J4">
        <v>787.31483539999999</v>
      </c>
    </row>
    <row r="5" spans="1:10" x14ac:dyDescent="0.25">
      <c r="A5" t="s">
        <v>18</v>
      </c>
      <c r="B5">
        <v>1</v>
      </c>
      <c r="C5" t="s">
        <v>18</v>
      </c>
      <c r="D5">
        <v>0.20258799199999999</v>
      </c>
      <c r="E5">
        <v>5.0497579999999997E-3</v>
      </c>
      <c r="F5">
        <v>2.4926246480000001</v>
      </c>
      <c r="G5">
        <v>29355</v>
      </c>
      <c r="H5">
        <v>751.04114400000003</v>
      </c>
      <c r="I5">
        <v>144900</v>
      </c>
      <c r="J5">
        <v>787.31483539999999</v>
      </c>
    </row>
    <row r="6" spans="1:10" x14ac:dyDescent="0.25">
      <c r="A6" t="s">
        <v>19</v>
      </c>
      <c r="B6">
        <v>1</v>
      </c>
      <c r="C6" t="s">
        <v>19</v>
      </c>
      <c r="D6">
        <v>0.18622498300000001</v>
      </c>
      <c r="E6">
        <v>4.7881900000000003E-3</v>
      </c>
      <c r="F6">
        <v>2.5711857569999998</v>
      </c>
      <c r="G6">
        <v>26984</v>
      </c>
      <c r="H6">
        <v>674.73331770000004</v>
      </c>
      <c r="I6">
        <v>144900</v>
      </c>
      <c r="J6">
        <v>787.31483539999999</v>
      </c>
    </row>
    <row r="7" spans="1:10" x14ac:dyDescent="0.25">
      <c r="A7" t="s">
        <v>20</v>
      </c>
      <c r="B7">
        <v>2</v>
      </c>
      <c r="C7" t="s">
        <v>20</v>
      </c>
      <c r="D7">
        <v>0.33696058000000001</v>
      </c>
      <c r="E7">
        <v>1.3322364E-2</v>
      </c>
      <c r="F7">
        <v>3.9536863210000002</v>
      </c>
      <c r="G7">
        <v>12634</v>
      </c>
      <c r="H7">
        <v>516.96300640000004</v>
      </c>
      <c r="I7">
        <v>37494</v>
      </c>
      <c r="J7">
        <v>501.29721719999998</v>
      </c>
    </row>
    <row r="8" spans="1:10" x14ac:dyDescent="0.25">
      <c r="A8" t="s">
        <v>21</v>
      </c>
      <c r="B8">
        <v>2</v>
      </c>
      <c r="C8" t="s">
        <v>21</v>
      </c>
      <c r="D8">
        <v>0.25180028799999998</v>
      </c>
      <c r="E8">
        <v>1.3166519999999999E-2</v>
      </c>
      <c r="F8">
        <v>5.2289535310000002</v>
      </c>
      <c r="G8">
        <v>9441</v>
      </c>
      <c r="H8">
        <v>514.86954660000004</v>
      </c>
      <c r="I8">
        <v>37494</v>
      </c>
      <c r="J8">
        <v>501.29721719999998</v>
      </c>
    </row>
    <row r="9" spans="1:10" x14ac:dyDescent="0.25">
      <c r="A9" t="s">
        <v>22</v>
      </c>
      <c r="B9">
        <v>2</v>
      </c>
      <c r="C9" t="s">
        <v>22</v>
      </c>
      <c r="D9">
        <v>0.173094362</v>
      </c>
      <c r="E9">
        <v>1.1566676999999999E-2</v>
      </c>
      <c r="F9">
        <v>6.682295882</v>
      </c>
      <c r="G9">
        <v>6490</v>
      </c>
      <c r="H9">
        <v>438.88045069999998</v>
      </c>
      <c r="I9">
        <v>37494</v>
      </c>
      <c r="J9">
        <v>501.29721719999998</v>
      </c>
    </row>
    <row r="10" spans="1:10" x14ac:dyDescent="0.25">
      <c r="A10" t="s">
        <v>23</v>
      </c>
      <c r="B10">
        <v>2</v>
      </c>
      <c r="C10" t="s">
        <v>23</v>
      </c>
      <c r="D10">
        <v>0.15591827999999999</v>
      </c>
      <c r="E10">
        <v>1.0774087E-2</v>
      </c>
      <c r="F10">
        <v>6.9100857160000002</v>
      </c>
      <c r="G10">
        <v>5846</v>
      </c>
      <c r="H10">
        <v>423.53618499999999</v>
      </c>
      <c r="I10">
        <v>37494</v>
      </c>
      <c r="J10">
        <v>501.29721719999998</v>
      </c>
    </row>
    <row r="11" spans="1:10" x14ac:dyDescent="0.25">
      <c r="A11" t="s">
        <v>24</v>
      </c>
      <c r="B11">
        <v>2</v>
      </c>
      <c r="C11" t="s">
        <v>24</v>
      </c>
      <c r="D11">
        <v>8.2226489999999999E-2</v>
      </c>
      <c r="E11">
        <v>8.6249289999999999E-3</v>
      </c>
      <c r="F11">
        <v>10.489233670000001</v>
      </c>
      <c r="G11">
        <v>3083</v>
      </c>
      <c r="H11">
        <v>322.1950496</v>
      </c>
      <c r="I11">
        <v>37494</v>
      </c>
      <c r="J11">
        <v>501.29721719999998</v>
      </c>
    </row>
    <row r="12" spans="1:10" x14ac:dyDescent="0.25">
      <c r="A12" t="s">
        <v>25</v>
      </c>
      <c r="B12">
        <v>3</v>
      </c>
      <c r="C12" t="s">
        <v>25</v>
      </c>
      <c r="D12">
        <v>0.30789921999999997</v>
      </c>
      <c r="E12">
        <v>2.7552598000000001E-2</v>
      </c>
      <c r="F12">
        <v>8.9485767539999994</v>
      </c>
      <c r="G12">
        <v>3434</v>
      </c>
      <c r="H12">
        <v>329.37941649999999</v>
      </c>
      <c r="I12">
        <v>11153</v>
      </c>
      <c r="J12">
        <v>329.85307340000003</v>
      </c>
    </row>
    <row r="13" spans="1:10" x14ac:dyDescent="0.25">
      <c r="A13" t="s">
        <v>26</v>
      </c>
      <c r="B13">
        <v>3</v>
      </c>
      <c r="C13" t="s">
        <v>26</v>
      </c>
      <c r="D13">
        <v>0.28664933199999998</v>
      </c>
      <c r="E13">
        <v>2.6068098000000001E-2</v>
      </c>
      <c r="F13">
        <v>9.0940725950000001</v>
      </c>
      <c r="G13">
        <v>3197</v>
      </c>
      <c r="H13">
        <v>315.99651899999998</v>
      </c>
      <c r="I13">
        <v>11153</v>
      </c>
      <c r="J13">
        <v>329.85307340000003</v>
      </c>
    </row>
    <row r="14" spans="1:10" x14ac:dyDescent="0.25">
      <c r="A14" t="s">
        <v>27</v>
      </c>
      <c r="B14">
        <v>3</v>
      </c>
      <c r="C14" t="s">
        <v>27</v>
      </c>
      <c r="D14">
        <v>0.19797363900000001</v>
      </c>
      <c r="E14">
        <v>2.0992449E-2</v>
      </c>
      <c r="F14">
        <v>10.603658729999999</v>
      </c>
      <c r="G14">
        <v>2208</v>
      </c>
      <c r="H14">
        <v>236.06143270000001</v>
      </c>
      <c r="I14">
        <v>11153</v>
      </c>
      <c r="J14">
        <v>329.85307340000003</v>
      </c>
    </row>
    <row r="15" spans="1:10" x14ac:dyDescent="0.25">
      <c r="A15" t="s">
        <v>28</v>
      </c>
      <c r="B15">
        <v>3</v>
      </c>
      <c r="C15" t="s">
        <v>28</v>
      </c>
      <c r="D15">
        <v>0.13126513000000001</v>
      </c>
      <c r="E15">
        <v>2.3577925999999999E-2</v>
      </c>
      <c r="F15">
        <v>17.96206342</v>
      </c>
      <c r="G15">
        <v>1464</v>
      </c>
      <c r="H15">
        <v>261.0643599</v>
      </c>
      <c r="I15">
        <v>11153</v>
      </c>
      <c r="J15">
        <v>329.85307340000003</v>
      </c>
    </row>
    <row r="16" spans="1:10" x14ac:dyDescent="0.25">
      <c r="A16" t="s">
        <v>29</v>
      </c>
      <c r="B16">
        <v>3</v>
      </c>
      <c r="C16" t="s">
        <v>29</v>
      </c>
      <c r="D16">
        <v>7.6212678000000006E-2</v>
      </c>
      <c r="E16">
        <v>1.4455364E-2</v>
      </c>
      <c r="F16">
        <v>18.967138649999999</v>
      </c>
      <c r="G16">
        <v>850</v>
      </c>
      <c r="H16">
        <v>166.73287020000001</v>
      </c>
      <c r="I16">
        <v>11153</v>
      </c>
      <c r="J16">
        <v>329.85307340000003</v>
      </c>
    </row>
    <row r="17" spans="1:10" x14ac:dyDescent="0.25">
      <c r="A17" t="s">
        <v>30</v>
      </c>
      <c r="B17">
        <v>4</v>
      </c>
      <c r="C17" t="s">
        <v>30</v>
      </c>
      <c r="D17">
        <v>0.15070497899999999</v>
      </c>
      <c r="E17">
        <v>5.7471620000000001E-3</v>
      </c>
      <c r="F17">
        <v>3.81351854</v>
      </c>
      <c r="G17">
        <v>13799</v>
      </c>
      <c r="H17">
        <v>565.26423020000004</v>
      </c>
      <c r="I17">
        <v>91563</v>
      </c>
      <c r="J17">
        <v>726.02537830000006</v>
      </c>
    </row>
    <row r="18" spans="1:10" x14ac:dyDescent="0.25">
      <c r="A18" t="s">
        <v>31</v>
      </c>
      <c r="B18">
        <v>4</v>
      </c>
      <c r="C18" t="s">
        <v>31</v>
      </c>
      <c r="D18">
        <v>0.17270076300000001</v>
      </c>
      <c r="E18">
        <v>6.133716E-3</v>
      </c>
      <c r="F18">
        <v>3.5516438570000002</v>
      </c>
      <c r="G18">
        <v>15813</v>
      </c>
      <c r="H18">
        <v>620.03983740000001</v>
      </c>
      <c r="I18">
        <v>91563</v>
      </c>
      <c r="J18">
        <v>726.02537830000006</v>
      </c>
    </row>
    <row r="19" spans="1:10" x14ac:dyDescent="0.25">
      <c r="A19" t="s">
        <v>32</v>
      </c>
      <c r="B19">
        <v>4</v>
      </c>
      <c r="C19" t="s">
        <v>32</v>
      </c>
      <c r="D19">
        <v>0.205148368</v>
      </c>
      <c r="E19">
        <v>6.3832460000000004E-3</v>
      </c>
      <c r="F19">
        <v>3.1115266689999999</v>
      </c>
      <c r="G19">
        <v>18784</v>
      </c>
      <c r="H19">
        <v>605.39470600000004</v>
      </c>
      <c r="I19">
        <v>91563</v>
      </c>
      <c r="J19">
        <v>726.02537830000006</v>
      </c>
    </row>
    <row r="20" spans="1:10" x14ac:dyDescent="0.25">
      <c r="A20" t="s">
        <v>33</v>
      </c>
      <c r="B20">
        <v>4</v>
      </c>
      <c r="C20" t="s">
        <v>33</v>
      </c>
      <c r="D20">
        <v>0.23138167200000001</v>
      </c>
      <c r="E20">
        <v>6.4430679999999997E-3</v>
      </c>
      <c r="F20">
        <v>2.7846062059999999</v>
      </c>
      <c r="G20">
        <v>21186</v>
      </c>
      <c r="H20">
        <v>572.80550800000003</v>
      </c>
      <c r="I20">
        <v>91563</v>
      </c>
      <c r="J20">
        <v>726.02537830000006</v>
      </c>
    </row>
    <row r="21" spans="1:10" x14ac:dyDescent="0.25">
      <c r="A21" t="s">
        <v>34</v>
      </c>
      <c r="B21">
        <v>4</v>
      </c>
      <c r="C21" t="s">
        <v>34</v>
      </c>
      <c r="D21">
        <v>0.240064218</v>
      </c>
      <c r="E21">
        <v>5.9608040000000001E-3</v>
      </c>
      <c r="F21">
        <v>2.4830040100000002</v>
      </c>
      <c r="G21">
        <v>21981</v>
      </c>
      <c r="H21">
        <v>497.6487717</v>
      </c>
      <c r="I21">
        <v>91563</v>
      </c>
      <c r="J21">
        <v>726.02537830000006</v>
      </c>
    </row>
    <row r="22" spans="1:10" x14ac:dyDescent="0.25">
      <c r="A22" t="s">
        <v>35</v>
      </c>
      <c r="B22">
        <v>5</v>
      </c>
      <c r="C22" t="s">
        <v>35</v>
      </c>
      <c r="D22">
        <v>0.225308868</v>
      </c>
      <c r="E22">
        <v>1.1289505E-2</v>
      </c>
      <c r="F22">
        <v>5.0106794089999998</v>
      </c>
      <c r="G22">
        <v>12328</v>
      </c>
      <c r="H22">
        <v>665.98659899999996</v>
      </c>
      <c r="I22">
        <v>54716</v>
      </c>
      <c r="J22">
        <v>747.98950530000002</v>
      </c>
    </row>
    <row r="23" spans="1:10" x14ac:dyDescent="0.25">
      <c r="A23" t="s">
        <v>36</v>
      </c>
      <c r="B23">
        <v>5</v>
      </c>
      <c r="C23" t="s">
        <v>36</v>
      </c>
      <c r="D23">
        <v>0.22302434400000001</v>
      </c>
      <c r="E23">
        <v>1.0601598E-2</v>
      </c>
      <c r="F23">
        <v>4.7535608480000002</v>
      </c>
      <c r="G23">
        <v>12203</v>
      </c>
      <c r="H23">
        <v>635.01543289999995</v>
      </c>
      <c r="I23">
        <v>54716</v>
      </c>
      <c r="J23">
        <v>747.98950530000002</v>
      </c>
    </row>
    <row r="24" spans="1:10" x14ac:dyDescent="0.25">
      <c r="A24" t="s">
        <v>37</v>
      </c>
      <c r="B24">
        <v>5</v>
      </c>
      <c r="C24" t="s">
        <v>37</v>
      </c>
      <c r="D24">
        <v>0.201970173</v>
      </c>
      <c r="E24">
        <v>8.9949439999999995E-3</v>
      </c>
      <c r="F24">
        <v>4.4536002449999996</v>
      </c>
      <c r="G24">
        <v>11051</v>
      </c>
      <c r="H24">
        <v>503.99067450000001</v>
      </c>
      <c r="I24">
        <v>54716</v>
      </c>
      <c r="J24">
        <v>747.98950530000002</v>
      </c>
    </row>
    <row r="25" spans="1:10" x14ac:dyDescent="0.25">
      <c r="A25" t="s">
        <v>38</v>
      </c>
      <c r="B25">
        <v>5</v>
      </c>
      <c r="C25" t="s">
        <v>38</v>
      </c>
      <c r="D25">
        <v>0.20480298299999999</v>
      </c>
      <c r="E25">
        <v>8.9894080000000008E-3</v>
      </c>
      <c r="F25">
        <v>4.3892952599999999</v>
      </c>
      <c r="G25">
        <v>11206</v>
      </c>
      <c r="H25">
        <v>492.35596880000003</v>
      </c>
      <c r="I25">
        <v>54716</v>
      </c>
      <c r="J25">
        <v>747.98950530000002</v>
      </c>
    </row>
    <row r="26" spans="1:10" x14ac:dyDescent="0.25">
      <c r="A26" t="s">
        <v>39</v>
      </c>
      <c r="B26">
        <v>5</v>
      </c>
      <c r="C26" t="s">
        <v>39</v>
      </c>
      <c r="D26">
        <v>0.14489363299999999</v>
      </c>
      <c r="E26">
        <v>7.7082280000000001E-3</v>
      </c>
      <c r="F26">
        <v>5.3199220909999996</v>
      </c>
      <c r="G26">
        <v>7928</v>
      </c>
      <c r="H26">
        <v>409.49218550000001</v>
      </c>
      <c r="I26">
        <v>54716</v>
      </c>
      <c r="J26">
        <v>747.98950530000002</v>
      </c>
    </row>
    <row r="27" spans="1:10" x14ac:dyDescent="0.25">
      <c r="A27" t="s">
        <v>40</v>
      </c>
      <c r="B27">
        <v>6</v>
      </c>
      <c r="C27" t="s">
        <v>40</v>
      </c>
      <c r="D27">
        <v>0.20403517700000001</v>
      </c>
      <c r="E27">
        <v>6.8594099999999998E-3</v>
      </c>
      <c r="F27">
        <v>3.3618760459999999</v>
      </c>
      <c r="G27">
        <v>18375</v>
      </c>
      <c r="H27">
        <v>649.04217889999995</v>
      </c>
      <c r="I27">
        <v>90058</v>
      </c>
      <c r="J27">
        <v>648.66867509999997</v>
      </c>
    </row>
    <row r="28" spans="1:10" x14ac:dyDescent="0.25">
      <c r="A28" t="s">
        <v>41</v>
      </c>
      <c r="B28">
        <v>6</v>
      </c>
      <c r="C28" t="s">
        <v>41</v>
      </c>
      <c r="D28">
        <v>0.19024406499999999</v>
      </c>
      <c r="E28">
        <v>5.8144889999999999E-3</v>
      </c>
      <c r="F28">
        <v>3.0563312410000001</v>
      </c>
      <c r="G28">
        <v>17133</v>
      </c>
      <c r="H28">
        <v>551.00762250000002</v>
      </c>
      <c r="I28">
        <v>90058</v>
      </c>
      <c r="J28">
        <v>648.66867509999997</v>
      </c>
    </row>
    <row r="29" spans="1:10" x14ac:dyDescent="0.25">
      <c r="A29" t="s">
        <v>42</v>
      </c>
      <c r="B29">
        <v>6</v>
      </c>
      <c r="C29" t="s">
        <v>42</v>
      </c>
      <c r="D29">
        <v>0.19259810299999999</v>
      </c>
      <c r="E29">
        <v>6.4286769999999998E-3</v>
      </c>
      <c r="F29">
        <v>3.3378713179999999</v>
      </c>
      <c r="G29">
        <v>17345</v>
      </c>
      <c r="H29">
        <v>594.29428740000003</v>
      </c>
      <c r="I29">
        <v>90058</v>
      </c>
      <c r="J29">
        <v>648.66867509999997</v>
      </c>
    </row>
    <row r="30" spans="1:10" x14ac:dyDescent="0.25">
      <c r="A30" t="s">
        <v>43</v>
      </c>
      <c r="B30">
        <v>6</v>
      </c>
      <c r="C30" t="s">
        <v>43</v>
      </c>
      <c r="D30">
        <v>0.20152568300000001</v>
      </c>
      <c r="E30">
        <v>6.8034649999999999E-3</v>
      </c>
      <c r="F30">
        <v>3.3759793120000001</v>
      </c>
      <c r="G30">
        <v>18149</v>
      </c>
      <c r="H30">
        <v>612.23345219999999</v>
      </c>
      <c r="I30">
        <v>90058</v>
      </c>
      <c r="J30">
        <v>648.66867509999997</v>
      </c>
    </row>
    <row r="31" spans="1:10" x14ac:dyDescent="0.25">
      <c r="A31" t="s">
        <v>44</v>
      </c>
      <c r="B31">
        <v>6</v>
      </c>
      <c r="C31" t="s">
        <v>44</v>
      </c>
      <c r="D31">
        <v>0.21159697099999999</v>
      </c>
      <c r="E31">
        <v>5.2541630000000001E-3</v>
      </c>
      <c r="F31">
        <v>2.4830991779999998</v>
      </c>
      <c r="G31">
        <v>19056</v>
      </c>
      <c r="H31">
        <v>470.84679039999997</v>
      </c>
      <c r="I31">
        <v>90058</v>
      </c>
      <c r="J31">
        <v>648.66867509999997</v>
      </c>
    </row>
    <row r="32" spans="1:10" x14ac:dyDescent="0.25">
      <c r="A32" t="s">
        <v>45</v>
      </c>
      <c r="B32">
        <v>7</v>
      </c>
      <c r="C32" t="s">
        <v>45</v>
      </c>
      <c r="D32">
        <v>0.83333333300000001</v>
      </c>
      <c r="E32">
        <v>0.1831043</v>
      </c>
      <c r="F32">
        <v>21.97251597</v>
      </c>
      <c r="G32">
        <v>105</v>
      </c>
      <c r="H32">
        <v>67.462952799999997</v>
      </c>
      <c r="I32">
        <v>126</v>
      </c>
      <c r="J32">
        <v>72.611982479999995</v>
      </c>
    </row>
    <row r="33" spans="1:10" x14ac:dyDescent="0.25">
      <c r="A33" t="s">
        <v>46</v>
      </c>
      <c r="B33">
        <v>7</v>
      </c>
      <c r="C33" t="s">
        <v>46</v>
      </c>
      <c r="D33">
        <v>0.16666666699999999</v>
      </c>
      <c r="E33">
        <v>0.1831043</v>
      </c>
      <c r="F33">
        <v>109.86257980000001</v>
      </c>
      <c r="G33">
        <v>21</v>
      </c>
      <c r="H33">
        <v>20.809853440000001</v>
      </c>
      <c r="I33">
        <v>126</v>
      </c>
      <c r="J33">
        <v>72.611982479999995</v>
      </c>
    </row>
    <row r="34" spans="1:10" x14ac:dyDescent="0.25">
      <c r="A34" t="s">
        <v>47</v>
      </c>
      <c r="B34">
        <v>7</v>
      </c>
      <c r="C34" t="s">
        <v>47</v>
      </c>
      <c r="D34">
        <v>0</v>
      </c>
      <c r="E34">
        <v>0</v>
      </c>
      <c r="F34" t="s">
        <v>48</v>
      </c>
      <c r="G34">
        <v>0</v>
      </c>
      <c r="H34">
        <v>0</v>
      </c>
      <c r="I34">
        <v>126</v>
      </c>
      <c r="J34">
        <v>72.611982479999995</v>
      </c>
    </row>
    <row r="35" spans="1:10" x14ac:dyDescent="0.25">
      <c r="A35" t="s">
        <v>49</v>
      </c>
      <c r="B35">
        <v>7</v>
      </c>
      <c r="C35" t="s">
        <v>49</v>
      </c>
      <c r="D35">
        <v>0</v>
      </c>
      <c r="E35">
        <v>0</v>
      </c>
      <c r="F35" t="s">
        <v>48</v>
      </c>
      <c r="G35">
        <v>0</v>
      </c>
      <c r="H35">
        <v>0</v>
      </c>
      <c r="I35">
        <v>126</v>
      </c>
      <c r="J35">
        <v>72.611982479999995</v>
      </c>
    </row>
    <row r="36" spans="1:10" x14ac:dyDescent="0.25">
      <c r="A36" t="s">
        <v>50</v>
      </c>
      <c r="B36">
        <v>7</v>
      </c>
      <c r="C36" t="s">
        <v>50</v>
      </c>
      <c r="D36">
        <v>0</v>
      </c>
      <c r="E36">
        <v>0</v>
      </c>
      <c r="F36" t="s">
        <v>48</v>
      </c>
      <c r="G36">
        <v>0</v>
      </c>
      <c r="H36">
        <v>0</v>
      </c>
      <c r="I36">
        <v>126</v>
      </c>
      <c r="J36">
        <v>72.611982479999995</v>
      </c>
    </row>
    <row r="37" spans="1:10" x14ac:dyDescent="0.25">
      <c r="A37" t="s">
        <v>51</v>
      </c>
      <c r="B37">
        <v>8</v>
      </c>
      <c r="C37" t="s">
        <v>51</v>
      </c>
      <c r="D37">
        <v>0.489550765</v>
      </c>
      <c r="E37">
        <v>3.4226924999999998E-2</v>
      </c>
      <c r="F37">
        <v>6.9914965349999996</v>
      </c>
      <c r="G37">
        <v>2975</v>
      </c>
      <c r="H37">
        <v>274.76508150000001</v>
      </c>
      <c r="I37">
        <v>6077</v>
      </c>
      <c r="J37">
        <v>367.16181719999997</v>
      </c>
    </row>
    <row r="38" spans="1:10" x14ac:dyDescent="0.25">
      <c r="A38" t="s">
        <v>52</v>
      </c>
      <c r="B38">
        <v>8</v>
      </c>
      <c r="C38" t="s">
        <v>52</v>
      </c>
      <c r="D38">
        <v>0.24666776400000001</v>
      </c>
      <c r="E38">
        <v>2.9055582E-2</v>
      </c>
      <c r="F38">
        <v>11.779237459999999</v>
      </c>
      <c r="G38">
        <v>1499</v>
      </c>
      <c r="H38">
        <v>203.877782</v>
      </c>
      <c r="I38">
        <v>6077</v>
      </c>
      <c r="J38">
        <v>367.16181719999997</v>
      </c>
    </row>
    <row r="39" spans="1:10" x14ac:dyDescent="0.25">
      <c r="A39" t="s">
        <v>53</v>
      </c>
      <c r="B39">
        <v>8</v>
      </c>
      <c r="C39" t="s">
        <v>53</v>
      </c>
      <c r="D39">
        <v>0.18249136099999999</v>
      </c>
      <c r="E39">
        <v>2.7187432000000001E-2</v>
      </c>
      <c r="F39">
        <v>14.897928009999999</v>
      </c>
      <c r="G39">
        <v>1109</v>
      </c>
      <c r="H39">
        <v>176.44985120000001</v>
      </c>
      <c r="I39">
        <v>6077</v>
      </c>
      <c r="J39">
        <v>367.16181719999997</v>
      </c>
    </row>
    <row r="40" spans="1:10" x14ac:dyDescent="0.25">
      <c r="A40" t="s">
        <v>54</v>
      </c>
      <c r="B40">
        <v>8</v>
      </c>
      <c r="C40" t="s">
        <v>54</v>
      </c>
      <c r="D40">
        <v>6.3353627999999995E-2</v>
      </c>
      <c r="E40">
        <v>1.8018882E-2</v>
      </c>
      <c r="F40">
        <v>28.441751889999999</v>
      </c>
      <c r="G40">
        <v>385</v>
      </c>
      <c r="H40">
        <v>110.6609687</v>
      </c>
      <c r="I40">
        <v>6077</v>
      </c>
      <c r="J40">
        <v>367.16181719999997</v>
      </c>
    </row>
    <row r="41" spans="1:10" x14ac:dyDescent="0.25">
      <c r="A41" t="s">
        <v>55</v>
      </c>
      <c r="B41">
        <v>8</v>
      </c>
      <c r="C41" t="s">
        <v>55</v>
      </c>
      <c r="D41">
        <v>1.7936482E-2</v>
      </c>
      <c r="E41">
        <v>1.0305656E-2</v>
      </c>
      <c r="F41">
        <v>57.45639319</v>
      </c>
      <c r="G41">
        <v>109</v>
      </c>
      <c r="H41">
        <v>63.268475559999999</v>
      </c>
      <c r="I41">
        <v>6077</v>
      </c>
      <c r="J41">
        <v>367.16181719999997</v>
      </c>
    </row>
    <row r="42" spans="1:10" x14ac:dyDescent="0.25">
      <c r="A42" t="s">
        <v>56</v>
      </c>
      <c r="B42">
        <v>9</v>
      </c>
      <c r="C42" t="s">
        <v>56</v>
      </c>
      <c r="D42">
        <v>0.192294249</v>
      </c>
      <c r="E42">
        <v>1.1676216999999999E-2</v>
      </c>
      <c r="F42">
        <v>6.0720572779999999</v>
      </c>
      <c r="G42">
        <v>9353</v>
      </c>
      <c r="H42">
        <v>599.90740949999997</v>
      </c>
      <c r="I42">
        <v>48639</v>
      </c>
      <c r="J42">
        <v>635.44984069999998</v>
      </c>
    </row>
    <row r="43" spans="1:10" x14ac:dyDescent="0.25">
      <c r="A43" t="s">
        <v>57</v>
      </c>
      <c r="B43">
        <v>9</v>
      </c>
      <c r="C43" t="s">
        <v>57</v>
      </c>
      <c r="D43">
        <v>0.22007031399999999</v>
      </c>
      <c r="E43">
        <v>1.1577324999999999E-2</v>
      </c>
      <c r="F43">
        <v>5.2607392700000002</v>
      </c>
      <c r="G43">
        <v>10704</v>
      </c>
      <c r="H43">
        <v>617.39270320000003</v>
      </c>
      <c r="I43">
        <v>48639</v>
      </c>
      <c r="J43">
        <v>635.44984069999998</v>
      </c>
    </row>
    <row r="44" spans="1:10" x14ac:dyDescent="0.25">
      <c r="A44" t="s">
        <v>58</v>
      </c>
      <c r="B44">
        <v>9</v>
      </c>
      <c r="C44" t="s">
        <v>58</v>
      </c>
      <c r="D44">
        <v>0.20440387300000001</v>
      </c>
      <c r="E44">
        <v>9.5753839999999993E-3</v>
      </c>
      <c r="F44">
        <v>4.6845413899999997</v>
      </c>
      <c r="G44">
        <v>9942</v>
      </c>
      <c r="H44">
        <v>461.57247530000001</v>
      </c>
      <c r="I44">
        <v>48639</v>
      </c>
      <c r="J44">
        <v>635.44984069999998</v>
      </c>
    </row>
    <row r="45" spans="1:10" x14ac:dyDescent="0.25">
      <c r="A45" t="s">
        <v>59</v>
      </c>
      <c r="B45">
        <v>9</v>
      </c>
      <c r="C45" t="s">
        <v>59</v>
      </c>
      <c r="D45">
        <v>0.22247579100000001</v>
      </c>
      <c r="E45">
        <v>1.0341088E-2</v>
      </c>
      <c r="F45">
        <v>4.6481859559999998</v>
      </c>
      <c r="G45">
        <v>10821</v>
      </c>
      <c r="H45">
        <v>503.44309509999999</v>
      </c>
      <c r="I45">
        <v>48639</v>
      </c>
      <c r="J45">
        <v>635.44984069999998</v>
      </c>
    </row>
    <row r="46" spans="1:10" x14ac:dyDescent="0.25">
      <c r="A46" t="s">
        <v>60</v>
      </c>
      <c r="B46">
        <v>9</v>
      </c>
      <c r="C46" t="s">
        <v>60</v>
      </c>
      <c r="D46">
        <v>0.16075577199999999</v>
      </c>
      <c r="E46">
        <v>8.6126640000000008E-3</v>
      </c>
      <c r="F46">
        <v>5.3576077809999996</v>
      </c>
      <c r="G46">
        <v>7819</v>
      </c>
      <c r="H46">
        <v>406.45005839999999</v>
      </c>
      <c r="I46">
        <v>48639</v>
      </c>
      <c r="J46">
        <v>635.44984069999998</v>
      </c>
    </row>
    <row r="47" spans="1:10" x14ac:dyDescent="0.25">
      <c r="A47" t="s">
        <v>61</v>
      </c>
      <c r="B47">
        <v>10</v>
      </c>
      <c r="C47" t="s">
        <v>61</v>
      </c>
      <c r="D47">
        <v>0.177468233</v>
      </c>
      <c r="E47">
        <v>8.5115139999999995E-3</v>
      </c>
      <c r="F47">
        <v>4.7960774280000003</v>
      </c>
      <c r="G47">
        <v>10014</v>
      </c>
      <c r="H47">
        <v>496.1320389</v>
      </c>
      <c r="I47">
        <v>56427</v>
      </c>
      <c r="J47">
        <v>562.65029100000004</v>
      </c>
    </row>
    <row r="48" spans="1:10" x14ac:dyDescent="0.25">
      <c r="A48" t="s">
        <v>62</v>
      </c>
      <c r="B48">
        <v>10</v>
      </c>
      <c r="C48" t="s">
        <v>62</v>
      </c>
      <c r="D48">
        <v>0.16401722599999999</v>
      </c>
      <c r="E48">
        <v>8.1465549999999998E-3</v>
      </c>
      <c r="F48">
        <v>4.9668897620000001</v>
      </c>
      <c r="G48">
        <v>9255</v>
      </c>
      <c r="H48">
        <v>479.74988280000002</v>
      </c>
      <c r="I48">
        <v>56427</v>
      </c>
      <c r="J48">
        <v>562.65029100000004</v>
      </c>
    </row>
    <row r="49" spans="1:10" x14ac:dyDescent="0.25">
      <c r="A49" t="s">
        <v>63</v>
      </c>
      <c r="B49">
        <v>10</v>
      </c>
      <c r="C49" t="s">
        <v>63</v>
      </c>
      <c r="D49">
        <v>0.18273167100000001</v>
      </c>
      <c r="E49">
        <v>8.7068479999999997E-3</v>
      </c>
      <c r="F49">
        <v>4.7648269589999996</v>
      </c>
      <c r="G49">
        <v>10311</v>
      </c>
      <c r="H49">
        <v>496.37203790000001</v>
      </c>
      <c r="I49">
        <v>56427</v>
      </c>
      <c r="J49">
        <v>562.65029100000004</v>
      </c>
    </row>
    <row r="50" spans="1:10" x14ac:dyDescent="0.25">
      <c r="A50" t="s">
        <v>64</v>
      </c>
      <c r="B50">
        <v>10</v>
      </c>
      <c r="C50" t="s">
        <v>64</v>
      </c>
      <c r="D50">
        <v>0.216669325</v>
      </c>
      <c r="E50">
        <v>9.6282480000000007E-3</v>
      </c>
      <c r="F50">
        <v>4.4437522469999999</v>
      </c>
      <c r="G50">
        <v>12226</v>
      </c>
      <c r="H50">
        <v>553.66140370000005</v>
      </c>
      <c r="I50">
        <v>56427</v>
      </c>
      <c r="J50">
        <v>562.65029100000004</v>
      </c>
    </row>
    <row r="51" spans="1:10" x14ac:dyDescent="0.25">
      <c r="A51" t="s">
        <v>65</v>
      </c>
      <c r="B51">
        <v>10</v>
      </c>
      <c r="C51" t="s">
        <v>65</v>
      </c>
      <c r="D51">
        <v>0.259113545</v>
      </c>
      <c r="E51">
        <v>7.5773070000000001E-3</v>
      </c>
      <c r="F51">
        <v>2.9243189950000001</v>
      </c>
      <c r="G51">
        <v>14621</v>
      </c>
      <c r="H51">
        <v>436.36114629999997</v>
      </c>
      <c r="I51">
        <v>56427</v>
      </c>
      <c r="J51">
        <v>562.65029100000004</v>
      </c>
    </row>
    <row r="52" spans="1:10" x14ac:dyDescent="0.25">
      <c r="A52" t="s">
        <v>66</v>
      </c>
      <c r="B52">
        <v>11</v>
      </c>
      <c r="C52" t="s">
        <v>66</v>
      </c>
      <c r="D52">
        <v>0.24860991299999999</v>
      </c>
      <c r="E52">
        <v>1.0846255000000001E-2</v>
      </c>
      <c r="F52">
        <v>4.3627604189999998</v>
      </c>
      <c r="G52">
        <v>8361</v>
      </c>
      <c r="H52">
        <v>403.66514590000003</v>
      </c>
      <c r="I52">
        <v>33631</v>
      </c>
      <c r="J52">
        <v>387.70439770000002</v>
      </c>
    </row>
    <row r="53" spans="1:10" x14ac:dyDescent="0.25">
      <c r="A53" t="s">
        <v>67</v>
      </c>
      <c r="B53">
        <v>11</v>
      </c>
      <c r="C53" t="s">
        <v>67</v>
      </c>
      <c r="D53">
        <v>0.23424816400000001</v>
      </c>
      <c r="E53">
        <v>9.1516289999999997E-3</v>
      </c>
      <c r="F53">
        <v>3.9068091119999999</v>
      </c>
      <c r="G53">
        <v>7878</v>
      </c>
      <c r="H53">
        <v>326.45512710000003</v>
      </c>
      <c r="I53">
        <v>33631</v>
      </c>
      <c r="J53">
        <v>387.70439770000002</v>
      </c>
    </row>
    <row r="54" spans="1:10" x14ac:dyDescent="0.25">
      <c r="A54" t="s">
        <v>68</v>
      </c>
      <c r="B54">
        <v>11</v>
      </c>
      <c r="C54" t="s">
        <v>68</v>
      </c>
      <c r="D54">
        <v>0.20915227</v>
      </c>
      <c r="E54">
        <v>8.6976069999999996E-3</v>
      </c>
      <c r="F54">
        <v>4.1585047089999998</v>
      </c>
      <c r="G54">
        <v>7034</v>
      </c>
      <c r="H54">
        <v>294.65980380000002</v>
      </c>
      <c r="I54">
        <v>33631</v>
      </c>
      <c r="J54">
        <v>387.70439770000002</v>
      </c>
    </row>
    <row r="55" spans="1:10" x14ac:dyDescent="0.25">
      <c r="A55" t="s">
        <v>69</v>
      </c>
      <c r="B55">
        <v>11</v>
      </c>
      <c r="C55" t="s">
        <v>69</v>
      </c>
      <c r="D55">
        <v>0.17611727299999999</v>
      </c>
      <c r="E55">
        <v>8.8469849999999999E-3</v>
      </c>
      <c r="F55">
        <v>5.0233489840000001</v>
      </c>
      <c r="G55">
        <v>5923</v>
      </c>
      <c r="H55">
        <v>291.98142059999998</v>
      </c>
      <c r="I55">
        <v>33631</v>
      </c>
      <c r="J55">
        <v>387.70439770000002</v>
      </c>
    </row>
    <row r="56" spans="1:10" x14ac:dyDescent="0.25">
      <c r="A56" t="s">
        <v>70</v>
      </c>
      <c r="B56">
        <v>11</v>
      </c>
      <c r="C56" t="s">
        <v>70</v>
      </c>
      <c r="D56">
        <v>0.13187238000000001</v>
      </c>
      <c r="E56">
        <v>7.5578390000000002E-3</v>
      </c>
      <c r="F56">
        <v>5.7311764209999998</v>
      </c>
      <c r="G56">
        <v>4435</v>
      </c>
      <c r="H56">
        <v>253.2075236</v>
      </c>
      <c r="I56">
        <v>33631</v>
      </c>
      <c r="J56">
        <v>387.70439770000002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6" workbookViewId="0">
      <selection activeCell="K45" sqref="K45"/>
    </sheetView>
  </sheetViews>
  <sheetFormatPr defaultRowHeight="15" x14ac:dyDescent="0.25"/>
  <cols>
    <col min="1" max="1" width="19.5703125" customWidth="1"/>
    <col min="2" max="2" width="12.140625" customWidth="1"/>
    <col min="6" max="6" width="13" customWidth="1"/>
    <col min="7" max="7" width="11.7109375" customWidth="1"/>
    <col min="13" max="13" width="42.85546875" customWidth="1"/>
  </cols>
  <sheetData>
    <row r="1" spans="1:12" x14ac:dyDescent="0.25">
      <c r="A1" t="s">
        <v>71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72</v>
      </c>
      <c r="I1" t="s">
        <v>14</v>
      </c>
      <c r="J1" t="s">
        <v>73</v>
      </c>
    </row>
    <row r="2" spans="1:12" x14ac:dyDescent="0.25">
      <c r="A2" t="s">
        <v>15</v>
      </c>
      <c r="B2">
        <v>1</v>
      </c>
      <c r="C2" t="s">
        <v>15</v>
      </c>
      <c r="D2">
        <v>0.21261559699999999</v>
      </c>
      <c r="E2">
        <v>5.7806840000000003E-3</v>
      </c>
      <c r="F2">
        <v>2.718842982</v>
      </c>
      <c r="G2">
        <v>30808</v>
      </c>
      <c r="H2">
        <v>849.73951890000001</v>
      </c>
      <c r="I2">
        <v>144900</v>
      </c>
      <c r="J2">
        <v>787.31483539999999</v>
      </c>
    </row>
    <row r="3" spans="1:12" x14ac:dyDescent="0.25">
      <c r="A3" t="s">
        <v>16</v>
      </c>
      <c r="B3">
        <v>1</v>
      </c>
      <c r="C3" t="s">
        <v>16</v>
      </c>
      <c r="D3">
        <v>0.202601794</v>
      </c>
      <c r="E3">
        <v>6.0560980000000002E-3</v>
      </c>
      <c r="F3">
        <v>2.9891630579999999</v>
      </c>
      <c r="G3">
        <v>29357</v>
      </c>
      <c r="H3">
        <v>935.94083680000006</v>
      </c>
      <c r="I3">
        <v>144900</v>
      </c>
      <c r="J3">
        <v>787.31483539999999</v>
      </c>
    </row>
    <row r="4" spans="1:12" x14ac:dyDescent="0.25">
      <c r="A4" t="s">
        <v>17</v>
      </c>
      <c r="B4">
        <v>1</v>
      </c>
      <c r="C4" t="s">
        <v>17</v>
      </c>
      <c r="D4">
        <v>0.195969634</v>
      </c>
      <c r="E4">
        <v>5.706264E-3</v>
      </c>
      <c r="F4">
        <v>2.9118101379999999</v>
      </c>
      <c r="G4">
        <v>28396</v>
      </c>
      <c r="H4">
        <v>825.77975270000002</v>
      </c>
      <c r="I4">
        <v>144900</v>
      </c>
      <c r="J4">
        <v>787.31483539999999</v>
      </c>
    </row>
    <row r="5" spans="1:12" x14ac:dyDescent="0.25">
      <c r="A5" t="s">
        <v>18</v>
      </c>
      <c r="B5">
        <v>1</v>
      </c>
      <c r="C5" t="s">
        <v>18</v>
      </c>
      <c r="D5">
        <v>0.20258799199999999</v>
      </c>
      <c r="E5">
        <v>5.0497579999999997E-3</v>
      </c>
      <c r="F5">
        <v>2.4926246480000001</v>
      </c>
      <c r="G5">
        <v>29355</v>
      </c>
      <c r="H5">
        <v>751.04114400000003</v>
      </c>
      <c r="I5">
        <v>144900</v>
      </c>
      <c r="J5">
        <v>787.31483539999999</v>
      </c>
    </row>
    <row r="6" spans="1:12" x14ac:dyDescent="0.25">
      <c r="A6" t="s">
        <v>19</v>
      </c>
      <c r="B6">
        <v>1</v>
      </c>
      <c r="C6" t="s">
        <v>19</v>
      </c>
      <c r="D6">
        <v>0.18622498300000001</v>
      </c>
      <c r="E6">
        <v>4.7881900000000003E-3</v>
      </c>
      <c r="F6">
        <v>2.5711857569999998</v>
      </c>
      <c r="G6">
        <v>26984</v>
      </c>
      <c r="H6">
        <v>674.73331770000004</v>
      </c>
      <c r="I6">
        <v>144900</v>
      </c>
      <c r="J6">
        <v>787.31483539999999</v>
      </c>
    </row>
    <row r="10" spans="1:12" ht="60" x14ac:dyDescent="0.25">
      <c r="A10" s="3" t="s">
        <v>80</v>
      </c>
      <c r="B10" s="3" t="s">
        <v>79</v>
      </c>
      <c r="C10" s="3" t="s">
        <v>81</v>
      </c>
      <c r="D10" s="3" t="s">
        <v>11</v>
      </c>
      <c r="E10" s="3" t="s">
        <v>12</v>
      </c>
      <c r="F10" s="4" t="s">
        <v>82</v>
      </c>
      <c r="G10" s="4" t="s">
        <v>83</v>
      </c>
      <c r="H10" s="3" t="s">
        <v>84</v>
      </c>
      <c r="I10" s="3" t="s">
        <v>85</v>
      </c>
      <c r="J10" s="3" t="s">
        <v>86</v>
      </c>
      <c r="K10" s="3" t="s">
        <v>87</v>
      </c>
      <c r="L10" s="3" t="s">
        <v>88</v>
      </c>
    </row>
    <row r="11" spans="1:12" x14ac:dyDescent="0.25">
      <c r="A11" t="s">
        <v>74</v>
      </c>
      <c r="B11">
        <v>30808</v>
      </c>
      <c r="C11">
        <f>D11*1.645</f>
        <v>1397.8215085905001</v>
      </c>
      <c r="D11">
        <v>849.73951890000001</v>
      </c>
      <c r="E11">
        <f>D11/B11*100</f>
        <v>2.7581781319787066</v>
      </c>
      <c r="F11">
        <f>B11-C11</f>
        <v>29410.178491409501</v>
      </c>
      <c r="G11">
        <f>B11+C11</f>
        <v>32205.821508590499</v>
      </c>
      <c r="H11" s="5" t="s">
        <v>89</v>
      </c>
    </row>
    <row r="12" spans="1:12" x14ac:dyDescent="0.25">
      <c r="A12" t="s">
        <v>75</v>
      </c>
      <c r="B12">
        <v>29357</v>
      </c>
      <c r="C12">
        <f t="shared" ref="C12:C15" si="0">D12*1.645</f>
        <v>1539.6226765360002</v>
      </c>
      <c r="D12">
        <v>935.94083680000006</v>
      </c>
      <c r="E12">
        <f t="shared" ref="E12:E15" si="1">D12/B12*100</f>
        <v>3.1881351527744664</v>
      </c>
      <c r="F12">
        <f t="shared" ref="F12:F15" si="2">B12-C12</f>
        <v>27817.377323463999</v>
      </c>
      <c r="G12">
        <f t="shared" ref="G12:G15" si="3">B12+C12</f>
        <v>30896.622676536001</v>
      </c>
      <c r="H12" t="str">
        <f>IF(ABS((B12-$B$11)/(SQRT(D12^2+$D$11^2)))&gt;1.96,"YES","NO")</f>
        <v>NO</v>
      </c>
      <c r="I12" s="5" t="s">
        <v>89</v>
      </c>
    </row>
    <row r="13" spans="1:12" x14ac:dyDescent="0.25">
      <c r="A13" t="s">
        <v>76</v>
      </c>
      <c r="B13">
        <v>28396</v>
      </c>
      <c r="C13">
        <f t="shared" si="0"/>
        <v>1358.4076931915001</v>
      </c>
      <c r="D13">
        <v>825.77975270000002</v>
      </c>
      <c r="E13">
        <f t="shared" si="1"/>
        <v>2.9080847749683056</v>
      </c>
      <c r="F13">
        <f t="shared" si="2"/>
        <v>27037.592306808499</v>
      </c>
      <c r="G13">
        <f t="shared" si="3"/>
        <v>29754.407693191501</v>
      </c>
      <c r="H13" s="6" t="str">
        <f t="shared" ref="H13:H15" si="4">IF(ABS((B13-$B$11)/(SQRT(D13^2+$D$11^2)))&gt;1.96,"YES","NO")</f>
        <v>YES</v>
      </c>
      <c r="I13" t="str">
        <f>IF(ABS((B13-$B$12)/(SQRT(D13^2+$D$12^2)))&gt;1.96,"YES","NO")</f>
        <v>NO</v>
      </c>
      <c r="J13" s="5" t="s">
        <v>89</v>
      </c>
    </row>
    <row r="14" spans="1:12" x14ac:dyDescent="0.25">
      <c r="A14" t="s">
        <v>77</v>
      </c>
      <c r="B14">
        <v>29355</v>
      </c>
      <c r="C14">
        <f t="shared" si="0"/>
        <v>1235.46268188</v>
      </c>
      <c r="D14">
        <v>751.04114400000003</v>
      </c>
      <c r="E14">
        <f t="shared" si="1"/>
        <v>2.5584777516607051</v>
      </c>
      <c r="F14">
        <f t="shared" si="2"/>
        <v>28119.537318120001</v>
      </c>
      <c r="G14">
        <f t="shared" si="3"/>
        <v>30590.462681879999</v>
      </c>
      <c r="H14" t="str">
        <f t="shared" si="4"/>
        <v>NO</v>
      </c>
      <c r="I14" t="str">
        <f t="shared" ref="I14:I15" si="5">IF(ABS((B14-$B$12)/(SQRT(D14^2+$D$12^2)))&gt;1.96,"YES","NO")</f>
        <v>NO</v>
      </c>
      <c r="J14" t="str">
        <f>IF(ABS((B14-$B$13)/(SQRT(D14^2+$D$13^2)))&gt;1.96,"YES","NO")</f>
        <v>NO</v>
      </c>
      <c r="K14" s="5" t="s">
        <v>89</v>
      </c>
    </row>
    <row r="15" spans="1:12" x14ac:dyDescent="0.25">
      <c r="A15" t="s">
        <v>78</v>
      </c>
      <c r="B15">
        <v>26984</v>
      </c>
      <c r="C15">
        <f t="shared" si="0"/>
        <v>1109.9363076165</v>
      </c>
      <c r="D15">
        <v>674.73331770000004</v>
      </c>
      <c r="E15">
        <f t="shared" si="1"/>
        <v>2.5004940620367626</v>
      </c>
      <c r="F15">
        <f t="shared" si="2"/>
        <v>25874.063692383501</v>
      </c>
      <c r="G15">
        <f t="shared" si="3"/>
        <v>28093.936307616499</v>
      </c>
      <c r="H15" s="6" t="str">
        <f t="shared" si="4"/>
        <v>YES</v>
      </c>
      <c r="I15" s="6" t="str">
        <f t="shared" si="5"/>
        <v>YES</v>
      </c>
      <c r="J15" t="str">
        <f>IF(ABS((B15-$B$13)/(SQRT(D15^2+$D$13^2)))&gt;1.96,"YES","NO")</f>
        <v>NO</v>
      </c>
      <c r="K15" s="6" t="str">
        <f>IF(ABS((B15-$B$14)/(SQRT(D15^2+$D$14^2)))&gt;1.96,"YES","NO")</f>
        <v>YES</v>
      </c>
      <c r="L15" s="5" t="s">
        <v>89</v>
      </c>
    </row>
    <row r="21" spans="1:12" ht="60" x14ac:dyDescent="0.25">
      <c r="A21" s="3" t="s">
        <v>80</v>
      </c>
      <c r="B21" s="3" t="s">
        <v>10</v>
      </c>
      <c r="C21" s="3" t="s">
        <v>81</v>
      </c>
      <c r="D21" s="3" t="s">
        <v>11</v>
      </c>
      <c r="E21" s="3" t="s">
        <v>12</v>
      </c>
      <c r="F21" s="4" t="s">
        <v>82</v>
      </c>
      <c r="G21" s="4" t="s">
        <v>83</v>
      </c>
      <c r="H21" s="3" t="s">
        <v>84</v>
      </c>
      <c r="I21" s="3" t="s">
        <v>85</v>
      </c>
      <c r="J21" s="3" t="s">
        <v>86</v>
      </c>
      <c r="K21" s="3" t="s">
        <v>87</v>
      </c>
      <c r="L21" s="3" t="s">
        <v>88</v>
      </c>
    </row>
    <row r="22" spans="1:12" x14ac:dyDescent="0.25">
      <c r="A22" t="s">
        <v>74</v>
      </c>
      <c r="B22">
        <v>0.21261559699999999</v>
      </c>
      <c r="C22">
        <f>D22*1.645</f>
        <v>9.5092251800000006E-3</v>
      </c>
      <c r="D22">
        <v>5.7806840000000003E-3</v>
      </c>
      <c r="E22">
        <v>2.718842982</v>
      </c>
      <c r="F22">
        <f>B22-C22</f>
        <v>0.20310637181999999</v>
      </c>
      <c r="G22">
        <f>B22+C22</f>
        <v>0.22212482217999999</v>
      </c>
      <c r="H22" s="5" t="s">
        <v>89</v>
      </c>
    </row>
    <row r="23" spans="1:12" x14ac:dyDescent="0.25">
      <c r="A23" t="s">
        <v>75</v>
      </c>
      <c r="B23">
        <v>0.202601794</v>
      </c>
      <c r="C23">
        <f t="shared" ref="C23:C26" si="6">D23*1.645</f>
        <v>9.9622812099999999E-3</v>
      </c>
      <c r="D23">
        <v>6.0560980000000002E-3</v>
      </c>
      <c r="E23">
        <v>2.9891630579999999</v>
      </c>
      <c r="F23">
        <f t="shared" ref="F23:F26" si="7">B23-C23</f>
        <v>0.19263951278999999</v>
      </c>
      <c r="G23">
        <f t="shared" ref="G23:G26" si="8">B23+C23</f>
        <v>0.21256407521000001</v>
      </c>
      <c r="H23" t="str">
        <f>IF(ABS((B23-$B$22)/(SQRT(D23^2+$D$22^2)))&gt;1.96,"YES","NO")</f>
        <v>NO</v>
      </c>
      <c r="I23" s="5" t="s">
        <v>89</v>
      </c>
    </row>
    <row r="24" spans="1:12" x14ac:dyDescent="0.25">
      <c r="A24" t="s">
        <v>76</v>
      </c>
      <c r="B24">
        <v>0.195969634</v>
      </c>
      <c r="C24">
        <f t="shared" si="6"/>
        <v>9.3868042799999992E-3</v>
      </c>
      <c r="D24">
        <v>5.706264E-3</v>
      </c>
      <c r="E24">
        <v>2.9118101379999999</v>
      </c>
      <c r="F24">
        <f t="shared" si="7"/>
        <v>0.18658282972000001</v>
      </c>
      <c r="G24">
        <f t="shared" si="8"/>
        <v>0.20535643828</v>
      </c>
      <c r="H24" s="6" t="str">
        <f t="shared" ref="H24:H26" si="9">IF(ABS((B24-$B$22)/(SQRT(D24^2+$D$22^2)))&gt;1.96,"YES","NO")</f>
        <v>YES</v>
      </c>
      <c r="I24" t="str">
        <f>IF(ABS((B24-$B$23)/(SQRT(D24^2+$D$23^2)))&gt;1.96,"YES","NO")</f>
        <v>NO</v>
      </c>
      <c r="J24" s="5" t="s">
        <v>89</v>
      </c>
    </row>
    <row r="25" spans="1:12" x14ac:dyDescent="0.25">
      <c r="A25" t="s">
        <v>77</v>
      </c>
      <c r="B25">
        <v>0.20258799199999999</v>
      </c>
      <c r="C25">
        <f t="shared" si="6"/>
        <v>8.3068519099999995E-3</v>
      </c>
      <c r="D25">
        <v>5.0497579999999997E-3</v>
      </c>
      <c r="E25">
        <v>2.4926246480000001</v>
      </c>
      <c r="F25">
        <f t="shared" si="7"/>
        <v>0.19428114009</v>
      </c>
      <c r="G25">
        <f t="shared" si="8"/>
        <v>0.21089484390999999</v>
      </c>
      <c r="H25" t="str">
        <f t="shared" si="9"/>
        <v>NO</v>
      </c>
      <c r="I25" t="str">
        <f t="shared" ref="I25:I26" si="10">IF(ABS((B25-$B$23)/(SQRT(D25^2+$D$23^2)))&gt;1.96,"YES","NO")</f>
        <v>NO</v>
      </c>
      <c r="J25" t="str">
        <f>IF(ABS((B25-$B$24)/(SQRT(D25^2+$D$24^2)))&gt;1.96,"YES","NO")</f>
        <v>NO</v>
      </c>
      <c r="K25" s="5" t="s">
        <v>89</v>
      </c>
    </row>
    <row r="26" spans="1:12" x14ac:dyDescent="0.25">
      <c r="A26" t="s">
        <v>78</v>
      </c>
      <c r="B26">
        <v>0.18622498300000001</v>
      </c>
      <c r="C26">
        <f t="shared" si="6"/>
        <v>7.8765725500000005E-3</v>
      </c>
      <c r="D26">
        <v>4.7881900000000003E-3</v>
      </c>
      <c r="E26">
        <v>2.5711857569999998</v>
      </c>
      <c r="F26">
        <f t="shared" si="7"/>
        <v>0.17834841045000002</v>
      </c>
      <c r="G26">
        <f t="shared" si="8"/>
        <v>0.19410155555</v>
      </c>
      <c r="H26" s="6" t="str">
        <f t="shared" si="9"/>
        <v>YES</v>
      </c>
      <c r="I26" s="6" t="str">
        <f t="shared" si="10"/>
        <v>YES</v>
      </c>
      <c r="J26" t="str">
        <f>IF(ABS((B26-$B$24)/(SQRT(D26^2+$D$24^2)))&gt;1.96,"YES","NO")</f>
        <v>NO</v>
      </c>
      <c r="K26" s="6" t="str">
        <f>IF(ABS((B26-$B$25)/(SQRT(D26^2+$D$25^2)))&gt;1.96,"YES","NO")</f>
        <v>YES</v>
      </c>
      <c r="L26" s="5" t="s">
        <v>89</v>
      </c>
    </row>
    <row r="29" spans="1:12" x14ac:dyDescent="0.25">
      <c r="A29" t="s">
        <v>74</v>
      </c>
      <c r="B29">
        <v>21.26</v>
      </c>
      <c r="E29" s="7"/>
    </row>
    <row r="30" spans="1:12" x14ac:dyDescent="0.25">
      <c r="A30" t="s">
        <v>75</v>
      </c>
      <c r="B30">
        <v>20.260000000000002</v>
      </c>
    </row>
    <row r="31" spans="1:12" x14ac:dyDescent="0.25">
      <c r="A31" t="s">
        <v>76</v>
      </c>
      <c r="B31">
        <v>19.59</v>
      </c>
    </row>
    <row r="32" spans="1:12" x14ac:dyDescent="0.25">
      <c r="A32" t="s">
        <v>77</v>
      </c>
      <c r="B32">
        <v>20.25</v>
      </c>
    </row>
    <row r="33" spans="1:13" x14ac:dyDescent="0.25">
      <c r="A33" t="s">
        <v>78</v>
      </c>
      <c r="B33">
        <v>18.62</v>
      </c>
    </row>
    <row r="37" spans="1:13" ht="45" x14ac:dyDescent="0.25">
      <c r="M37" s="9" t="s">
        <v>142</v>
      </c>
    </row>
    <row r="38" spans="1:13" ht="45" x14ac:dyDescent="0.25">
      <c r="M38" s="9" t="s">
        <v>143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13" workbookViewId="0">
      <selection activeCell="E68" sqref="E68"/>
    </sheetView>
  </sheetViews>
  <sheetFormatPr defaultRowHeight="15" x14ac:dyDescent="0.25"/>
  <cols>
    <col min="1" max="1" width="23.140625" customWidth="1"/>
    <col min="2" max="2" width="12.28515625" customWidth="1"/>
    <col min="19" max="19" width="29.85546875" customWidth="1"/>
    <col min="20" max="20" width="12.7109375" customWidth="1"/>
    <col min="21" max="21" width="13.5703125" customWidth="1"/>
    <col min="22" max="22" width="11.85546875" customWidth="1"/>
    <col min="23" max="24" width="11.5703125" customWidth="1"/>
  </cols>
  <sheetData>
    <row r="1" spans="1:10" x14ac:dyDescent="0.25">
      <c r="A1" t="s">
        <v>71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72</v>
      </c>
      <c r="I1" t="s">
        <v>14</v>
      </c>
      <c r="J1" t="s">
        <v>73</v>
      </c>
    </row>
    <row r="2" spans="1:10" x14ac:dyDescent="0.25">
      <c r="A2" t="s">
        <v>20</v>
      </c>
      <c r="B2">
        <v>2</v>
      </c>
      <c r="C2" t="s">
        <v>20</v>
      </c>
      <c r="D2">
        <v>0.33696058000000001</v>
      </c>
      <c r="E2">
        <v>1.3322364E-2</v>
      </c>
      <c r="F2">
        <v>3.9536863210000002</v>
      </c>
      <c r="G2">
        <v>12634</v>
      </c>
      <c r="H2">
        <v>516.96300640000004</v>
      </c>
      <c r="I2">
        <v>37494</v>
      </c>
      <c r="J2">
        <v>501.29721719999998</v>
      </c>
    </row>
    <row r="3" spans="1:10" x14ac:dyDescent="0.25">
      <c r="A3" t="s">
        <v>21</v>
      </c>
      <c r="B3">
        <v>2</v>
      </c>
      <c r="C3" t="s">
        <v>21</v>
      </c>
      <c r="D3">
        <v>0.25180028799999998</v>
      </c>
      <c r="E3">
        <v>1.3166519999999999E-2</v>
      </c>
      <c r="F3">
        <v>5.2289535310000002</v>
      </c>
      <c r="G3">
        <v>9441</v>
      </c>
      <c r="H3">
        <v>514.86954660000004</v>
      </c>
      <c r="I3">
        <v>37494</v>
      </c>
      <c r="J3">
        <v>501.29721719999998</v>
      </c>
    </row>
    <row r="4" spans="1:10" x14ac:dyDescent="0.25">
      <c r="A4" t="s">
        <v>22</v>
      </c>
      <c r="B4">
        <v>2</v>
      </c>
      <c r="C4" t="s">
        <v>22</v>
      </c>
      <c r="D4">
        <v>0.173094362</v>
      </c>
      <c r="E4">
        <v>1.1566676999999999E-2</v>
      </c>
      <c r="F4">
        <v>6.682295882</v>
      </c>
      <c r="G4">
        <v>6490</v>
      </c>
      <c r="H4">
        <v>438.88045069999998</v>
      </c>
      <c r="I4">
        <v>37494</v>
      </c>
      <c r="J4">
        <v>501.29721719999998</v>
      </c>
    </row>
    <row r="5" spans="1:10" x14ac:dyDescent="0.25">
      <c r="A5" t="s">
        <v>23</v>
      </c>
      <c r="B5">
        <v>2</v>
      </c>
      <c r="C5" t="s">
        <v>23</v>
      </c>
      <c r="D5">
        <v>0.15591827999999999</v>
      </c>
      <c r="E5">
        <v>1.0774087E-2</v>
      </c>
      <c r="F5">
        <v>6.9100857160000002</v>
      </c>
      <c r="G5">
        <v>5846</v>
      </c>
      <c r="H5">
        <v>423.53618499999999</v>
      </c>
      <c r="I5">
        <v>37494</v>
      </c>
      <c r="J5">
        <v>501.29721719999998</v>
      </c>
    </row>
    <row r="6" spans="1:10" x14ac:dyDescent="0.25">
      <c r="A6" t="s">
        <v>24</v>
      </c>
      <c r="B6">
        <v>2</v>
      </c>
      <c r="C6" t="s">
        <v>24</v>
      </c>
      <c r="D6">
        <v>8.2226489999999999E-2</v>
      </c>
      <c r="E6">
        <v>8.6249289999999999E-3</v>
      </c>
      <c r="F6">
        <v>10.489233670000001</v>
      </c>
      <c r="G6">
        <v>3083</v>
      </c>
      <c r="H6">
        <v>322.1950496</v>
      </c>
      <c r="I6">
        <v>37494</v>
      </c>
      <c r="J6">
        <v>501.29721719999998</v>
      </c>
    </row>
    <row r="7" spans="1:10" x14ac:dyDescent="0.25">
      <c r="A7" t="s">
        <v>25</v>
      </c>
      <c r="B7">
        <v>3</v>
      </c>
      <c r="C7" t="s">
        <v>25</v>
      </c>
      <c r="D7">
        <v>0.30789921999999997</v>
      </c>
      <c r="E7">
        <v>2.7552598000000001E-2</v>
      </c>
      <c r="F7">
        <v>8.9485767539999994</v>
      </c>
      <c r="G7">
        <v>3434</v>
      </c>
      <c r="H7">
        <v>329.37941649999999</v>
      </c>
      <c r="I7">
        <v>11153</v>
      </c>
      <c r="J7">
        <v>329.85307340000003</v>
      </c>
    </row>
    <row r="8" spans="1:10" x14ac:dyDescent="0.25">
      <c r="A8" t="s">
        <v>26</v>
      </c>
      <c r="B8">
        <v>3</v>
      </c>
      <c r="C8" t="s">
        <v>26</v>
      </c>
      <c r="D8">
        <v>0.28664933199999998</v>
      </c>
      <c r="E8">
        <v>2.6068098000000001E-2</v>
      </c>
      <c r="F8">
        <v>9.0940725950000001</v>
      </c>
      <c r="G8">
        <v>3197</v>
      </c>
      <c r="H8">
        <v>315.99651899999998</v>
      </c>
      <c r="I8">
        <v>11153</v>
      </c>
      <c r="J8">
        <v>329.85307340000003</v>
      </c>
    </row>
    <row r="9" spans="1:10" x14ac:dyDescent="0.25">
      <c r="A9" t="s">
        <v>27</v>
      </c>
      <c r="B9">
        <v>3</v>
      </c>
      <c r="C9" t="s">
        <v>27</v>
      </c>
      <c r="D9">
        <v>0.19797363900000001</v>
      </c>
      <c r="E9">
        <v>2.0992449E-2</v>
      </c>
      <c r="F9">
        <v>10.603658729999999</v>
      </c>
      <c r="G9">
        <v>2208</v>
      </c>
      <c r="H9">
        <v>236.06143270000001</v>
      </c>
      <c r="I9">
        <v>11153</v>
      </c>
      <c r="J9">
        <v>329.85307340000003</v>
      </c>
    </row>
    <row r="10" spans="1:10" x14ac:dyDescent="0.25">
      <c r="A10" t="s">
        <v>28</v>
      </c>
      <c r="B10">
        <v>3</v>
      </c>
      <c r="C10" t="s">
        <v>28</v>
      </c>
      <c r="D10">
        <v>0.13126513000000001</v>
      </c>
      <c r="E10">
        <v>2.3577925999999999E-2</v>
      </c>
      <c r="F10">
        <v>17.96206342</v>
      </c>
      <c r="G10">
        <v>1464</v>
      </c>
      <c r="H10">
        <v>261.0643599</v>
      </c>
      <c r="I10">
        <v>11153</v>
      </c>
      <c r="J10">
        <v>329.85307340000003</v>
      </c>
    </row>
    <row r="11" spans="1:10" x14ac:dyDescent="0.25">
      <c r="A11" t="s">
        <v>29</v>
      </c>
      <c r="B11">
        <v>3</v>
      </c>
      <c r="C11" t="s">
        <v>29</v>
      </c>
      <c r="D11">
        <v>7.6212678000000006E-2</v>
      </c>
      <c r="E11">
        <v>1.4455364E-2</v>
      </c>
      <c r="F11">
        <v>18.967138649999999</v>
      </c>
      <c r="G11">
        <v>850</v>
      </c>
      <c r="H11">
        <v>166.73287020000001</v>
      </c>
      <c r="I11">
        <v>11153</v>
      </c>
      <c r="J11">
        <v>329.85307340000003</v>
      </c>
    </row>
    <row r="12" spans="1:10" x14ac:dyDescent="0.25">
      <c r="A12" t="s">
        <v>30</v>
      </c>
      <c r="B12">
        <v>4</v>
      </c>
      <c r="C12" t="s">
        <v>30</v>
      </c>
      <c r="D12">
        <v>0.15070497899999999</v>
      </c>
      <c r="E12">
        <v>5.7471620000000001E-3</v>
      </c>
      <c r="F12">
        <v>3.81351854</v>
      </c>
      <c r="G12">
        <v>13799</v>
      </c>
      <c r="H12">
        <v>565.26423020000004</v>
      </c>
      <c r="I12">
        <v>91563</v>
      </c>
      <c r="J12">
        <v>726.02537830000006</v>
      </c>
    </row>
    <row r="13" spans="1:10" x14ac:dyDescent="0.25">
      <c r="A13" t="s">
        <v>31</v>
      </c>
      <c r="B13">
        <v>4</v>
      </c>
      <c r="C13" t="s">
        <v>31</v>
      </c>
      <c r="D13">
        <v>0.17270076300000001</v>
      </c>
      <c r="E13">
        <v>6.133716E-3</v>
      </c>
      <c r="F13">
        <v>3.5516438570000002</v>
      </c>
      <c r="G13">
        <v>15813</v>
      </c>
      <c r="H13">
        <v>620.03983740000001</v>
      </c>
      <c r="I13">
        <v>91563</v>
      </c>
      <c r="J13">
        <v>726.02537830000006</v>
      </c>
    </row>
    <row r="14" spans="1:10" x14ac:dyDescent="0.25">
      <c r="A14" t="s">
        <v>32</v>
      </c>
      <c r="B14">
        <v>4</v>
      </c>
      <c r="C14" t="s">
        <v>32</v>
      </c>
      <c r="D14">
        <v>0.205148368</v>
      </c>
      <c r="E14">
        <v>6.3832460000000004E-3</v>
      </c>
      <c r="F14">
        <v>3.1115266689999999</v>
      </c>
      <c r="G14">
        <v>18784</v>
      </c>
      <c r="H14">
        <v>605.39470600000004</v>
      </c>
      <c r="I14">
        <v>91563</v>
      </c>
      <c r="J14">
        <v>726.02537830000006</v>
      </c>
    </row>
    <row r="15" spans="1:10" x14ac:dyDescent="0.25">
      <c r="A15" t="s">
        <v>33</v>
      </c>
      <c r="B15">
        <v>4</v>
      </c>
      <c r="C15" t="s">
        <v>33</v>
      </c>
      <c r="D15">
        <v>0.23138167200000001</v>
      </c>
      <c r="E15">
        <v>6.4430679999999997E-3</v>
      </c>
      <c r="F15">
        <v>2.7846062059999999</v>
      </c>
      <c r="G15">
        <v>21186</v>
      </c>
      <c r="H15">
        <v>572.80550800000003</v>
      </c>
      <c r="I15">
        <v>91563</v>
      </c>
      <c r="J15">
        <v>726.02537830000006</v>
      </c>
    </row>
    <row r="16" spans="1:10" x14ac:dyDescent="0.25">
      <c r="A16" t="s">
        <v>34</v>
      </c>
      <c r="B16">
        <v>4</v>
      </c>
      <c r="C16" t="s">
        <v>34</v>
      </c>
      <c r="D16">
        <v>0.240064218</v>
      </c>
      <c r="E16">
        <v>5.9608040000000001E-3</v>
      </c>
      <c r="F16">
        <v>2.4830040100000002</v>
      </c>
      <c r="G16">
        <v>21981</v>
      </c>
      <c r="H16">
        <v>497.6487717</v>
      </c>
      <c r="I16">
        <v>91563</v>
      </c>
      <c r="J16">
        <v>726.02537830000006</v>
      </c>
    </row>
    <row r="19" spans="1:26" ht="60" x14ac:dyDescent="0.25">
      <c r="A19" s="3" t="s">
        <v>80</v>
      </c>
      <c r="B19" s="3" t="s">
        <v>10</v>
      </c>
      <c r="C19" s="3" t="s">
        <v>81</v>
      </c>
      <c r="D19" s="3" t="s">
        <v>11</v>
      </c>
      <c r="E19" s="3" t="s">
        <v>12</v>
      </c>
      <c r="F19" s="4" t="s">
        <v>82</v>
      </c>
      <c r="G19" s="4" t="s">
        <v>83</v>
      </c>
      <c r="H19" s="4" t="s">
        <v>132</v>
      </c>
      <c r="I19" s="4" t="s">
        <v>133</v>
      </c>
      <c r="J19" s="4" t="s">
        <v>134</v>
      </c>
      <c r="K19" s="4" t="s">
        <v>135</v>
      </c>
      <c r="L19" s="4" t="s">
        <v>136</v>
      </c>
      <c r="M19" s="7"/>
      <c r="N19" s="4" t="s">
        <v>137</v>
      </c>
      <c r="O19" s="4" t="s">
        <v>138</v>
      </c>
      <c r="P19" s="4" t="s">
        <v>139</v>
      </c>
      <c r="Q19" s="4" t="s">
        <v>140</v>
      </c>
      <c r="R19" s="4" t="s">
        <v>141</v>
      </c>
      <c r="S19" s="7"/>
      <c r="T19" s="4"/>
      <c r="U19" s="4"/>
      <c r="V19" s="4"/>
      <c r="W19" s="4"/>
      <c r="X19" s="4"/>
      <c r="Y19" s="7"/>
      <c r="Z19" s="7"/>
    </row>
    <row r="20" spans="1:26" x14ac:dyDescent="0.25">
      <c r="A20" t="s">
        <v>90</v>
      </c>
      <c r="B20">
        <v>0.33696058000000001</v>
      </c>
      <c r="C20">
        <f>D20*1.645</f>
        <v>2.191528878E-2</v>
      </c>
      <c r="D20">
        <v>1.3322364E-2</v>
      </c>
      <c r="E20">
        <v>3.9536863210000002</v>
      </c>
      <c r="F20">
        <f>B20-C20</f>
        <v>0.31504529122000002</v>
      </c>
      <c r="G20">
        <f>B20+C20</f>
        <v>0.35887586878</v>
      </c>
      <c r="H20" s="5" t="s">
        <v>89</v>
      </c>
      <c r="V20" s="8"/>
      <c r="W20" s="8"/>
      <c r="X20" s="8"/>
      <c r="Y20" s="8"/>
      <c r="Z20" s="8"/>
    </row>
    <row r="21" spans="1:26" x14ac:dyDescent="0.25">
      <c r="A21" t="s">
        <v>91</v>
      </c>
      <c r="B21">
        <v>0.25180028799999998</v>
      </c>
      <c r="C21">
        <f t="shared" ref="C21:C34" si="0">D21*1.645</f>
        <v>2.1658925399999997E-2</v>
      </c>
      <c r="D21">
        <v>1.3166519999999999E-2</v>
      </c>
      <c r="E21">
        <v>5.2289535310000002</v>
      </c>
      <c r="F21">
        <f t="shared" ref="F21:F34" si="1">B21-C21</f>
        <v>0.23014136259999998</v>
      </c>
      <c r="G21">
        <f t="shared" ref="G21:G34" si="2">B21+C21</f>
        <v>0.27345921339999996</v>
      </c>
      <c r="I21" s="5" t="s">
        <v>89</v>
      </c>
      <c r="V21" s="8"/>
      <c r="W21" s="8"/>
      <c r="X21" s="8"/>
      <c r="Y21" s="8"/>
      <c r="Z21" s="8"/>
    </row>
    <row r="22" spans="1:26" x14ac:dyDescent="0.25">
      <c r="A22" t="s">
        <v>92</v>
      </c>
      <c r="B22">
        <v>0.173094362</v>
      </c>
      <c r="C22">
        <f t="shared" si="0"/>
        <v>1.9027183664999999E-2</v>
      </c>
      <c r="D22">
        <v>1.1566676999999999E-2</v>
      </c>
      <c r="E22">
        <v>6.682295882</v>
      </c>
      <c r="F22">
        <f t="shared" si="1"/>
        <v>0.154067178335</v>
      </c>
      <c r="G22">
        <f t="shared" si="2"/>
        <v>0.192121545665</v>
      </c>
      <c r="J22" s="5" t="s">
        <v>89</v>
      </c>
      <c r="W22" s="8"/>
      <c r="X22" s="8"/>
      <c r="Y22" s="8"/>
      <c r="Z22" s="8"/>
    </row>
    <row r="23" spans="1:26" x14ac:dyDescent="0.25">
      <c r="A23" t="s">
        <v>93</v>
      </c>
      <c r="B23">
        <v>0.15591827999999999</v>
      </c>
      <c r="C23">
        <f t="shared" si="0"/>
        <v>1.7723373115E-2</v>
      </c>
      <c r="D23">
        <v>1.0774087E-2</v>
      </c>
      <c r="E23">
        <v>6.9100857160000002</v>
      </c>
      <c r="F23">
        <f t="shared" si="1"/>
        <v>0.138194906885</v>
      </c>
      <c r="G23">
        <f t="shared" si="2"/>
        <v>0.17364165311499999</v>
      </c>
      <c r="K23" s="5" t="s">
        <v>89</v>
      </c>
    </row>
    <row r="24" spans="1:26" x14ac:dyDescent="0.25">
      <c r="A24" t="s">
        <v>94</v>
      </c>
      <c r="B24">
        <v>8.2226489999999999E-2</v>
      </c>
      <c r="C24">
        <f t="shared" si="0"/>
        <v>1.4188008205E-2</v>
      </c>
      <c r="D24">
        <v>8.6249289999999999E-3</v>
      </c>
      <c r="E24">
        <v>10.489233670000001</v>
      </c>
      <c r="F24">
        <f t="shared" si="1"/>
        <v>6.8038481794999994E-2</v>
      </c>
      <c r="G24">
        <f t="shared" si="2"/>
        <v>9.6414498205000004E-2</v>
      </c>
      <c r="L24" s="5" t="s">
        <v>89</v>
      </c>
    </row>
    <row r="25" spans="1:26" x14ac:dyDescent="0.25">
      <c r="A25" t="s">
        <v>95</v>
      </c>
      <c r="B25">
        <v>0.30789921999999997</v>
      </c>
      <c r="C25">
        <f t="shared" si="0"/>
        <v>4.5324023710000001E-2</v>
      </c>
      <c r="D25">
        <v>2.7552598000000001E-2</v>
      </c>
      <c r="E25">
        <v>8.9485767539999994</v>
      </c>
      <c r="F25">
        <f t="shared" si="1"/>
        <v>0.26257519628999998</v>
      </c>
      <c r="G25">
        <f t="shared" si="2"/>
        <v>0.35322324370999997</v>
      </c>
      <c r="H25" t="str">
        <f>IF(ABS((B25-$B$20)/(SQRT(D25^2+$D$20^2)))&gt;1.96,"YES","NO")</f>
        <v>NO</v>
      </c>
      <c r="N25" s="5" t="s">
        <v>89</v>
      </c>
    </row>
    <row r="26" spans="1:26" x14ac:dyDescent="0.25">
      <c r="A26" t="s">
        <v>96</v>
      </c>
      <c r="B26">
        <v>0.28664933199999998</v>
      </c>
      <c r="C26">
        <f t="shared" si="0"/>
        <v>4.2882021210000003E-2</v>
      </c>
      <c r="D26">
        <v>2.6068098000000001E-2</v>
      </c>
      <c r="E26">
        <v>9.0940725950000001</v>
      </c>
      <c r="F26">
        <f t="shared" si="1"/>
        <v>0.24376731078999997</v>
      </c>
      <c r="G26">
        <f t="shared" si="2"/>
        <v>0.32953135320999999</v>
      </c>
      <c r="I26" t="str">
        <f>IF(ABS((B26-$B$21)/(SQRT(D26^2+$D$21^2)))&gt;1.96,"YES","NO")</f>
        <v>NO</v>
      </c>
      <c r="O26" s="5" t="s">
        <v>89</v>
      </c>
    </row>
    <row r="27" spans="1:26" x14ac:dyDescent="0.25">
      <c r="A27" t="s">
        <v>97</v>
      </c>
      <c r="B27">
        <v>0.19797363900000001</v>
      </c>
      <c r="C27">
        <f t="shared" si="0"/>
        <v>3.4532578605000003E-2</v>
      </c>
      <c r="D27">
        <v>2.0992449E-2</v>
      </c>
      <c r="E27">
        <v>10.603658729999999</v>
      </c>
      <c r="F27">
        <f t="shared" si="1"/>
        <v>0.163441060395</v>
      </c>
      <c r="G27">
        <f t="shared" si="2"/>
        <v>0.23250621760500001</v>
      </c>
      <c r="J27" t="str">
        <f>IF(ABS((B27-$B$22)/(SQRT(D27^2+$D$22^2)))&gt;1.96,"YES","NO")</f>
        <v>NO</v>
      </c>
      <c r="P27" s="5" t="s">
        <v>89</v>
      </c>
    </row>
    <row r="28" spans="1:26" x14ac:dyDescent="0.25">
      <c r="A28" t="s">
        <v>98</v>
      </c>
      <c r="B28">
        <v>0.13126513000000001</v>
      </c>
      <c r="C28">
        <f t="shared" si="0"/>
        <v>3.878568827E-2</v>
      </c>
      <c r="D28">
        <v>2.3577925999999999E-2</v>
      </c>
      <c r="E28">
        <v>17.96206342</v>
      </c>
      <c r="F28">
        <f t="shared" si="1"/>
        <v>9.247944173E-2</v>
      </c>
      <c r="G28">
        <f t="shared" si="2"/>
        <v>0.17005081827000001</v>
      </c>
      <c r="K28" t="str">
        <f>IF(ABS((B28-$B$23)/(SQRT(D28^2+$D$23^2)))&gt;1.96,"YES","NO")</f>
        <v>NO</v>
      </c>
      <c r="Q28" s="5" t="s">
        <v>89</v>
      </c>
    </row>
    <row r="29" spans="1:26" x14ac:dyDescent="0.25">
      <c r="A29" t="s">
        <v>99</v>
      </c>
      <c r="B29">
        <v>7.6212678000000006E-2</v>
      </c>
      <c r="C29">
        <f t="shared" si="0"/>
        <v>2.377907378E-2</v>
      </c>
      <c r="D29">
        <v>1.4455364E-2</v>
      </c>
      <c r="E29">
        <v>18.967138649999999</v>
      </c>
      <c r="F29">
        <f t="shared" si="1"/>
        <v>5.2433604220000006E-2</v>
      </c>
      <c r="G29">
        <f t="shared" si="2"/>
        <v>9.9991751779999999E-2</v>
      </c>
      <c r="L29" t="str">
        <f>IF(ABS((B29-$B$24)/(SQRT(D29^2+$D$24^2)))&gt;1.96,"YES","NO")</f>
        <v>NO</v>
      </c>
      <c r="R29" s="5" t="s">
        <v>89</v>
      </c>
    </row>
    <row r="30" spans="1:26" x14ac:dyDescent="0.25">
      <c r="A30" t="s">
        <v>100</v>
      </c>
      <c r="B30">
        <v>0.15070497899999999</v>
      </c>
      <c r="C30">
        <f t="shared" si="0"/>
        <v>9.4540814900000002E-3</v>
      </c>
      <c r="D30">
        <v>5.7471620000000001E-3</v>
      </c>
      <c r="E30">
        <v>3.81351854</v>
      </c>
      <c r="F30">
        <f t="shared" si="1"/>
        <v>0.14125089751</v>
      </c>
      <c r="G30">
        <f t="shared" si="2"/>
        <v>0.16015906048999998</v>
      </c>
      <c r="H30" t="str">
        <f>IF(ABS((B30-$B$20)/(SQRT(D30^2+$D$20^2)))&gt;1.96,"YES","NO")</f>
        <v>YES</v>
      </c>
      <c r="N30" t="str">
        <f>IF(ABS((B30-$B$25)/(SQRT(D30^2+$D$25^2)))&gt;1.96,"YES","NO")</f>
        <v>YES</v>
      </c>
      <c r="T30" s="5"/>
    </row>
    <row r="31" spans="1:26" x14ac:dyDescent="0.25">
      <c r="A31" t="s">
        <v>101</v>
      </c>
      <c r="B31">
        <v>0.17270076300000001</v>
      </c>
      <c r="C31">
        <f t="shared" si="0"/>
        <v>1.0089962819999999E-2</v>
      </c>
      <c r="D31">
        <v>6.133716E-3</v>
      </c>
      <c r="E31">
        <v>3.5516438570000002</v>
      </c>
      <c r="F31">
        <f t="shared" si="1"/>
        <v>0.16261080018000001</v>
      </c>
      <c r="G31">
        <f t="shared" si="2"/>
        <v>0.18279072582</v>
      </c>
      <c r="I31" t="str">
        <f>IF(ABS((B31-$B$21)/(SQRT(D31^2+$D$21^2)))&gt;1.96,"YES","NO")</f>
        <v>YES</v>
      </c>
      <c r="O31" t="str">
        <f>IF(ABS((B31-$B$26)/(SQRT(D31^2+$D$26^2)))&gt;1.96,"YES","NO")</f>
        <v>YES</v>
      </c>
      <c r="U31" s="5"/>
    </row>
    <row r="32" spans="1:26" x14ac:dyDescent="0.25">
      <c r="A32" t="s">
        <v>102</v>
      </c>
      <c r="B32">
        <v>0.205148368</v>
      </c>
      <c r="C32">
        <f t="shared" si="0"/>
        <v>1.050043967E-2</v>
      </c>
      <c r="D32">
        <v>6.3832460000000004E-3</v>
      </c>
      <c r="E32">
        <v>3.1115266689999999</v>
      </c>
      <c r="F32">
        <f t="shared" si="1"/>
        <v>0.19464792833</v>
      </c>
      <c r="G32">
        <f t="shared" si="2"/>
        <v>0.21564880767</v>
      </c>
      <c r="J32" t="str">
        <f>IF(ABS((B32-$B$22)/(SQRT(D32^2+$D$22^2)))&gt;1.96,"YES","NO")</f>
        <v>YES</v>
      </c>
      <c r="P32" t="str">
        <f>IF(ABS((B32-$B$27)/(SQRT(D32^2+$D$27^2)))&gt;1.96,"YES","NO")</f>
        <v>NO</v>
      </c>
      <c r="V32" s="5"/>
    </row>
    <row r="33" spans="1:24" x14ac:dyDescent="0.25">
      <c r="A33" t="s">
        <v>103</v>
      </c>
      <c r="B33">
        <v>0.23138167200000001</v>
      </c>
      <c r="C33">
        <f t="shared" si="0"/>
        <v>1.059884686E-2</v>
      </c>
      <c r="D33">
        <v>6.4430679999999997E-3</v>
      </c>
      <c r="E33">
        <v>2.7846062059999999</v>
      </c>
      <c r="F33">
        <f t="shared" si="1"/>
        <v>0.22078282514</v>
      </c>
      <c r="G33">
        <f t="shared" si="2"/>
        <v>0.24198051886000002</v>
      </c>
      <c r="K33" t="str">
        <f>IF(ABS((B33-$B$23)/(SQRT(D33^2+$D$23^2)))&gt;1.96,"YES","NO")</f>
        <v>YES</v>
      </c>
      <c r="Q33" t="str">
        <f>IF(ABS((B33-$B$28)/(SQRT(D33^2+$D$28^2)))&gt;1.96,"YES","NO")</f>
        <v>YES</v>
      </c>
      <c r="W33" s="5"/>
    </row>
    <row r="34" spans="1:24" x14ac:dyDescent="0.25">
      <c r="A34" t="s">
        <v>104</v>
      </c>
      <c r="B34">
        <v>0.240064218</v>
      </c>
      <c r="C34">
        <f t="shared" si="0"/>
        <v>9.80552258E-3</v>
      </c>
      <c r="D34">
        <v>5.9608040000000001E-3</v>
      </c>
      <c r="E34">
        <v>2.4830040100000002</v>
      </c>
      <c r="F34">
        <f t="shared" si="1"/>
        <v>0.23025869541999999</v>
      </c>
      <c r="G34">
        <f t="shared" si="2"/>
        <v>0.24986974058</v>
      </c>
      <c r="L34" t="str">
        <f>IF(ABS((B34-$B$24)/(SQRT(D34^2+$D$24^2)))&gt;1.96,"YES","NO")</f>
        <v>YES</v>
      </c>
      <c r="R34" t="str">
        <f>IF(ABS((B34-$B$29)/(SQRT(D34^2+$D$29^2)))&gt;1.96,"YES","NO")</f>
        <v>YES</v>
      </c>
      <c r="X34" s="5"/>
    </row>
    <row r="39" spans="1:24" ht="79.5" customHeight="1" x14ac:dyDescent="0.25">
      <c r="C39" s="4" t="s">
        <v>74</v>
      </c>
      <c r="D39" s="4" t="s">
        <v>75</v>
      </c>
      <c r="E39" s="4" t="s">
        <v>76</v>
      </c>
      <c r="F39" s="4" t="s">
        <v>77</v>
      </c>
      <c r="G39" s="4" t="s">
        <v>78</v>
      </c>
      <c r="S39" s="9" t="s">
        <v>149</v>
      </c>
    </row>
    <row r="40" spans="1:24" ht="108.75" customHeight="1" x14ac:dyDescent="0.25">
      <c r="B40" s="3" t="s">
        <v>105</v>
      </c>
      <c r="C40" s="8">
        <v>33.696058000000001</v>
      </c>
      <c r="D40" s="8">
        <v>25.180028799999999</v>
      </c>
      <c r="E40" s="8">
        <v>17.3094362</v>
      </c>
      <c r="F40" s="8">
        <v>15.591828</v>
      </c>
      <c r="G40" s="8">
        <v>8.2226490000000005</v>
      </c>
      <c r="S40" s="9" t="s">
        <v>150</v>
      </c>
    </row>
    <row r="41" spans="1:24" x14ac:dyDescent="0.25">
      <c r="B41" s="3" t="s">
        <v>106</v>
      </c>
      <c r="C41" s="8">
        <v>30.789921999999997</v>
      </c>
      <c r="D41" s="8">
        <v>28.664933199999997</v>
      </c>
      <c r="E41" s="8">
        <v>19.797363900000001</v>
      </c>
      <c r="F41" s="8">
        <v>13.126513000000001</v>
      </c>
      <c r="G41" s="8">
        <v>7.6212678000000009</v>
      </c>
    </row>
    <row r="42" spans="1:24" x14ac:dyDescent="0.25">
      <c r="B42" s="3" t="s">
        <v>107</v>
      </c>
      <c r="C42" s="8">
        <v>15.070497899999999</v>
      </c>
      <c r="D42" s="8">
        <v>17.270076299999999</v>
      </c>
      <c r="E42" s="8">
        <v>20.514836800000001</v>
      </c>
      <c r="F42" s="8">
        <v>23.138167200000002</v>
      </c>
      <c r="G42" s="8">
        <v>24.006421799999998</v>
      </c>
      <c r="H42" s="4"/>
      <c r="I42" s="4"/>
      <c r="J42" s="4"/>
      <c r="K42" s="4"/>
      <c r="L42" s="4"/>
    </row>
    <row r="46" spans="1:24" ht="45" x14ac:dyDescent="0.25">
      <c r="A46" s="3" t="s">
        <v>80</v>
      </c>
      <c r="B46" s="3" t="s">
        <v>10</v>
      </c>
      <c r="C46" s="3" t="s">
        <v>11</v>
      </c>
      <c r="D46" s="4" t="s">
        <v>132</v>
      </c>
      <c r="E46" s="4" t="s">
        <v>133</v>
      </c>
      <c r="F46" s="4" t="s">
        <v>134</v>
      </c>
      <c r="G46" s="4" t="s">
        <v>135</v>
      </c>
      <c r="H46" s="4" t="s">
        <v>136</v>
      </c>
    </row>
    <row r="47" spans="1:24" x14ac:dyDescent="0.25">
      <c r="A47" t="s">
        <v>90</v>
      </c>
      <c r="B47">
        <v>0.33696058000000001</v>
      </c>
      <c r="C47">
        <v>1.3322364E-2</v>
      </c>
      <c r="D47" s="5" t="s">
        <v>89</v>
      </c>
    </row>
    <row r="48" spans="1:24" x14ac:dyDescent="0.25">
      <c r="A48" t="s">
        <v>91</v>
      </c>
      <c r="B48">
        <v>0.25180028799999998</v>
      </c>
      <c r="C48">
        <v>1.3166519999999999E-2</v>
      </c>
      <c r="D48" s="6" t="str">
        <f>IF(ABS((B48-$B$47)/(SQRT(C48^2+$C$47^2)))&gt;1.96,"YES","NO")</f>
        <v>YES</v>
      </c>
      <c r="E48" s="5" t="s">
        <v>89</v>
      </c>
      <c r="F48" s="10"/>
    </row>
    <row r="49" spans="1:8" x14ac:dyDescent="0.25">
      <c r="A49" t="s">
        <v>92</v>
      </c>
      <c r="B49">
        <v>0.173094362</v>
      </c>
      <c r="C49">
        <v>1.1566676999999999E-2</v>
      </c>
      <c r="D49" s="6" t="str">
        <f t="shared" ref="D49:D51" si="3">IF(ABS((B49-$B$47)/(SQRT(C49^2+$C$47^2)))&gt;1.96,"YES","NO")</f>
        <v>YES</v>
      </c>
      <c r="E49" s="6" t="str">
        <f>IF(ABS((B49-$B$48)/(SQRT(C49^2+$C$48^2)))&gt;1.96,"YES","NO")</f>
        <v>YES</v>
      </c>
      <c r="F49" s="5" t="s">
        <v>89</v>
      </c>
    </row>
    <row r="50" spans="1:8" x14ac:dyDescent="0.25">
      <c r="A50" t="s">
        <v>93</v>
      </c>
      <c r="B50">
        <v>0.15591827999999999</v>
      </c>
      <c r="C50">
        <v>1.0774087E-2</v>
      </c>
      <c r="D50" s="6" t="str">
        <f t="shared" si="3"/>
        <v>YES</v>
      </c>
      <c r="E50" s="6" t="str">
        <f t="shared" ref="E50:E51" si="4">IF(ABS((B50-$B$48)/(SQRT(C50^2+$C$48^2)))&gt;1.96,"YES","NO")</f>
        <v>YES</v>
      </c>
      <c r="F50" t="str">
        <f>IF(ABS((B50-$B$49)/(SQRT(C50^2+$C$49^2)))&gt;1.96,"YES","NO")</f>
        <v>NO</v>
      </c>
      <c r="G50" s="5" t="s">
        <v>89</v>
      </c>
    </row>
    <row r="51" spans="1:8" x14ac:dyDescent="0.25">
      <c r="A51" t="s">
        <v>94</v>
      </c>
      <c r="B51">
        <v>8.2226489999999999E-2</v>
      </c>
      <c r="C51">
        <v>8.6249289999999999E-3</v>
      </c>
      <c r="D51" s="6" t="str">
        <f t="shared" si="3"/>
        <v>YES</v>
      </c>
      <c r="E51" s="6" t="str">
        <f t="shared" si="4"/>
        <v>YES</v>
      </c>
      <c r="F51" s="6" t="str">
        <f>IF(ABS((B51-$B$49)/(SQRT(C51^2+$C$49^2)))&gt;1.96,"YES","NO")</f>
        <v>YES</v>
      </c>
      <c r="G51" s="6" t="str">
        <f>IF(ABS((B51-$B$50)/(SQRT(C51^2+$C$50^2)))&gt;1.96,"YES","NO")</f>
        <v>YES</v>
      </c>
      <c r="H51" s="5" t="s">
        <v>89</v>
      </c>
    </row>
    <row r="53" spans="1:8" ht="45" x14ac:dyDescent="0.25">
      <c r="A53" s="3" t="s">
        <v>80</v>
      </c>
      <c r="B53" s="3" t="s">
        <v>10</v>
      </c>
      <c r="C53" s="3" t="s">
        <v>11</v>
      </c>
      <c r="D53" s="4" t="s">
        <v>137</v>
      </c>
      <c r="E53" s="4" t="s">
        <v>138</v>
      </c>
      <c r="F53" s="4" t="s">
        <v>139</v>
      </c>
      <c r="G53" s="4" t="s">
        <v>140</v>
      </c>
      <c r="H53" s="4" t="s">
        <v>141</v>
      </c>
    </row>
    <row r="54" spans="1:8" x14ac:dyDescent="0.25">
      <c r="A54" t="s">
        <v>95</v>
      </c>
      <c r="B54">
        <v>0.30789921999999997</v>
      </c>
      <c r="C54">
        <v>2.7552598000000001E-2</v>
      </c>
      <c r="D54" s="5" t="s">
        <v>89</v>
      </c>
    </row>
    <row r="55" spans="1:8" x14ac:dyDescent="0.25">
      <c r="A55" t="s">
        <v>96</v>
      </c>
      <c r="B55">
        <v>0.28664933199999998</v>
      </c>
      <c r="C55">
        <v>2.6068098000000001E-2</v>
      </c>
      <c r="D55" t="str">
        <f>IF(ABS((B55-$B$54)/(SQRT(C55^2+$C$54^2)))&gt;1.96,"YES","NO")</f>
        <v>NO</v>
      </c>
      <c r="E55" s="5" t="s">
        <v>89</v>
      </c>
    </row>
    <row r="56" spans="1:8" x14ac:dyDescent="0.25">
      <c r="A56" t="s">
        <v>97</v>
      </c>
      <c r="B56">
        <v>0.19797363900000001</v>
      </c>
      <c r="C56">
        <v>2.0992449E-2</v>
      </c>
      <c r="D56" s="6" t="str">
        <f t="shared" ref="D56:D58" si="5">IF(ABS((B56-$B$54)/(SQRT(C56^2+$C$54^2)))&gt;1.96,"YES","NO")</f>
        <v>YES</v>
      </c>
      <c r="E56" s="6" t="str">
        <f>IF(ABS((B56-$B$55)/(SQRT(C56^2+$C$55^2)))&gt;1.96,"YES","NO")</f>
        <v>YES</v>
      </c>
      <c r="F56" s="5" t="s">
        <v>89</v>
      </c>
      <c r="G56" s="10"/>
    </row>
    <row r="57" spans="1:8" x14ac:dyDescent="0.25">
      <c r="A57" t="s">
        <v>98</v>
      </c>
      <c r="B57">
        <v>0.13126513000000001</v>
      </c>
      <c r="C57">
        <v>2.3577925999999999E-2</v>
      </c>
      <c r="D57" s="6" t="str">
        <f t="shared" si="5"/>
        <v>YES</v>
      </c>
      <c r="E57" s="6" t="str">
        <f t="shared" ref="E57:E58" si="6">IF(ABS((B57-$B$55)/(SQRT(C57^2+$C$55^2)))&gt;1.96,"YES","NO")</f>
        <v>YES</v>
      </c>
      <c r="F57" s="6" t="str">
        <f>IF(ABS((B57-$B$56)/(SQRT(C57^2+$C$56^2)))&gt;1.96,"YES","NO")</f>
        <v>YES</v>
      </c>
      <c r="G57" s="5" t="s">
        <v>89</v>
      </c>
    </row>
    <row r="58" spans="1:8" x14ac:dyDescent="0.25">
      <c r="A58" t="s">
        <v>99</v>
      </c>
      <c r="B58">
        <v>7.6212678000000006E-2</v>
      </c>
      <c r="C58">
        <v>1.4455364E-2</v>
      </c>
      <c r="D58" s="6" t="str">
        <f t="shared" si="5"/>
        <v>YES</v>
      </c>
      <c r="E58" s="6" t="str">
        <f t="shared" si="6"/>
        <v>YES</v>
      </c>
      <c r="F58" s="6" t="str">
        <f>IF(ABS((B58-$B$56)/(SQRT(C58^2+$C$56^2)))&gt;1.96,"YES","NO")</f>
        <v>YES</v>
      </c>
      <c r="G58" s="6" t="str">
        <f>IF(ABS((B58-$B$57)/(SQRT(C58^2+$C$57^2)))&gt;1.96,"YES","NO")</f>
        <v>YES</v>
      </c>
      <c r="H58" s="5" t="s">
        <v>89</v>
      </c>
    </row>
    <row r="60" spans="1:8" ht="60" x14ac:dyDescent="0.25">
      <c r="A60" s="3" t="s">
        <v>80</v>
      </c>
      <c r="B60" s="3" t="s">
        <v>10</v>
      </c>
      <c r="C60" s="3" t="s">
        <v>11</v>
      </c>
      <c r="D60" s="4" t="s">
        <v>144</v>
      </c>
      <c r="E60" s="4" t="s">
        <v>145</v>
      </c>
      <c r="F60" s="4" t="s">
        <v>146</v>
      </c>
      <c r="G60" s="4" t="s">
        <v>147</v>
      </c>
      <c r="H60" s="4" t="s">
        <v>148</v>
      </c>
    </row>
    <row r="61" spans="1:8" x14ac:dyDescent="0.25">
      <c r="A61" t="s">
        <v>100</v>
      </c>
      <c r="B61">
        <v>0.15070497899999999</v>
      </c>
      <c r="C61">
        <v>5.7471620000000001E-3</v>
      </c>
      <c r="D61" s="5" t="s">
        <v>89</v>
      </c>
    </row>
    <row r="62" spans="1:8" x14ac:dyDescent="0.25">
      <c r="A62" t="s">
        <v>101</v>
      </c>
      <c r="B62">
        <v>0.17270076300000001</v>
      </c>
      <c r="C62">
        <v>6.133716E-3</v>
      </c>
      <c r="D62" s="6" t="str">
        <f>IF(ABS((B62-$B$61)/(SQRT(C62^2+$C$61^2)))&gt;1.96,"YES","NO")</f>
        <v>YES</v>
      </c>
      <c r="E62" s="5" t="s">
        <v>89</v>
      </c>
    </row>
    <row r="63" spans="1:8" x14ac:dyDescent="0.25">
      <c r="A63" t="s">
        <v>102</v>
      </c>
      <c r="B63">
        <v>0.205148368</v>
      </c>
      <c r="C63">
        <v>6.3832460000000004E-3</v>
      </c>
      <c r="D63" s="6" t="str">
        <f t="shared" ref="D63:D65" si="7">IF(ABS((B63-$B$61)/(SQRT(C63^2+$C$61^2)))&gt;1.96,"YES","NO")</f>
        <v>YES</v>
      </c>
      <c r="E63" s="6" t="str">
        <f>IF(ABS((B63-$B$62)/(SQRT(C63^2+$C$62^2)))&gt;1.96,"YES","NO")</f>
        <v>YES</v>
      </c>
      <c r="F63" s="5" t="s">
        <v>89</v>
      </c>
    </row>
    <row r="64" spans="1:8" x14ac:dyDescent="0.25">
      <c r="A64" t="s">
        <v>103</v>
      </c>
      <c r="B64">
        <v>0.23138167200000001</v>
      </c>
      <c r="C64">
        <v>6.4430679999999997E-3</v>
      </c>
      <c r="D64" s="6" t="str">
        <f t="shared" si="7"/>
        <v>YES</v>
      </c>
      <c r="E64" s="6" t="str">
        <f t="shared" ref="E64:E65" si="8">IF(ABS((B64-$B$62)/(SQRT(C64^2+$C$62^2)))&gt;1.96,"YES","NO")</f>
        <v>YES</v>
      </c>
      <c r="F64" s="6" t="str">
        <f>IF(ABS((B64-$B$63)/(SQRT(C64^2+$C$63^2)))&gt;1.96,"YES","NO")</f>
        <v>YES</v>
      </c>
      <c r="G64" s="5" t="s">
        <v>89</v>
      </c>
    </row>
    <row r="65" spans="1:8" x14ac:dyDescent="0.25">
      <c r="A65" t="s">
        <v>104</v>
      </c>
      <c r="B65">
        <v>0.240064218</v>
      </c>
      <c r="C65">
        <v>5.9608040000000001E-3</v>
      </c>
      <c r="D65" s="6" t="str">
        <f t="shared" si="7"/>
        <v>YES</v>
      </c>
      <c r="E65" s="6" t="str">
        <f t="shared" si="8"/>
        <v>YES</v>
      </c>
      <c r="F65" s="6" t="str">
        <f>IF(ABS((B65-$B$63)/(SQRT(C65^2+$C$63^2)))&gt;1.96,"YES","NO")</f>
        <v>YES</v>
      </c>
      <c r="G65" t="str">
        <f>IF(ABS((B65-$B$64)/(SQRT(C65^2+$C$64^2)))&gt;1.96,"YES","NO")</f>
        <v>NO</v>
      </c>
      <c r="H65" s="5" t="s">
        <v>89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tabSelected="1" topLeftCell="A46" workbookViewId="0">
      <selection activeCell="I76" sqref="I76"/>
    </sheetView>
  </sheetViews>
  <sheetFormatPr defaultRowHeight="15" x14ac:dyDescent="0.25"/>
  <cols>
    <col min="1" max="1" width="32.5703125" customWidth="1"/>
    <col min="2" max="2" width="11.28515625" customWidth="1"/>
    <col min="6" max="6" width="12.85546875" customWidth="1"/>
    <col min="7" max="7" width="11.5703125" customWidth="1"/>
    <col min="8" max="8" width="15.7109375" customWidth="1"/>
    <col min="9" max="9" width="32.85546875" customWidth="1"/>
    <col min="10" max="10" width="16.140625" customWidth="1"/>
    <col min="11" max="11" width="16" customWidth="1"/>
    <col min="12" max="12" width="15.7109375" customWidth="1"/>
    <col min="14" max="14" width="16.140625" customWidth="1"/>
    <col min="15" max="15" width="17" customWidth="1"/>
    <col min="16" max="17" width="15.5703125" customWidth="1"/>
    <col min="18" max="18" width="15.85546875" customWidth="1"/>
    <col min="20" max="20" width="15.85546875" customWidth="1"/>
    <col min="21" max="21" width="16.140625" customWidth="1"/>
    <col min="22" max="23" width="15.7109375" customWidth="1"/>
    <col min="24" max="24" width="16.42578125" customWidth="1"/>
  </cols>
  <sheetData>
    <row r="1" spans="1:10" x14ac:dyDescent="0.25">
      <c r="A1" t="s">
        <v>71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166</v>
      </c>
      <c r="I1" t="s">
        <v>14</v>
      </c>
      <c r="J1" t="s">
        <v>73</v>
      </c>
    </row>
    <row r="2" spans="1:10" x14ac:dyDescent="0.25">
      <c r="A2" t="s">
        <v>51</v>
      </c>
      <c r="B2">
        <v>8</v>
      </c>
      <c r="C2" t="s">
        <v>51</v>
      </c>
      <c r="D2">
        <v>0.489550765</v>
      </c>
      <c r="E2">
        <v>3.4226924999999998E-2</v>
      </c>
      <c r="F2">
        <v>6.9914965349999996</v>
      </c>
      <c r="G2">
        <v>2975</v>
      </c>
      <c r="H2">
        <v>274.76508150000001</v>
      </c>
      <c r="I2">
        <v>6077</v>
      </c>
      <c r="J2">
        <v>367.16181719999997</v>
      </c>
    </row>
    <row r="3" spans="1:10" x14ac:dyDescent="0.25">
      <c r="A3" t="s">
        <v>52</v>
      </c>
      <c r="B3">
        <v>8</v>
      </c>
      <c r="C3" t="s">
        <v>52</v>
      </c>
      <c r="D3">
        <v>0.24666776400000001</v>
      </c>
      <c r="E3">
        <v>2.9055582E-2</v>
      </c>
      <c r="F3">
        <v>11.779237459999999</v>
      </c>
      <c r="G3">
        <v>1499</v>
      </c>
      <c r="H3">
        <v>203.877782</v>
      </c>
      <c r="I3">
        <v>6077</v>
      </c>
      <c r="J3">
        <v>367.16181719999997</v>
      </c>
    </row>
    <row r="4" spans="1:10" x14ac:dyDescent="0.25">
      <c r="A4" t="s">
        <v>53</v>
      </c>
      <c r="B4">
        <v>8</v>
      </c>
      <c r="C4" t="s">
        <v>53</v>
      </c>
      <c r="D4">
        <v>0.18249136099999999</v>
      </c>
      <c r="E4">
        <v>2.7187432000000001E-2</v>
      </c>
      <c r="F4">
        <v>14.897928009999999</v>
      </c>
      <c r="G4">
        <v>1109</v>
      </c>
      <c r="H4">
        <v>176.44985120000001</v>
      </c>
      <c r="I4">
        <v>6077</v>
      </c>
      <c r="J4">
        <v>367.16181719999997</v>
      </c>
    </row>
    <row r="5" spans="1:10" x14ac:dyDescent="0.25">
      <c r="A5" t="s">
        <v>54</v>
      </c>
      <c r="B5">
        <v>8</v>
      </c>
      <c r="C5" t="s">
        <v>54</v>
      </c>
      <c r="D5">
        <v>6.3353627999999995E-2</v>
      </c>
      <c r="E5">
        <v>1.8018882E-2</v>
      </c>
      <c r="F5">
        <v>28.441751889999999</v>
      </c>
      <c r="G5">
        <v>385</v>
      </c>
      <c r="H5">
        <v>110.6609687</v>
      </c>
      <c r="I5">
        <v>6077</v>
      </c>
      <c r="J5">
        <v>367.16181719999997</v>
      </c>
    </row>
    <row r="6" spans="1:10" x14ac:dyDescent="0.25">
      <c r="A6" t="s">
        <v>55</v>
      </c>
      <c r="B6">
        <v>8</v>
      </c>
      <c r="C6" t="s">
        <v>55</v>
      </c>
      <c r="D6">
        <v>1.7936482E-2</v>
      </c>
      <c r="E6">
        <v>1.0305656E-2</v>
      </c>
      <c r="F6">
        <v>57.45639319</v>
      </c>
      <c r="G6">
        <v>109</v>
      </c>
      <c r="H6">
        <v>63.268475559999999</v>
      </c>
      <c r="I6">
        <v>6077</v>
      </c>
      <c r="J6">
        <v>367.16181719999997</v>
      </c>
    </row>
    <row r="7" spans="1:10" x14ac:dyDescent="0.25">
      <c r="A7" t="s">
        <v>56</v>
      </c>
      <c r="B7">
        <v>9</v>
      </c>
      <c r="C7" t="s">
        <v>56</v>
      </c>
      <c r="D7">
        <v>0.192294249</v>
      </c>
      <c r="E7">
        <v>1.1676216999999999E-2</v>
      </c>
      <c r="F7">
        <v>6.0720572779999999</v>
      </c>
      <c r="G7">
        <v>9353</v>
      </c>
      <c r="H7">
        <v>599.90740949999997</v>
      </c>
      <c r="I7">
        <v>48639</v>
      </c>
      <c r="J7">
        <v>635.44984069999998</v>
      </c>
    </row>
    <row r="8" spans="1:10" x14ac:dyDescent="0.25">
      <c r="A8" t="s">
        <v>57</v>
      </c>
      <c r="B8">
        <v>9</v>
      </c>
      <c r="C8" t="s">
        <v>57</v>
      </c>
      <c r="D8">
        <v>0.22007031399999999</v>
      </c>
      <c r="E8">
        <v>1.1577324999999999E-2</v>
      </c>
      <c r="F8">
        <v>5.2607392700000002</v>
      </c>
      <c r="G8">
        <v>10704</v>
      </c>
      <c r="H8">
        <v>617.39270320000003</v>
      </c>
      <c r="I8">
        <v>48639</v>
      </c>
      <c r="J8">
        <v>635.44984069999998</v>
      </c>
    </row>
    <row r="9" spans="1:10" x14ac:dyDescent="0.25">
      <c r="A9" t="s">
        <v>58</v>
      </c>
      <c r="B9">
        <v>9</v>
      </c>
      <c r="C9" t="s">
        <v>58</v>
      </c>
      <c r="D9">
        <v>0.20440387300000001</v>
      </c>
      <c r="E9">
        <v>9.5753839999999993E-3</v>
      </c>
      <c r="F9">
        <v>4.6845413899999997</v>
      </c>
      <c r="G9">
        <v>9942</v>
      </c>
      <c r="H9">
        <v>461.57247530000001</v>
      </c>
      <c r="I9">
        <v>48639</v>
      </c>
      <c r="J9">
        <v>635.44984069999998</v>
      </c>
    </row>
    <row r="10" spans="1:10" x14ac:dyDescent="0.25">
      <c r="A10" t="s">
        <v>59</v>
      </c>
      <c r="B10">
        <v>9</v>
      </c>
      <c r="C10" t="s">
        <v>59</v>
      </c>
      <c r="D10">
        <v>0.22247579100000001</v>
      </c>
      <c r="E10">
        <v>1.0341088E-2</v>
      </c>
      <c r="F10">
        <v>4.6481859559999998</v>
      </c>
      <c r="G10">
        <v>10821</v>
      </c>
      <c r="H10">
        <v>503.44309509999999</v>
      </c>
      <c r="I10">
        <v>48639</v>
      </c>
      <c r="J10">
        <v>635.44984069999998</v>
      </c>
    </row>
    <row r="11" spans="1:10" x14ac:dyDescent="0.25">
      <c r="A11" t="s">
        <v>60</v>
      </c>
      <c r="B11">
        <v>9</v>
      </c>
      <c r="C11" t="s">
        <v>60</v>
      </c>
      <c r="D11">
        <v>0.16075577199999999</v>
      </c>
      <c r="E11">
        <v>8.6126640000000008E-3</v>
      </c>
      <c r="F11">
        <v>5.3576077809999996</v>
      </c>
      <c r="G11">
        <v>7819</v>
      </c>
      <c r="H11">
        <v>406.45005839999999</v>
      </c>
      <c r="I11">
        <v>48639</v>
      </c>
      <c r="J11">
        <v>635.44984069999998</v>
      </c>
    </row>
    <row r="12" spans="1:10" x14ac:dyDescent="0.25">
      <c r="A12" t="s">
        <v>61</v>
      </c>
      <c r="B12">
        <v>10</v>
      </c>
      <c r="C12" t="s">
        <v>61</v>
      </c>
      <c r="D12">
        <v>0.177468233</v>
      </c>
      <c r="E12">
        <v>8.5115139999999995E-3</v>
      </c>
      <c r="F12">
        <v>4.7960774280000003</v>
      </c>
      <c r="G12">
        <v>10014</v>
      </c>
      <c r="H12">
        <v>496.1320389</v>
      </c>
      <c r="I12">
        <v>56427</v>
      </c>
      <c r="J12">
        <v>562.65029100000004</v>
      </c>
    </row>
    <row r="13" spans="1:10" x14ac:dyDescent="0.25">
      <c r="A13" t="s">
        <v>62</v>
      </c>
      <c r="B13">
        <v>10</v>
      </c>
      <c r="C13" t="s">
        <v>62</v>
      </c>
      <c r="D13">
        <v>0.16401722599999999</v>
      </c>
      <c r="E13">
        <v>8.1465549999999998E-3</v>
      </c>
      <c r="F13">
        <v>4.9668897620000001</v>
      </c>
      <c r="G13">
        <v>9255</v>
      </c>
      <c r="H13">
        <v>479.74988280000002</v>
      </c>
      <c r="I13">
        <v>56427</v>
      </c>
      <c r="J13">
        <v>562.65029100000004</v>
      </c>
    </row>
    <row r="14" spans="1:10" x14ac:dyDescent="0.25">
      <c r="A14" t="s">
        <v>63</v>
      </c>
      <c r="B14">
        <v>10</v>
      </c>
      <c r="C14" t="s">
        <v>63</v>
      </c>
      <c r="D14">
        <v>0.18273167100000001</v>
      </c>
      <c r="E14">
        <v>8.7068479999999997E-3</v>
      </c>
      <c r="F14">
        <v>4.7648269589999996</v>
      </c>
      <c r="G14">
        <v>10311</v>
      </c>
      <c r="H14">
        <v>496.37203790000001</v>
      </c>
      <c r="I14">
        <v>56427</v>
      </c>
      <c r="J14">
        <v>562.65029100000004</v>
      </c>
    </row>
    <row r="15" spans="1:10" x14ac:dyDescent="0.25">
      <c r="A15" t="s">
        <v>64</v>
      </c>
      <c r="B15">
        <v>10</v>
      </c>
      <c r="C15" t="s">
        <v>64</v>
      </c>
      <c r="D15">
        <v>0.216669325</v>
      </c>
      <c r="E15">
        <v>9.6282480000000007E-3</v>
      </c>
      <c r="F15">
        <v>4.4437522469999999</v>
      </c>
      <c r="G15">
        <v>12226</v>
      </c>
      <c r="H15">
        <v>553.66140370000005</v>
      </c>
      <c r="I15">
        <v>56427</v>
      </c>
      <c r="J15">
        <v>562.65029100000004</v>
      </c>
    </row>
    <row r="16" spans="1:10" x14ac:dyDescent="0.25">
      <c r="A16" t="s">
        <v>65</v>
      </c>
      <c r="B16">
        <v>10</v>
      </c>
      <c r="C16" t="s">
        <v>65</v>
      </c>
      <c r="D16">
        <v>0.259113545</v>
      </c>
      <c r="E16">
        <v>7.5773070000000001E-3</v>
      </c>
      <c r="F16">
        <v>2.9243189950000001</v>
      </c>
      <c r="G16">
        <v>14621</v>
      </c>
      <c r="H16">
        <v>436.36114629999997</v>
      </c>
      <c r="I16">
        <v>56427</v>
      </c>
      <c r="J16">
        <v>562.65029100000004</v>
      </c>
    </row>
    <row r="17" spans="1:29" x14ac:dyDescent="0.25">
      <c r="A17" t="s">
        <v>66</v>
      </c>
      <c r="B17">
        <v>11</v>
      </c>
      <c r="C17" t="s">
        <v>66</v>
      </c>
      <c r="D17">
        <v>0.24860991299999999</v>
      </c>
      <c r="E17">
        <v>1.0846255000000001E-2</v>
      </c>
      <c r="F17">
        <v>4.3627604189999998</v>
      </c>
      <c r="G17">
        <v>8361</v>
      </c>
      <c r="H17">
        <v>403.66514590000003</v>
      </c>
      <c r="I17">
        <v>33631</v>
      </c>
      <c r="J17">
        <v>387.70439770000002</v>
      </c>
    </row>
    <row r="18" spans="1:29" x14ac:dyDescent="0.25">
      <c r="A18" t="s">
        <v>67</v>
      </c>
      <c r="B18">
        <v>11</v>
      </c>
      <c r="C18" t="s">
        <v>67</v>
      </c>
      <c r="D18">
        <v>0.23424816400000001</v>
      </c>
      <c r="E18">
        <v>9.1516289999999997E-3</v>
      </c>
      <c r="F18">
        <v>3.9068091119999999</v>
      </c>
      <c r="G18">
        <v>7878</v>
      </c>
      <c r="H18">
        <v>326.45512710000003</v>
      </c>
      <c r="I18">
        <v>33631</v>
      </c>
      <c r="J18">
        <v>387.70439770000002</v>
      </c>
    </row>
    <row r="19" spans="1:29" x14ac:dyDescent="0.25">
      <c r="A19" t="s">
        <v>68</v>
      </c>
      <c r="B19">
        <v>11</v>
      </c>
      <c r="C19" t="s">
        <v>68</v>
      </c>
      <c r="D19">
        <v>0.20915227</v>
      </c>
      <c r="E19">
        <v>8.6976069999999996E-3</v>
      </c>
      <c r="F19">
        <v>4.1585047089999998</v>
      </c>
      <c r="G19">
        <v>7034</v>
      </c>
      <c r="H19">
        <v>294.65980380000002</v>
      </c>
      <c r="I19">
        <v>33631</v>
      </c>
      <c r="J19">
        <v>387.70439770000002</v>
      </c>
    </row>
    <row r="20" spans="1:29" x14ac:dyDescent="0.25">
      <c r="A20" t="s">
        <v>69</v>
      </c>
      <c r="B20">
        <v>11</v>
      </c>
      <c r="C20" t="s">
        <v>69</v>
      </c>
      <c r="D20">
        <v>0.17611727299999999</v>
      </c>
      <c r="E20">
        <v>8.8469849999999999E-3</v>
      </c>
      <c r="F20">
        <v>5.0233489840000001</v>
      </c>
      <c r="G20">
        <v>5923</v>
      </c>
      <c r="H20">
        <v>291.98142059999998</v>
      </c>
      <c r="I20">
        <v>33631</v>
      </c>
      <c r="J20">
        <v>387.70439770000002</v>
      </c>
    </row>
    <row r="21" spans="1:29" x14ac:dyDescent="0.25">
      <c r="A21" t="s">
        <v>70</v>
      </c>
      <c r="B21">
        <v>11</v>
      </c>
      <c r="C21" t="s">
        <v>70</v>
      </c>
      <c r="D21">
        <v>0.13187238000000001</v>
      </c>
      <c r="E21">
        <v>7.5578390000000002E-3</v>
      </c>
      <c r="F21">
        <v>5.7311764209999998</v>
      </c>
      <c r="G21">
        <v>4435</v>
      </c>
      <c r="H21">
        <v>253.2075236</v>
      </c>
      <c r="I21">
        <v>33631</v>
      </c>
      <c r="J21">
        <v>387.70439770000002</v>
      </c>
    </row>
    <row r="27" spans="1:29" ht="60" x14ac:dyDescent="0.25">
      <c r="A27" s="3" t="s">
        <v>80</v>
      </c>
      <c r="B27" s="3" t="s">
        <v>10</v>
      </c>
      <c r="C27" s="3" t="s">
        <v>81</v>
      </c>
      <c r="D27" s="3" t="s">
        <v>11</v>
      </c>
      <c r="E27" s="3" t="s">
        <v>12</v>
      </c>
      <c r="F27" s="4" t="s">
        <v>82</v>
      </c>
      <c r="G27" s="4" t="s">
        <v>83</v>
      </c>
      <c r="H27" s="3" t="s">
        <v>151</v>
      </c>
      <c r="I27" s="3" t="s">
        <v>152</v>
      </c>
      <c r="J27" s="3" t="s">
        <v>153</v>
      </c>
      <c r="K27" s="3" t="s">
        <v>154</v>
      </c>
      <c r="L27" s="3" t="s">
        <v>155</v>
      </c>
      <c r="N27" s="3" t="s">
        <v>156</v>
      </c>
      <c r="O27" s="3" t="s">
        <v>157</v>
      </c>
      <c r="P27" s="3" t="s">
        <v>158</v>
      </c>
      <c r="Q27" s="3" t="s">
        <v>159</v>
      </c>
      <c r="R27" s="3" t="s">
        <v>160</v>
      </c>
      <c r="S27" s="3"/>
      <c r="T27" s="3" t="s">
        <v>161</v>
      </c>
      <c r="U27" s="3" t="s">
        <v>162</v>
      </c>
      <c r="V27" s="3" t="s">
        <v>163</v>
      </c>
      <c r="W27" s="3" t="s">
        <v>164</v>
      </c>
      <c r="X27" s="3" t="s">
        <v>165</v>
      </c>
      <c r="Y27" s="3"/>
      <c r="Z27" s="3"/>
      <c r="AA27" s="3"/>
      <c r="AB27" s="3"/>
      <c r="AC27" s="3"/>
    </row>
    <row r="28" spans="1:29" x14ac:dyDescent="0.25">
      <c r="A28" t="s">
        <v>108</v>
      </c>
      <c r="B28">
        <v>0.489550765</v>
      </c>
      <c r="C28">
        <f>D28*1.645</f>
        <v>5.6303291624999995E-2</v>
      </c>
      <c r="D28">
        <v>3.4226924999999998E-2</v>
      </c>
      <c r="E28">
        <v>6.9914965349999996</v>
      </c>
      <c r="F28">
        <f>B28-C28</f>
        <v>0.43324747337500003</v>
      </c>
      <c r="G28">
        <f>B28+C28</f>
        <v>0.54585405662499997</v>
      </c>
      <c r="H28" s="5" t="s">
        <v>89</v>
      </c>
      <c r="O28" s="3"/>
      <c r="P28" s="8"/>
      <c r="Q28" s="8"/>
      <c r="R28" s="8"/>
      <c r="S28" s="8"/>
      <c r="T28" s="8"/>
    </row>
    <row r="29" spans="1:29" x14ac:dyDescent="0.25">
      <c r="A29" t="s">
        <v>109</v>
      </c>
      <c r="B29">
        <v>0.24666776400000001</v>
      </c>
      <c r="C29">
        <f t="shared" ref="C29:C47" si="0">D29*1.645</f>
        <v>4.7796432389999997E-2</v>
      </c>
      <c r="D29">
        <v>2.9055582E-2</v>
      </c>
      <c r="E29">
        <v>11.779237459999999</v>
      </c>
      <c r="F29">
        <f t="shared" ref="F29:F47" si="1">B29-C29</f>
        <v>0.19887133161000001</v>
      </c>
      <c r="G29">
        <f t="shared" ref="G29:G47" si="2">B29+C29</f>
        <v>0.29446419638999999</v>
      </c>
      <c r="I29" s="5" t="s">
        <v>89</v>
      </c>
      <c r="O29" s="3"/>
      <c r="P29" s="8"/>
      <c r="Q29" s="8"/>
      <c r="R29" s="8"/>
      <c r="S29" s="8"/>
      <c r="T29" s="8"/>
    </row>
    <row r="30" spans="1:29" x14ac:dyDescent="0.25">
      <c r="A30" t="s">
        <v>110</v>
      </c>
      <c r="B30">
        <v>0.18249136099999999</v>
      </c>
      <c r="C30">
        <f t="shared" si="0"/>
        <v>4.4723325639999999E-2</v>
      </c>
      <c r="D30">
        <v>2.7187432000000001E-2</v>
      </c>
      <c r="E30">
        <v>14.897928009999999</v>
      </c>
      <c r="F30">
        <f t="shared" si="1"/>
        <v>0.13776803535999999</v>
      </c>
      <c r="G30">
        <f t="shared" si="2"/>
        <v>0.22721468664</v>
      </c>
      <c r="J30" s="5" t="s">
        <v>89</v>
      </c>
      <c r="O30" s="3"/>
      <c r="P30" s="8"/>
      <c r="Q30" s="8"/>
      <c r="R30" s="8"/>
      <c r="S30" s="8"/>
      <c r="T30" s="8"/>
    </row>
    <row r="31" spans="1:29" x14ac:dyDescent="0.25">
      <c r="A31" t="s">
        <v>111</v>
      </c>
      <c r="B31">
        <v>6.3353627999999995E-2</v>
      </c>
      <c r="C31">
        <f t="shared" si="0"/>
        <v>2.9641060890000001E-2</v>
      </c>
      <c r="D31">
        <v>1.8018882E-2</v>
      </c>
      <c r="E31">
        <v>28.441751889999999</v>
      </c>
      <c r="F31">
        <f t="shared" si="1"/>
        <v>3.3712567109999994E-2</v>
      </c>
      <c r="G31">
        <f t="shared" si="2"/>
        <v>9.2994688889999996E-2</v>
      </c>
      <c r="K31" s="5" t="s">
        <v>89</v>
      </c>
      <c r="O31" s="3"/>
      <c r="P31" s="8"/>
      <c r="Q31" s="8"/>
      <c r="R31" s="8"/>
      <c r="S31" s="8"/>
      <c r="T31" s="8"/>
    </row>
    <row r="32" spans="1:29" x14ac:dyDescent="0.25">
      <c r="A32" t="s">
        <v>112</v>
      </c>
      <c r="B32">
        <v>1.7936482E-2</v>
      </c>
      <c r="C32">
        <f t="shared" si="0"/>
        <v>1.6952804120000001E-2</v>
      </c>
      <c r="D32">
        <v>1.0305656E-2</v>
      </c>
      <c r="E32">
        <v>57.45639319</v>
      </c>
      <c r="F32">
        <f t="shared" si="1"/>
        <v>9.8367787999999873E-4</v>
      </c>
      <c r="G32">
        <f t="shared" si="2"/>
        <v>3.4889286120000002E-2</v>
      </c>
      <c r="L32" s="5" t="s">
        <v>89</v>
      </c>
    </row>
    <row r="33" spans="1:29" x14ac:dyDescent="0.25">
      <c r="A33" t="s">
        <v>113</v>
      </c>
      <c r="B33">
        <v>0.192294249</v>
      </c>
      <c r="C33">
        <f t="shared" si="0"/>
        <v>1.9207376964999998E-2</v>
      </c>
      <c r="D33">
        <v>1.1676216999999999E-2</v>
      </c>
      <c r="E33">
        <v>6.0720572779999999</v>
      </c>
      <c r="F33">
        <f t="shared" si="1"/>
        <v>0.17308687203500001</v>
      </c>
      <c r="G33">
        <f t="shared" si="2"/>
        <v>0.211501625965</v>
      </c>
      <c r="H33" t="str">
        <f>IF(ABS((B33-$B$28)/(SQRT(D33^2+$D$28^2)))&gt;1.96,"YES","NO")</f>
        <v>YES</v>
      </c>
      <c r="N33" s="5" t="s">
        <v>89</v>
      </c>
    </row>
    <row r="34" spans="1:29" x14ac:dyDescent="0.25">
      <c r="A34" t="s">
        <v>114</v>
      </c>
      <c r="B34">
        <v>0.22007031399999999</v>
      </c>
      <c r="C34">
        <f t="shared" si="0"/>
        <v>1.9044699624999998E-2</v>
      </c>
      <c r="D34">
        <v>1.1577324999999999E-2</v>
      </c>
      <c r="E34">
        <v>5.2607392700000002</v>
      </c>
      <c r="F34">
        <f t="shared" si="1"/>
        <v>0.20102561437499999</v>
      </c>
      <c r="G34">
        <f t="shared" si="2"/>
        <v>0.23911501362499998</v>
      </c>
      <c r="I34" t="str">
        <f>IF(ABS((B34-$B$29)/(SQRT(D34^2+$D$29^2)))&gt;1.96,"YES","NO")</f>
        <v>NO</v>
      </c>
      <c r="O34" s="5" t="s">
        <v>89</v>
      </c>
      <c r="V34" s="3"/>
      <c r="W34" s="3"/>
      <c r="X34" s="3"/>
      <c r="Y34" s="3"/>
      <c r="Z34" s="3"/>
      <c r="AA34" s="3"/>
      <c r="AB34" s="3"/>
      <c r="AC34" s="3"/>
    </row>
    <row r="35" spans="1:29" x14ac:dyDescent="0.25">
      <c r="A35" t="s">
        <v>115</v>
      </c>
      <c r="B35">
        <v>0.20440387300000001</v>
      </c>
      <c r="C35">
        <f t="shared" si="0"/>
        <v>1.5751506679999999E-2</v>
      </c>
      <c r="D35">
        <v>9.5753839999999993E-3</v>
      </c>
      <c r="E35">
        <v>4.6845413899999997</v>
      </c>
      <c r="F35">
        <f t="shared" si="1"/>
        <v>0.18865236632000001</v>
      </c>
      <c r="G35">
        <f t="shared" si="2"/>
        <v>0.22015537968000001</v>
      </c>
      <c r="J35" t="str">
        <f>IF(ABS((B35-$B$30)/(SQRT(D35^2+$D$30^2)))&gt;1.96,"YES","NO")</f>
        <v>NO</v>
      </c>
      <c r="P35" s="5" t="s">
        <v>89</v>
      </c>
    </row>
    <row r="36" spans="1:29" x14ac:dyDescent="0.25">
      <c r="A36" t="s">
        <v>116</v>
      </c>
      <c r="B36">
        <v>0.22247579100000001</v>
      </c>
      <c r="C36">
        <f t="shared" si="0"/>
        <v>1.7011089760000001E-2</v>
      </c>
      <c r="D36">
        <v>1.0341088E-2</v>
      </c>
      <c r="E36">
        <v>4.6481859559999998</v>
      </c>
      <c r="F36">
        <f t="shared" si="1"/>
        <v>0.20546470123999999</v>
      </c>
      <c r="G36">
        <f t="shared" si="2"/>
        <v>0.23948688076000002</v>
      </c>
      <c r="K36" t="str">
        <f>IF(ABS((B36-$B$31)/(SQRT(D36^2+$D$31^2)))&gt;1.96,"YES","NO")</f>
        <v>YES</v>
      </c>
      <c r="Q36" s="5" t="s">
        <v>89</v>
      </c>
    </row>
    <row r="37" spans="1:29" x14ac:dyDescent="0.25">
      <c r="A37" t="s">
        <v>117</v>
      </c>
      <c r="B37">
        <v>0.16075577199999999</v>
      </c>
      <c r="C37">
        <f t="shared" si="0"/>
        <v>1.4167832280000001E-2</v>
      </c>
      <c r="D37">
        <v>8.6126640000000008E-3</v>
      </c>
      <c r="E37">
        <v>5.3576077809999996</v>
      </c>
      <c r="F37">
        <f t="shared" si="1"/>
        <v>0.14658793972</v>
      </c>
      <c r="G37">
        <f t="shared" si="2"/>
        <v>0.17492360427999998</v>
      </c>
      <c r="L37" t="str">
        <f>IF(ABS((B37-$B$32)/(SQRT(D37^2+$D$32^2)))&gt;1.96,"YES","NO")</f>
        <v>YES</v>
      </c>
      <c r="R37" s="5" t="s">
        <v>89</v>
      </c>
    </row>
    <row r="38" spans="1:29" x14ac:dyDescent="0.25">
      <c r="A38" t="s">
        <v>118</v>
      </c>
      <c r="B38">
        <v>0.177468233</v>
      </c>
      <c r="C38">
        <f t="shared" si="0"/>
        <v>1.4001440529999999E-2</v>
      </c>
      <c r="D38">
        <v>8.5115139999999995E-3</v>
      </c>
      <c r="E38">
        <v>4.7960774280000003</v>
      </c>
      <c r="F38">
        <f t="shared" si="1"/>
        <v>0.16346679247000001</v>
      </c>
      <c r="G38">
        <f t="shared" si="2"/>
        <v>0.19146967353</v>
      </c>
      <c r="H38" t="str">
        <f>IF(ABS((B38-$B$28)/(SQRT(D38^2+$D$28^2)))&gt;1.96,"YES","NO")</f>
        <v>YES</v>
      </c>
      <c r="N38" t="str">
        <f>IF(ABS((B38-$B$33)/(SQRT(D38^2+$D$33^2)))&gt;1.96,"YES","NO")</f>
        <v>NO</v>
      </c>
      <c r="T38" s="5" t="s">
        <v>89</v>
      </c>
    </row>
    <row r="39" spans="1:29" x14ac:dyDescent="0.25">
      <c r="A39" t="s">
        <v>119</v>
      </c>
      <c r="B39">
        <v>0.16401722599999999</v>
      </c>
      <c r="C39">
        <f t="shared" si="0"/>
        <v>1.3401082974999999E-2</v>
      </c>
      <c r="D39">
        <v>8.1465549999999998E-3</v>
      </c>
      <c r="E39">
        <v>4.9668897620000001</v>
      </c>
      <c r="F39">
        <f t="shared" si="1"/>
        <v>0.15061614302499998</v>
      </c>
      <c r="G39">
        <f t="shared" si="2"/>
        <v>0.17741830897499999</v>
      </c>
      <c r="I39" t="str">
        <f>IF(ABS((B39-$B$29)/(SQRT(D39^2+$D$29^2)))&gt;1.96,"YES","NO")</f>
        <v>YES</v>
      </c>
      <c r="O39" t="str">
        <f>IF(ABS((B39-$B$34)/(SQRT(D39^2+$D$34^2)))&gt;1.96,"YES","NO")</f>
        <v>YES</v>
      </c>
      <c r="U39" s="5" t="s">
        <v>89</v>
      </c>
    </row>
    <row r="40" spans="1:29" x14ac:dyDescent="0.25">
      <c r="A40" t="s">
        <v>120</v>
      </c>
      <c r="B40">
        <v>0.18273167100000001</v>
      </c>
      <c r="C40">
        <f t="shared" si="0"/>
        <v>1.432276496E-2</v>
      </c>
      <c r="D40">
        <v>8.7068479999999997E-3</v>
      </c>
      <c r="E40">
        <v>4.7648269589999996</v>
      </c>
      <c r="F40">
        <f t="shared" si="1"/>
        <v>0.16840890604</v>
      </c>
      <c r="G40">
        <f t="shared" si="2"/>
        <v>0.19705443596000002</v>
      </c>
      <c r="J40" t="str">
        <f>IF(ABS((B40-$B$30)/(SQRT(D40^2+$D$30^2)))&gt;1.96,"YES","NO")</f>
        <v>NO</v>
      </c>
      <c r="P40" t="str">
        <f>IF(ABS((B40-$B$35)/(SQRT(D40^2+$D$35^2)))&gt;1.96,"YES","NO")</f>
        <v>NO</v>
      </c>
      <c r="V40" s="5" t="s">
        <v>89</v>
      </c>
    </row>
    <row r="41" spans="1:29" x14ac:dyDescent="0.25">
      <c r="A41" t="s">
        <v>121</v>
      </c>
      <c r="B41">
        <v>0.216669325</v>
      </c>
      <c r="C41">
        <f t="shared" si="0"/>
        <v>1.5838467960000002E-2</v>
      </c>
      <c r="D41">
        <v>9.6282480000000007E-3</v>
      </c>
      <c r="E41">
        <v>4.4437522469999999</v>
      </c>
      <c r="F41">
        <f t="shared" si="1"/>
        <v>0.20083085704</v>
      </c>
      <c r="G41">
        <f t="shared" si="2"/>
        <v>0.23250779295999999</v>
      </c>
      <c r="K41" t="str">
        <f>IF(ABS((B41-$B$31)/(SQRT(D41^2+$D$31^2)))&gt;1.96,"YES","NO")</f>
        <v>YES</v>
      </c>
      <c r="Q41" t="str">
        <f>IF(ABS((B41-$B$36)/(SQRT(D41^2+$D$36^2)))&gt;1.96,"YES","NO")</f>
        <v>NO</v>
      </c>
      <c r="W41" s="5" t="s">
        <v>89</v>
      </c>
    </row>
    <row r="42" spans="1:29" x14ac:dyDescent="0.25">
      <c r="A42" t="s">
        <v>122</v>
      </c>
      <c r="B42">
        <v>0.259113545</v>
      </c>
      <c r="C42">
        <f t="shared" si="0"/>
        <v>1.2464670015E-2</v>
      </c>
      <c r="D42">
        <v>7.5773070000000001E-3</v>
      </c>
      <c r="E42">
        <v>2.9243189950000001</v>
      </c>
      <c r="F42">
        <f t="shared" si="1"/>
        <v>0.24664887498499999</v>
      </c>
      <c r="G42">
        <f t="shared" si="2"/>
        <v>0.27157821501500001</v>
      </c>
      <c r="L42" t="str">
        <f>IF(ABS((B42-$B$32)/(SQRT(D42^2+$D$32^2)))&gt;1.96,"YES","NO")</f>
        <v>YES</v>
      </c>
      <c r="R42" t="str">
        <f>IF(ABS((B42-$B$41)/(SQRT(D42^2+$D$41^2)))&gt;1.96,"YES","NO")</f>
        <v>YES</v>
      </c>
      <c r="X42" s="5" t="s">
        <v>89</v>
      </c>
    </row>
    <row r="43" spans="1:29" x14ac:dyDescent="0.25">
      <c r="A43" t="s">
        <v>123</v>
      </c>
      <c r="B43">
        <v>0.24860991299999999</v>
      </c>
      <c r="C43">
        <f t="shared" si="0"/>
        <v>1.7842089475000003E-2</v>
      </c>
      <c r="D43">
        <v>1.0846255000000001E-2</v>
      </c>
      <c r="E43">
        <v>4.3627604189999998</v>
      </c>
      <c r="F43">
        <f t="shared" si="1"/>
        <v>0.23076782352499997</v>
      </c>
      <c r="G43">
        <f t="shared" si="2"/>
        <v>0.266452002475</v>
      </c>
      <c r="H43" t="str">
        <f>IF(ABS((B43-$B$28)/(SQRT(D43^2+$D$28^2)))&gt;1.96,"YES","NO")</f>
        <v>YES</v>
      </c>
      <c r="N43" t="str">
        <f>IF(ABS((B43-$B$33)/(SQRT(D43^2+$D$33^2)))&gt;1.96,"YES","NO")</f>
        <v>YES</v>
      </c>
      <c r="T43" t="str">
        <f>IF(ABS((B43-$B$38)/(SQRT(D43^2+$D$38^2)))&gt;1.96,"YES","NO")</f>
        <v>YES</v>
      </c>
    </row>
    <row r="44" spans="1:29" x14ac:dyDescent="0.25">
      <c r="A44" t="s">
        <v>124</v>
      </c>
      <c r="B44">
        <v>0.23424816400000001</v>
      </c>
      <c r="C44">
        <f t="shared" si="0"/>
        <v>1.5054429705E-2</v>
      </c>
      <c r="D44">
        <v>9.1516289999999997E-3</v>
      </c>
      <c r="E44">
        <v>3.9068091119999999</v>
      </c>
      <c r="F44">
        <f t="shared" si="1"/>
        <v>0.219193734295</v>
      </c>
      <c r="G44">
        <f t="shared" si="2"/>
        <v>0.24930259370500002</v>
      </c>
      <c r="I44" t="str">
        <f>IF(ABS((B44-$B$29)/(SQRT(D44^2+$D$29^2)))&gt;1.96,"YES","NO")</f>
        <v>NO</v>
      </c>
      <c r="O44" t="str">
        <f>IF(ABS((B44-$B$34)/(SQRT(D44^2+$D$34^2)))&gt;1.96,"YES","NO")</f>
        <v>NO</v>
      </c>
      <c r="U44" t="str">
        <f>IF(ABS((B44-$B$39)/(SQRT(D44^2+$D$39^2)))&gt;1.96,"YES","NO")</f>
        <v>YES</v>
      </c>
    </row>
    <row r="45" spans="1:29" x14ac:dyDescent="0.25">
      <c r="A45" t="s">
        <v>125</v>
      </c>
      <c r="B45">
        <v>0.20915227</v>
      </c>
      <c r="C45">
        <f t="shared" si="0"/>
        <v>1.4307563515E-2</v>
      </c>
      <c r="D45">
        <v>8.6976069999999996E-3</v>
      </c>
      <c r="E45">
        <v>4.1585047089999998</v>
      </c>
      <c r="F45">
        <f t="shared" si="1"/>
        <v>0.19484470648499999</v>
      </c>
      <c r="G45">
        <f t="shared" si="2"/>
        <v>0.22345983351500001</v>
      </c>
      <c r="J45" t="str">
        <f>IF(ABS((B45-$B$30)/(SQRT(D45^2+$D$30^2)))&gt;1.96,"YES","NO")</f>
        <v>NO</v>
      </c>
      <c r="P45" t="str">
        <f>IF(ABS((B45-$B$35)/(SQRT(D45^2+$D$35^2)))&gt;1.96,"YES","NO")</f>
        <v>NO</v>
      </c>
      <c r="V45" t="str">
        <f>IF(ABS((B45-$B$40)/(SQRT(D45^2+$D$40^2)))&gt;1.96,"YES","NO")</f>
        <v>YES</v>
      </c>
    </row>
    <row r="46" spans="1:29" x14ac:dyDescent="0.25">
      <c r="A46" t="s">
        <v>126</v>
      </c>
      <c r="B46">
        <v>0.17611727299999999</v>
      </c>
      <c r="C46">
        <f t="shared" si="0"/>
        <v>1.4553290325000001E-2</v>
      </c>
      <c r="D46">
        <v>8.8469849999999999E-3</v>
      </c>
      <c r="E46">
        <v>5.0233489840000001</v>
      </c>
      <c r="F46">
        <f t="shared" si="1"/>
        <v>0.161563982675</v>
      </c>
      <c r="G46">
        <f t="shared" si="2"/>
        <v>0.19067056332499999</v>
      </c>
      <c r="K46" t="str">
        <f>IF(ABS((B46-$B$31)/(SQRT(D46^2+$D$31^2)))&gt;1.96,"YES","NO")</f>
        <v>YES</v>
      </c>
      <c r="Q46" t="str">
        <f>IF(ABS((B46-$B$36)/(SQRT(D46^2+$D$36^2)))&gt;1.96,"YES","NO")</f>
        <v>YES</v>
      </c>
      <c r="W46" t="str">
        <f>IF(ABS((B46-$B$41)/(SQRT(D46^2+$D$41^2)))&gt;1.96,"YES","NO")</f>
        <v>YES</v>
      </c>
    </row>
    <row r="47" spans="1:29" x14ac:dyDescent="0.25">
      <c r="A47" t="s">
        <v>127</v>
      </c>
      <c r="B47">
        <v>0.13187238000000001</v>
      </c>
      <c r="C47">
        <f t="shared" si="0"/>
        <v>1.2432645155E-2</v>
      </c>
      <c r="D47">
        <v>7.5578390000000002E-3</v>
      </c>
      <c r="E47">
        <v>5.7311764209999998</v>
      </c>
      <c r="F47">
        <f t="shared" si="1"/>
        <v>0.11943973484500001</v>
      </c>
      <c r="G47">
        <f t="shared" si="2"/>
        <v>0.14430502515500002</v>
      </c>
      <c r="L47" t="str">
        <f>IF(ABS((B47-$B$32)/(SQRT(D47^2+$D$32^2)))&gt;1.96,"YES","NO")</f>
        <v>YES</v>
      </c>
      <c r="R47" t="str">
        <f>IF(ABS((B47-$B$41)/(SQRT(D47^2+$D$41^2)))&gt;1.96,"YES","NO")</f>
        <v>YES</v>
      </c>
      <c r="X47" t="str">
        <f>IF(ABS((B47-$B$42)/(SQRT(D47^2+$D$42^2)))&gt;1.96,"YES","NO")</f>
        <v>YES</v>
      </c>
    </row>
    <row r="51" spans="1:14" ht="45" x14ac:dyDescent="0.25">
      <c r="A51" s="3" t="s">
        <v>80</v>
      </c>
      <c r="B51" s="3" t="s">
        <v>10</v>
      </c>
      <c r="C51" s="3" t="s">
        <v>11</v>
      </c>
      <c r="D51" s="3" t="s">
        <v>84</v>
      </c>
      <c r="E51" s="3" t="s">
        <v>85</v>
      </c>
      <c r="F51" s="3" t="s">
        <v>86</v>
      </c>
      <c r="G51" s="3" t="s">
        <v>87</v>
      </c>
      <c r="H51" s="3" t="s">
        <v>88</v>
      </c>
      <c r="J51" s="4" t="s">
        <v>74</v>
      </c>
      <c r="K51" s="4" t="s">
        <v>75</v>
      </c>
      <c r="L51" s="4" t="s">
        <v>76</v>
      </c>
      <c r="M51" s="4" t="s">
        <v>77</v>
      </c>
      <c r="N51" s="4" t="s">
        <v>78</v>
      </c>
    </row>
    <row r="52" spans="1:14" x14ac:dyDescent="0.25">
      <c r="A52" t="s">
        <v>108</v>
      </c>
      <c r="B52">
        <v>0.489550765</v>
      </c>
      <c r="C52">
        <v>3.4226924999999998E-2</v>
      </c>
      <c r="D52" s="5" t="s">
        <v>89</v>
      </c>
      <c r="E52" s="10"/>
      <c r="I52" s="3" t="s">
        <v>128</v>
      </c>
      <c r="J52" s="8">
        <v>48.955076499999997</v>
      </c>
      <c r="K52" s="8">
        <v>24.6667764</v>
      </c>
      <c r="L52" s="8">
        <v>18.249136099999998</v>
      </c>
      <c r="M52" s="8">
        <v>6.3353627999999995</v>
      </c>
      <c r="N52" s="8">
        <v>1.7936482</v>
      </c>
    </row>
    <row r="53" spans="1:14" x14ac:dyDescent="0.25">
      <c r="A53" t="s">
        <v>109</v>
      </c>
      <c r="B53">
        <v>0.24666776400000001</v>
      </c>
      <c r="C53">
        <v>2.9055582E-2</v>
      </c>
      <c r="D53" s="6" t="str">
        <f>IF(ABS((B53-$B$52)/(SQRT(C53^2+$C$52^2)))&gt;1.96,"YES","NO")</f>
        <v>YES</v>
      </c>
      <c r="E53" s="5" t="s">
        <v>89</v>
      </c>
      <c r="I53" s="3" t="s">
        <v>129</v>
      </c>
      <c r="J53" s="8">
        <v>19.229424900000001</v>
      </c>
      <c r="K53" s="8">
        <v>22.007031399999999</v>
      </c>
      <c r="L53" s="8">
        <v>20.440387300000001</v>
      </c>
      <c r="M53" s="8">
        <v>22.247579099999999</v>
      </c>
      <c r="N53" s="8">
        <v>16.075577199999998</v>
      </c>
    </row>
    <row r="54" spans="1:14" x14ac:dyDescent="0.25">
      <c r="A54" t="s">
        <v>110</v>
      </c>
      <c r="B54">
        <v>0.18249136099999999</v>
      </c>
      <c r="C54">
        <v>2.7187432000000001E-2</v>
      </c>
      <c r="D54" s="6" t="str">
        <f t="shared" ref="D54:D56" si="3">IF(ABS((B54-$B$52)/(SQRT(C54^2+$C$52^2)))&gt;1.96,"YES","NO")</f>
        <v>YES</v>
      </c>
      <c r="E54" t="str">
        <f>IF(ABS((B54-$B$53)/(SQRT(C54^2+$C$53^2)))&gt;1.96,"YES","NO")</f>
        <v>NO</v>
      </c>
      <c r="F54" s="5" t="s">
        <v>89</v>
      </c>
      <c r="I54" s="3" t="s">
        <v>130</v>
      </c>
      <c r="J54" s="8">
        <v>17.746823299999999</v>
      </c>
      <c r="K54" s="8">
        <v>16.401722599999999</v>
      </c>
      <c r="L54" s="8">
        <v>18.273167100000002</v>
      </c>
      <c r="M54" s="8">
        <v>21.666932499999998</v>
      </c>
      <c r="N54" s="8">
        <v>25.911354500000002</v>
      </c>
    </row>
    <row r="55" spans="1:14" x14ac:dyDescent="0.25">
      <c r="A55" t="s">
        <v>111</v>
      </c>
      <c r="B55">
        <v>6.3353627999999995E-2</v>
      </c>
      <c r="C55">
        <v>1.8018882E-2</v>
      </c>
      <c r="D55" s="6" t="str">
        <f t="shared" si="3"/>
        <v>YES</v>
      </c>
      <c r="E55" s="6" t="str">
        <f t="shared" ref="E55:E56" si="4">IF(ABS((B55-$B$53)/(SQRT(C55^2+$C$53^2)))&gt;1.96,"YES","NO")</f>
        <v>YES</v>
      </c>
      <c r="F55" s="6" t="str">
        <f>IF(ABS((B55-$B$54)/(SQRT(C55^2+$C$54^2)))&gt;1.96,"YES","NO")</f>
        <v>YES</v>
      </c>
      <c r="G55" s="5" t="s">
        <v>89</v>
      </c>
      <c r="H55" s="10"/>
      <c r="I55" s="3" t="s">
        <v>131</v>
      </c>
      <c r="J55" s="8">
        <v>24.860991299999998</v>
      </c>
      <c r="K55" s="8">
        <v>23.424816400000001</v>
      </c>
      <c r="L55" s="8">
        <v>20.915227000000002</v>
      </c>
      <c r="M55" s="8">
        <v>17.611727299999998</v>
      </c>
      <c r="N55" s="8">
        <v>13.187238000000001</v>
      </c>
    </row>
    <row r="56" spans="1:14" x14ac:dyDescent="0.25">
      <c r="A56" t="s">
        <v>112</v>
      </c>
      <c r="B56">
        <v>1.7936482E-2</v>
      </c>
      <c r="C56">
        <v>1.0305656E-2</v>
      </c>
      <c r="D56" s="6" t="str">
        <f t="shared" si="3"/>
        <v>YES</v>
      </c>
      <c r="E56" s="6" t="str">
        <f t="shared" si="4"/>
        <v>YES</v>
      </c>
      <c r="F56" s="6" t="str">
        <f>IF(ABS((B56-$B$54)/(SQRT(C56^2+$C$54^2)))&gt;1.96,"YES","NO")</f>
        <v>YES</v>
      </c>
      <c r="G56" s="6" t="str">
        <f>IF(ABS((B56-$B$55)/(SQRT(C56^2+$C$55^2)))&gt;1.96,"YES","NO")</f>
        <v>YES</v>
      </c>
      <c r="H56" s="5" t="s">
        <v>89</v>
      </c>
    </row>
    <row r="58" spans="1:14" x14ac:dyDescent="0.25">
      <c r="A58" s="3" t="s">
        <v>80</v>
      </c>
      <c r="B58" s="3" t="s">
        <v>10</v>
      </c>
      <c r="C58" s="3" t="s">
        <v>11</v>
      </c>
      <c r="D58" s="3" t="s">
        <v>84</v>
      </c>
      <c r="E58" s="3" t="s">
        <v>85</v>
      </c>
      <c r="F58" s="3" t="s">
        <v>86</v>
      </c>
      <c r="G58" s="3" t="s">
        <v>87</v>
      </c>
      <c r="H58" s="3" t="s">
        <v>88</v>
      </c>
    </row>
    <row r="59" spans="1:14" x14ac:dyDescent="0.25">
      <c r="A59" t="s">
        <v>113</v>
      </c>
      <c r="B59">
        <v>0.192294249</v>
      </c>
      <c r="C59">
        <v>1.1676216999999999E-2</v>
      </c>
      <c r="D59" s="5" t="s">
        <v>89</v>
      </c>
      <c r="E59" s="10"/>
    </row>
    <row r="60" spans="1:14" x14ac:dyDescent="0.25">
      <c r="A60" t="s">
        <v>114</v>
      </c>
      <c r="B60">
        <v>0.22007031399999999</v>
      </c>
      <c r="C60">
        <v>1.1577324999999999E-2</v>
      </c>
      <c r="D60" t="str">
        <f>IF(ABS((B60-$B$59)/(SQRT(C60^2+$C$59^2)))&gt;1.96,"YES","NO")</f>
        <v>NO</v>
      </c>
      <c r="E60" s="5" t="s">
        <v>89</v>
      </c>
    </row>
    <row r="61" spans="1:14" x14ac:dyDescent="0.25">
      <c r="A61" t="s">
        <v>115</v>
      </c>
      <c r="B61">
        <v>0.20440387300000001</v>
      </c>
      <c r="C61">
        <v>9.5753839999999993E-3</v>
      </c>
      <c r="D61" t="str">
        <f t="shared" ref="D61:D63" si="5">IF(ABS((B61-$B$59)/(SQRT(C61^2+$C$59^2)))&gt;1.96,"YES","NO")</f>
        <v>NO</v>
      </c>
      <c r="E61" t="str">
        <f>IF(ABS((B61-$B$60)/(SQRT(C61^2+$C$60^2)))&gt;1.96,"YES","NO")</f>
        <v>NO</v>
      </c>
      <c r="F61" s="5" t="s">
        <v>89</v>
      </c>
    </row>
    <row r="62" spans="1:14" x14ac:dyDescent="0.25">
      <c r="A62" t="s">
        <v>116</v>
      </c>
      <c r="B62">
        <v>0.22247579100000001</v>
      </c>
      <c r="C62">
        <v>1.0341088E-2</v>
      </c>
      <c r="D62" t="str">
        <f t="shared" si="5"/>
        <v>NO</v>
      </c>
      <c r="E62" t="str">
        <f t="shared" ref="E62:E63" si="6">IF(ABS((B62-$B$60)/(SQRT(C62^2+$C$60^2)))&gt;1.96,"YES","NO")</f>
        <v>NO</v>
      </c>
      <c r="F62" t="str">
        <f>IF(ABS((B62-$B$61)/(SQRT(C62^2+$C$61^2)))&gt;1.96,"YES","NO")</f>
        <v>NO</v>
      </c>
      <c r="G62" s="5" t="s">
        <v>89</v>
      </c>
      <c r="H62" s="10"/>
    </row>
    <row r="63" spans="1:14" x14ac:dyDescent="0.25">
      <c r="A63" t="s">
        <v>117</v>
      </c>
      <c r="B63">
        <v>0.16075577199999999</v>
      </c>
      <c r="C63">
        <v>8.6126640000000008E-3</v>
      </c>
      <c r="D63" s="6" t="str">
        <f t="shared" si="5"/>
        <v>YES</v>
      </c>
      <c r="E63" s="6" t="str">
        <f t="shared" si="6"/>
        <v>YES</v>
      </c>
      <c r="F63" s="6" t="str">
        <f>IF(ABS((B63-$B$61)/(SQRT(C63^2+$C$61^2)))&gt;1.96,"YES","NO")</f>
        <v>YES</v>
      </c>
      <c r="G63" s="6" t="str">
        <f>IF(ABS((B63-$B$62)/(SQRT(C63^2+$C$62^2)))&gt;1.96,"YES","NO")</f>
        <v>YES</v>
      </c>
      <c r="H63" s="5" t="s">
        <v>89</v>
      </c>
    </row>
    <row r="65" spans="1:9" x14ac:dyDescent="0.25">
      <c r="A65" s="3" t="s">
        <v>80</v>
      </c>
      <c r="B65" s="3" t="s">
        <v>10</v>
      </c>
      <c r="C65" s="3" t="s">
        <v>11</v>
      </c>
      <c r="D65" s="3" t="s">
        <v>84</v>
      </c>
      <c r="E65" s="3" t="s">
        <v>85</v>
      </c>
      <c r="F65" s="3" t="s">
        <v>86</v>
      </c>
      <c r="G65" s="3" t="s">
        <v>87</v>
      </c>
      <c r="H65" s="3" t="s">
        <v>88</v>
      </c>
    </row>
    <row r="66" spans="1:9" x14ac:dyDescent="0.25">
      <c r="A66" t="s">
        <v>118</v>
      </c>
      <c r="B66">
        <v>0.177468233</v>
      </c>
      <c r="C66">
        <v>8.5115139999999995E-3</v>
      </c>
      <c r="D66" s="5" t="s">
        <v>89</v>
      </c>
      <c r="E66" s="10"/>
    </row>
    <row r="67" spans="1:9" x14ac:dyDescent="0.25">
      <c r="A67" t="s">
        <v>119</v>
      </c>
      <c r="B67">
        <v>0.16401722599999999</v>
      </c>
      <c r="C67">
        <v>8.1465549999999998E-3</v>
      </c>
      <c r="D67" t="str">
        <f>IF(ABS((B67-$B$66)/(SQRT(C67^2+$C$66^2)))&gt;1.96,"YES","NO")</f>
        <v>NO</v>
      </c>
      <c r="E67" s="5" t="s">
        <v>89</v>
      </c>
    </row>
    <row r="68" spans="1:9" x14ac:dyDescent="0.25">
      <c r="A68" t="s">
        <v>120</v>
      </c>
      <c r="B68">
        <v>0.18273167100000001</v>
      </c>
      <c r="C68">
        <v>8.7068479999999997E-3</v>
      </c>
      <c r="D68" t="str">
        <f t="shared" ref="D68:D70" si="7">IF(ABS((B68-$B$66)/(SQRT(C68^2+$C$66^2)))&gt;1.96,"YES","NO")</f>
        <v>NO</v>
      </c>
      <c r="E68" t="str">
        <f>IF(ABS((B68-$B$67)/(SQRT(C68^2+$C$67^2)))&gt;1.96,"YES","NO")</f>
        <v>NO</v>
      </c>
      <c r="F68" s="5" t="s">
        <v>89</v>
      </c>
    </row>
    <row r="69" spans="1:9" x14ac:dyDescent="0.25">
      <c r="A69" t="s">
        <v>121</v>
      </c>
      <c r="B69">
        <v>0.216669325</v>
      </c>
      <c r="C69">
        <v>9.6282480000000007E-3</v>
      </c>
      <c r="D69" s="6" t="str">
        <f t="shared" si="7"/>
        <v>YES</v>
      </c>
      <c r="E69" s="6" t="str">
        <f t="shared" ref="E69:E70" si="8">IF(ABS((B69-$B$67)/(SQRT(C69^2+$C$67^2)))&gt;1.96,"YES","NO")</f>
        <v>YES</v>
      </c>
      <c r="F69" s="6" t="str">
        <f>IF(ABS((B69-$B$68)/(SQRT(C69^2+$C$68^2)))&gt;1.96,"YES","NO")</f>
        <v>YES</v>
      </c>
      <c r="G69" s="5" t="s">
        <v>89</v>
      </c>
      <c r="H69" s="10"/>
    </row>
    <row r="70" spans="1:9" x14ac:dyDescent="0.25">
      <c r="A70" t="s">
        <v>122</v>
      </c>
      <c r="B70">
        <v>0.259113545</v>
      </c>
      <c r="C70">
        <v>7.5773070000000001E-3</v>
      </c>
      <c r="D70" s="6" t="str">
        <f t="shared" si="7"/>
        <v>YES</v>
      </c>
      <c r="E70" s="6" t="str">
        <f t="shared" si="8"/>
        <v>YES</v>
      </c>
      <c r="F70" s="6" t="str">
        <f>IF(ABS((B70-$B$68)/(SQRT(C70^2+$C$68^2)))&gt;1.96,"YES","NO")</f>
        <v>YES</v>
      </c>
      <c r="G70" s="6" t="str">
        <f>IF(ABS((B70-$B$69)/(SQRT(C70^2+$C$69^2)))&gt;1.96,"YES","NO")</f>
        <v>YES</v>
      </c>
      <c r="H70" s="5" t="s">
        <v>89</v>
      </c>
    </row>
    <row r="72" spans="1:9" x14ac:dyDescent="0.25">
      <c r="A72" s="3" t="s">
        <v>80</v>
      </c>
      <c r="B72" s="3" t="s">
        <v>10</v>
      </c>
      <c r="C72" s="3" t="s">
        <v>11</v>
      </c>
      <c r="D72" s="3" t="s">
        <v>84</v>
      </c>
      <c r="E72" s="3" t="s">
        <v>85</v>
      </c>
      <c r="F72" s="3" t="s">
        <v>86</v>
      </c>
      <c r="G72" s="3" t="s">
        <v>87</v>
      </c>
      <c r="H72" s="3" t="s">
        <v>88</v>
      </c>
    </row>
    <row r="73" spans="1:9" x14ac:dyDescent="0.25">
      <c r="A73" t="s">
        <v>123</v>
      </c>
      <c r="B73">
        <v>0.24860991299999999</v>
      </c>
      <c r="C73">
        <v>1.0846255000000001E-2</v>
      </c>
      <c r="D73" s="5" t="s">
        <v>89</v>
      </c>
      <c r="E73" s="10"/>
    </row>
    <row r="74" spans="1:9" x14ac:dyDescent="0.25">
      <c r="A74" t="s">
        <v>124</v>
      </c>
      <c r="B74">
        <v>0.23424816400000001</v>
      </c>
      <c r="C74">
        <v>9.1516289999999997E-3</v>
      </c>
      <c r="D74" t="str">
        <f>IF(ABS((B74-$B$73)/(SQRT(C74^2+$C$73^2)))&gt;1.96,"YES","NO")</f>
        <v>NO</v>
      </c>
      <c r="E74" s="5" t="s">
        <v>89</v>
      </c>
    </row>
    <row r="75" spans="1:9" ht="57" customHeight="1" x14ac:dyDescent="0.25">
      <c r="A75" t="s">
        <v>125</v>
      </c>
      <c r="B75">
        <v>0.20915227</v>
      </c>
      <c r="C75">
        <v>8.6976069999999996E-3</v>
      </c>
      <c r="D75" s="6" t="str">
        <f t="shared" ref="D75:D77" si="9">IF(ABS((B75-$B$73)/(SQRT(C75^2+$C$73^2)))&gt;1.96,"YES","NO")</f>
        <v>YES</v>
      </c>
      <c r="E75" s="6" t="str">
        <f>IF(ABS((B75-$B$74)/(SQRT(C75^2+$C$74^2)))&gt;1.96,"YES","NO")</f>
        <v>YES</v>
      </c>
      <c r="F75" s="5" t="s">
        <v>89</v>
      </c>
      <c r="I75" s="9" t="s">
        <v>167</v>
      </c>
    </row>
    <row r="76" spans="1:9" x14ac:dyDescent="0.25">
      <c r="A76" t="s">
        <v>126</v>
      </c>
      <c r="B76">
        <v>0.17611727299999999</v>
      </c>
      <c r="C76">
        <v>8.8469849999999999E-3</v>
      </c>
      <c r="D76" s="6" t="str">
        <f t="shared" si="9"/>
        <v>YES</v>
      </c>
      <c r="E76" s="6" t="str">
        <f t="shared" ref="E76:E77" si="10">IF(ABS((B76-$B$74)/(SQRT(C76^2+$C$74^2)))&gt;1.96,"YES","NO")</f>
        <v>YES</v>
      </c>
      <c r="F76" s="6" t="str">
        <f>IF(ABS((B76-$B$75)/(SQRT(C76^2+$C$75^2)))&gt;1.96,"YES","NO")</f>
        <v>YES</v>
      </c>
      <c r="G76" s="5" t="s">
        <v>89</v>
      </c>
      <c r="H76" s="10"/>
      <c r="I76" t="s">
        <v>168</v>
      </c>
    </row>
    <row r="77" spans="1:9" x14ac:dyDescent="0.25">
      <c r="A77" t="s">
        <v>127</v>
      </c>
      <c r="B77">
        <v>0.13187238000000001</v>
      </c>
      <c r="C77">
        <v>7.5578390000000002E-3</v>
      </c>
      <c r="D77" s="6" t="str">
        <f t="shared" si="9"/>
        <v>YES</v>
      </c>
      <c r="E77" s="6" t="str">
        <f t="shared" si="10"/>
        <v>YES</v>
      </c>
      <c r="F77" s="6" t="str">
        <f>IF(ABS((B77-$B$75)/(SQRT(C77^2+$C$75^2)))&gt;1.96,"YES","NO")</f>
        <v>YES</v>
      </c>
      <c r="G77" s="6" t="str">
        <f>IF(ABS((B77-$B$76)/(SQRT(C77^2+$C$76^2)))&gt;1.96,"YES","NO")</f>
        <v>YES</v>
      </c>
      <c r="H77" s="5" t="s">
        <v>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quintiles</vt:lpstr>
      <vt:lpstr>Sheet1</vt:lpstr>
      <vt:lpstr>HOUSEHOLD</vt:lpstr>
      <vt:lpstr>RACE</vt:lpstr>
      <vt:lpstr>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Zantan</dc:creator>
  <cp:lastModifiedBy>Navneet Sharma</cp:lastModifiedBy>
  <dcterms:created xsi:type="dcterms:W3CDTF">2018-03-09T20:52:00Z</dcterms:created>
  <dcterms:modified xsi:type="dcterms:W3CDTF">2018-03-21T18:38:12Z</dcterms:modified>
</cp:coreProperties>
</file>